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omments1.xml" ContentType="application/vnd.openxmlformats-officedocument.spreadsheetml.comments+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comments2.xml" ContentType="application/vnd.openxmlformats-officedocument.spreadsheetml.comments+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drawings/drawing9.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1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Bhavya\Spring23\ADV FORECASTING\Bhavya_CTP1 Files\"/>
    </mc:Choice>
  </mc:AlternateContent>
  <xr:revisionPtr revIDLastSave="0" documentId="8_{67EC5E37-CF30-49A6-A437-2E7DEBE66D73}" xr6:coauthVersionLast="47" xr6:coauthVersionMax="47" xr10:uidLastSave="{00000000-0000-0000-0000-000000000000}"/>
  <bookViews>
    <workbookView xWindow="-120" yWindow="-120" windowWidth="20730" windowHeight="11040" activeTab="10" xr2:uid="{00000000-000D-0000-FFFF-FFFF00000000}"/>
  </bookViews>
  <sheets>
    <sheet name="Regression_Analysis" sheetId="4" r:id="rId1"/>
    <sheet name="Seasonally-Adjusted Shoe Sales" sheetId="3" r:id="rId2"/>
    <sheet name="Interpretation&amp;Residual Plot" sheetId="5" r:id="rId3"/>
    <sheet name="Anova Table" sheetId="8" r:id="rId4"/>
    <sheet name="Tourism Demand Analysis" sheetId="7" r:id="rId5"/>
    <sheet name="Retail Sales_Naive" sheetId="11" r:id="rId6"/>
    <sheet name="Monthly Sales_Analysis" sheetId="12" r:id="rId7"/>
    <sheet name="SA_Winters Model" sheetId="13" r:id="rId8"/>
    <sheet name="Exp_Smoothing" sheetId="14" r:id="rId9"/>
    <sheet name="Shipments_Analysis" sheetId="16" r:id="rId10"/>
    <sheet name="Holts Exponential Smoothing" sheetId="17" r:id="rId11"/>
    <sheet name="Sheet10" sheetId="15" r:id="rId12"/>
  </sheets>
  <externalReferences>
    <externalReference r:id="rId13"/>
    <externalReference r:id="rId14"/>
    <externalReference r:id="rId15"/>
    <externalReference r:id="rId16"/>
    <externalReference r:id="rId17"/>
  </externalReferences>
  <definedNames>
    <definedName name="_xlnm._FilterDatabase" localSheetId="10" hidden="1">'Holts Exponential Smoothing'!$A$1:$B$1</definedName>
    <definedName name="_xlnm._FilterDatabase" localSheetId="1" hidden="1">'Seasonally-Adjusted Shoe Sales'!$A$1:$B$181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9" i="17" l="1"/>
  <c r="F19" i="17"/>
  <c r="G18" i="17"/>
  <c r="F18" i="17"/>
  <c r="G17" i="17"/>
  <c r="F17" i="17"/>
  <c r="F16" i="17"/>
  <c r="M45" i="14"/>
  <c r="L45" i="14"/>
  <c r="K45" i="14"/>
  <c r="D45" i="14"/>
  <c r="C45" i="14"/>
  <c r="B45" i="14"/>
  <c r="M44" i="14"/>
  <c r="L44" i="14"/>
  <c r="K44" i="14"/>
  <c r="D44" i="14"/>
  <c r="C44" i="14"/>
  <c r="B44" i="14"/>
  <c r="M43" i="14"/>
  <c r="L43" i="14"/>
  <c r="K43" i="14"/>
  <c r="D43" i="14"/>
  <c r="C43" i="14"/>
  <c r="B43" i="14"/>
  <c r="K42" i="14"/>
  <c r="B42" i="14"/>
  <c r="D5" i="14"/>
  <c r="D4" i="14"/>
  <c r="D3" i="14"/>
  <c r="D38" i="13"/>
  <c r="C38" i="13"/>
  <c r="B38" i="13"/>
  <c r="D37" i="13"/>
  <c r="C37" i="13"/>
  <c r="B37" i="13"/>
  <c r="D36" i="13"/>
  <c r="C36" i="13"/>
  <c r="B36" i="13"/>
  <c r="B35" i="13"/>
  <c r="C3" i="11"/>
  <c r="D3" i="11"/>
  <c r="E3" i="11" s="1"/>
  <c r="C4" i="11"/>
  <c r="D4" i="11"/>
  <c r="E4" i="11" s="1"/>
  <c r="C5" i="11"/>
  <c r="D5" i="11" s="1"/>
  <c r="E5" i="11" s="1"/>
  <c r="C6" i="11"/>
  <c r="D6" i="11" s="1"/>
  <c r="E6" i="11" s="1"/>
  <c r="C7" i="11"/>
  <c r="D7" i="11"/>
  <c r="E7" i="11"/>
  <c r="G7" i="11" s="1"/>
  <c r="C8" i="11"/>
  <c r="D8" i="11" s="1"/>
  <c r="E8" i="11" s="1"/>
  <c r="C9" i="11"/>
  <c r="C6" i="8"/>
  <c r="C7" i="8"/>
  <c r="D7" i="8"/>
  <c r="E7" i="8"/>
  <c r="C8" i="8"/>
  <c r="D8" i="8"/>
  <c r="E8" i="8"/>
  <c r="C9" i="8"/>
  <c r="D9" i="8"/>
  <c r="E9" i="8"/>
  <c r="N15" i="7"/>
  <c r="D14" i="5"/>
  <c r="D15" i="5"/>
  <c r="D16" i="5"/>
  <c r="D17" i="5"/>
  <c r="D18" i="5"/>
  <c r="D19" i="5"/>
  <c r="D13" i="5"/>
  <c r="I18" i="3"/>
  <c r="I19" i="3"/>
  <c r="I20" i="3"/>
  <c r="I21" i="3"/>
  <c r="I22" i="3"/>
  <c r="I23" i="3"/>
  <c r="I17" i="3"/>
  <c r="H18" i="3"/>
  <c r="H19" i="3"/>
  <c r="H20" i="3"/>
  <c r="H21" i="3"/>
  <c r="H22" i="3"/>
  <c r="H23" i="3"/>
  <c r="H17" i="3"/>
  <c r="G4" i="3"/>
  <c r="G5" i="3"/>
  <c r="G6" i="3"/>
  <c r="G7" i="3"/>
  <c r="G8" i="3"/>
  <c r="G9" i="3"/>
  <c r="G3" i="3"/>
  <c r="E10" i="3"/>
  <c r="J4" i="3" s="1"/>
  <c r="K4" i="3" s="1"/>
  <c r="I5" i="3"/>
  <c r="I7" i="3"/>
  <c r="I8" i="3"/>
  <c r="I9" i="3"/>
  <c r="I3" i="3"/>
  <c r="I11" i="3" s="1"/>
  <c r="H4" i="3"/>
  <c r="I4" i="3" s="1"/>
  <c r="H5" i="3"/>
  <c r="H6" i="3"/>
  <c r="I6" i="3" s="1"/>
  <c r="H7" i="3"/>
  <c r="H8" i="3"/>
  <c r="H9" i="3"/>
  <c r="H3" i="3"/>
  <c r="E216" i="4"/>
  <c r="D216" i="4"/>
  <c r="C216" i="4"/>
  <c r="E215" i="4"/>
  <c r="D215" i="4"/>
  <c r="C215" i="4"/>
  <c r="E214" i="4"/>
  <c r="D214" i="4"/>
  <c r="C214" i="4"/>
  <c r="C213" i="4"/>
  <c r="F6" i="11" l="1"/>
  <c r="G6" i="11"/>
  <c r="G5" i="11"/>
  <c r="F5" i="11"/>
  <c r="F4" i="11"/>
  <c r="G4" i="11"/>
  <c r="F8" i="11"/>
  <c r="G8" i="11"/>
  <c r="F3" i="11"/>
  <c r="G3" i="11"/>
  <c r="F7" i="11"/>
  <c r="J8" i="3"/>
  <c r="K8" i="3" s="1"/>
  <c r="J7" i="3"/>
  <c r="K7" i="3" s="1"/>
  <c r="J3" i="3"/>
  <c r="K3" i="3" s="1"/>
  <c r="J5" i="3"/>
  <c r="K5" i="3" s="1"/>
  <c r="J9" i="3"/>
  <c r="K9" i="3" s="1"/>
  <c r="J6" i="3"/>
  <c r="K6" i="3" s="1"/>
  <c r="K11" i="3" s="1"/>
  <c r="D12" i="11" l="1"/>
  <c r="E12" i="11" s="1"/>
  <c r="D11"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wilso1jh</author>
  </authors>
  <commentList>
    <comment ref="B1" authorId="0" shapeId="0" xr:uid="{00000000-0006-0000-0000-000001000000}">
      <text>
        <r>
          <rPr>
            <b/>
            <sz val="8"/>
            <color indexed="81"/>
            <rFont val="Tahoma"/>
            <family val="2"/>
          </rPr>
          <t>Seasonally adjusted shoe sales. Mil$</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Keating</author>
  </authors>
  <commentList>
    <comment ref="B1" authorId="0" shapeId="0" xr:uid="{671BDBCD-A111-40AB-8773-F1C3B41BB3A5}">
      <text>
        <r>
          <rPr>
            <b/>
            <sz val="8"/>
            <color indexed="81"/>
            <rFont val="Tahoma"/>
            <family val="2"/>
          </rPr>
          <t>Warehouse clubs and superstores: NSA: Millions of dollars</t>
        </r>
        <r>
          <rPr>
            <sz val="8"/>
            <color indexed="81"/>
            <rFont val="Tahoma"/>
            <family val="2"/>
          </rPr>
          <t xml:space="preserve">
</t>
        </r>
      </text>
    </comment>
  </commentList>
</comments>
</file>

<file path=xl/sharedStrings.xml><?xml version="1.0" encoding="utf-8"?>
<sst xmlns="http://schemas.openxmlformats.org/spreadsheetml/2006/main" count="467" uniqueCount="172">
  <si>
    <t>Date</t>
  </si>
  <si>
    <t>SASSS</t>
  </si>
  <si>
    <t>Tracking Report</t>
  </si>
  <si>
    <t>Dates</t>
  </si>
  <si>
    <t>Actual</t>
  </si>
  <si>
    <t>Statistical Forecast</t>
  </si>
  <si>
    <t>Fitted Values</t>
  </si>
  <si>
    <t>Forecast -- Trend (Linear) Regression Selected</t>
  </si>
  <si>
    <t>Monthly</t>
  </si>
  <si>
    <t>Quarterly</t>
  </si>
  <si>
    <t>Annual</t>
  </si>
  <si>
    <t>Total</t>
  </si>
  <si>
    <t>Avg</t>
  </si>
  <si>
    <t>Max</t>
  </si>
  <si>
    <t>Min</t>
  </si>
  <si>
    <t>Summary Comments</t>
  </si>
  <si>
    <t>The forecast has an average error of</t>
  </si>
  <si>
    <t>The data has a standard deviation of</t>
  </si>
  <si>
    <t>The forecast exceeds the accuracy of a simple average by</t>
  </si>
  <si>
    <t>Audit Trail - Summary Analysis</t>
  </si>
  <si>
    <t>Audit Trail -- ANOVA Table (Trend (Linear) Regression Selected)</t>
  </si>
  <si>
    <t>Source of variation</t>
  </si>
  <si>
    <t>SS</t>
  </si>
  <si>
    <t>df</t>
  </si>
  <si>
    <t>MS</t>
  </si>
  <si>
    <t>SEE</t>
  </si>
  <si>
    <t>Regression</t>
  </si>
  <si>
    <t>Error</t>
  </si>
  <si>
    <t>Audit Trail -- Coefficient Table (Trend (Linear) Regression Selected)</t>
  </si>
  <si>
    <t>Name</t>
  </si>
  <si>
    <t>Value</t>
  </si>
  <si>
    <t>Standard Error</t>
  </si>
  <si>
    <t>T-test</t>
  </si>
  <si>
    <t>P-value</t>
  </si>
  <si>
    <t>Elasticity</t>
  </si>
  <si>
    <t>Overall F-test</t>
  </si>
  <si>
    <t>Intercept</t>
  </si>
  <si>
    <t>Slope</t>
  </si>
  <si>
    <t>Audit Trail -- Correlation Coefficient Table</t>
  </si>
  <si>
    <t>Series</t>
  </si>
  <si>
    <t>Audit Trail - Statistics</t>
  </si>
  <si>
    <t>Accuracy Measures</t>
  </si>
  <si>
    <t>Forecast Statistics</t>
  </si>
  <si>
    <t>WMAPE</t>
  </si>
  <si>
    <t>Mean</t>
  </si>
  <si>
    <t>MAPE</t>
  </si>
  <si>
    <t>Standard Deviation</t>
  </si>
  <si>
    <t>R-Square</t>
  </si>
  <si>
    <t>Method Statistics</t>
  </si>
  <si>
    <t>Method Selected</t>
  </si>
  <si>
    <t>Trend (Linear) Regression</t>
  </si>
  <si>
    <t>ForecastX Configuration Parameters</t>
  </si>
  <si>
    <t>Item</t>
  </si>
  <si>
    <t>Data range selected</t>
  </si>
  <si>
    <t>[C4P18.xlsx]C4P18!$A$1:$B$181</t>
  </si>
  <si>
    <t>Time scale for data</t>
  </si>
  <si>
    <t>Periods to forecast</t>
  </si>
  <si>
    <t>Seasonal Length</t>
  </si>
  <si>
    <t>Replace Outliers Activated</t>
  </si>
  <si>
    <t>No</t>
  </si>
  <si>
    <t>Replace Outliers Standard Deviations</t>
  </si>
  <si>
    <t>Replace Outliers Forecasting Technique</t>
  </si>
  <si>
    <t>Replace Missing Values</t>
  </si>
  <si>
    <t>Replace Missing Values (Lower Limit)</t>
  </si>
  <si>
    <t>Replace Missing Values (Upper Limit)</t>
  </si>
  <si>
    <t>Remove Leading Zeroes</t>
  </si>
  <si>
    <t>Yes</t>
  </si>
  <si>
    <t>Remove Trailing Zeroes</t>
  </si>
  <si>
    <t>Use Holdback Evaluation</t>
  </si>
  <si>
    <t>Holdback Evaluation Period</t>
  </si>
  <si>
    <t>Apply Tracking Signal</t>
  </si>
  <si>
    <t>Apply Tracking Signal (Under Forecast Percentage)</t>
  </si>
  <si>
    <t>Apply Tracking Signal (Over Forecast Percentage)</t>
  </si>
  <si>
    <t>Forecast Method Selected</t>
  </si>
  <si>
    <t>Report Details</t>
  </si>
  <si>
    <t>Run Date: 2/23/2023 1:29:17 AM</t>
  </si>
  <si>
    <t>Author: bhavy</t>
  </si>
  <si>
    <t xml:space="preserve">Note: </t>
  </si>
  <si>
    <t>a) For the year 2017-MAPE estimations</t>
  </si>
  <si>
    <t>SASSS (A)</t>
  </si>
  <si>
    <t>Abs(A-F)</t>
  </si>
  <si>
    <t>Error%</t>
  </si>
  <si>
    <t>Forecasted Sales(F) (from the table)</t>
  </si>
  <si>
    <t>(A-A^)</t>
  </si>
  <si>
    <t>(A-A^)Square</t>
  </si>
  <si>
    <t>A^</t>
  </si>
  <si>
    <t>RMSE</t>
  </si>
  <si>
    <t>RMSE over Average actuals</t>
  </si>
  <si>
    <t>(A-F)</t>
  </si>
  <si>
    <t>Seasonal Indicies</t>
  </si>
  <si>
    <t>Actual Sales</t>
  </si>
  <si>
    <t>Actual Sales SASSS</t>
  </si>
  <si>
    <t>Fitted and Forecasted SASSS</t>
  </si>
  <si>
    <t>Fitted and Forecasted Shoe Sales</t>
  </si>
  <si>
    <t>b) Reseasonalizing the 2017 forecast and the 2017 actual sales using given seasonal Indices</t>
  </si>
  <si>
    <t>d) The value of a seasonal index helps us in interpreting how good or bad the sales performance was when compared to an average month. Hence the seasonal indices which have a value above 1 shows that a specific month has performed above an average quarter. For example, SI of August is 1.23, which means August sales were 23% greater when compared to sales of average month. The months showing values above 1 thus indicate higher sales.</t>
  </si>
  <si>
    <t>Please Scroll Down</t>
  </si>
  <si>
    <t>Residuals</t>
  </si>
  <si>
    <t>Forecasted sales from Regression</t>
  </si>
  <si>
    <t>Durbin Watson (1)</t>
  </si>
  <si>
    <t>Nevada</t>
  </si>
  <si>
    <t>RMSE over AVG</t>
  </si>
  <si>
    <t>Utah</t>
  </si>
  <si>
    <t>Root Mean Square Error</t>
  </si>
  <si>
    <t>Arizona</t>
  </si>
  <si>
    <t>New Mexico</t>
  </si>
  <si>
    <t>Colorado</t>
  </si>
  <si>
    <t>Wyoming</t>
  </si>
  <si>
    <t>Idaho</t>
  </si>
  <si>
    <t>Montana</t>
  </si>
  <si>
    <t>Kansas</t>
  </si>
  <si>
    <t>Nebraska</t>
  </si>
  <si>
    <t>Values from ANOVA Table</t>
  </si>
  <si>
    <t>South Dakata</t>
  </si>
  <si>
    <t>North Dakota</t>
  </si>
  <si>
    <t>Missouri</t>
  </si>
  <si>
    <t>Iowa</t>
  </si>
  <si>
    <t>Minnesota</t>
  </si>
  <si>
    <t>DPI</t>
  </si>
  <si>
    <t>DTE ($Millions)</t>
  </si>
  <si>
    <t>State</t>
  </si>
  <si>
    <t>Run Date: 2/22/2023 11:21:50 PM</t>
  </si>
  <si>
    <t>[c4p14.xls]C4P10!$A$1:$C$16</t>
  </si>
  <si>
    <t>DPI 17907</t>
  </si>
  <si>
    <t>DTE ($Millions) 4933</t>
  </si>
  <si>
    <t>State Minnesota</t>
  </si>
  <si>
    <t>RMSE/RMSE Over Avg</t>
  </si>
  <si>
    <t>Squared Error</t>
  </si>
  <si>
    <t>Absolute % Error (Abs. Error/A)*100</t>
  </si>
  <si>
    <t>Abs (Error)</t>
  </si>
  <si>
    <t>Error (A-F)</t>
  </si>
  <si>
    <t>Naïve Forecast (F)</t>
  </si>
  <si>
    <t>Retail Store Sales (A)</t>
  </si>
  <si>
    <t>Year</t>
  </si>
  <si>
    <t>Sales</t>
  </si>
  <si>
    <t>Please scroll down</t>
  </si>
  <si>
    <t>Obs</t>
  </si>
  <si>
    <t>ACF</t>
  </si>
  <si>
    <t>RMSE on Average Actuals%</t>
  </si>
  <si>
    <t>Forecast -- Holt-Winters Selected</t>
  </si>
  <si>
    <t>Holt Winters</t>
  </si>
  <si>
    <t>Level</t>
  </si>
  <si>
    <t>Seasonal</t>
  </si>
  <si>
    <t>Trend</t>
  </si>
  <si>
    <t>Decomposition type</t>
  </si>
  <si>
    <t>Multiplicative</t>
  </si>
  <si>
    <t>Seasonal Indexes</t>
  </si>
  <si>
    <t>Index 1</t>
  </si>
  <si>
    <t>Index 2</t>
  </si>
  <si>
    <t>Index 3</t>
  </si>
  <si>
    <t>Index 4</t>
  </si>
  <si>
    <t>Index 5</t>
  </si>
  <si>
    <t>Index 6</t>
  </si>
  <si>
    <t>Index 7</t>
  </si>
  <si>
    <t>Index 8</t>
  </si>
  <si>
    <t>Index 9</t>
  </si>
  <si>
    <t>Index 10</t>
  </si>
  <si>
    <t>Index 11</t>
  </si>
  <si>
    <t>Index 12</t>
  </si>
  <si>
    <t>Comparing 3 Smoothing Models</t>
  </si>
  <si>
    <t xml:space="preserve">RMSE (%Actual Avg.) </t>
  </si>
  <si>
    <t>Winters Exponential Smoothing</t>
  </si>
  <si>
    <t>Simple Exponential Smoothing</t>
  </si>
  <si>
    <t>Holts Exponential Smoothing</t>
  </si>
  <si>
    <t>Forecast -- Exponential Smoothing Selected</t>
  </si>
  <si>
    <t>Forecast -- Double Exponential Smoothing-Holt Selected</t>
  </si>
  <si>
    <t>Double Holt</t>
  </si>
  <si>
    <t>Period</t>
  </si>
  <si>
    <t>MHS</t>
  </si>
  <si>
    <t>ACF for Mobile Home Shipments (In Thousands)</t>
  </si>
  <si>
    <t>[C2P9.xlsx]C2P9!$A$1:$B$61</t>
  </si>
  <si>
    <t>Double Exponential Smoothing Holt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</si>
</sst>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m\-yyyy"/>
    <numFmt numFmtId="165" formatCode="0.0"/>
    <numFmt numFmtId="166" formatCode="[$-409]mmm\-yy;@"/>
    <numFmt numFmtId="167" formatCode="#,###.0000"/>
  </numFmts>
  <fonts count="18" x14ac:knownFonts="1">
    <font>
      <sz val="10"/>
      <name val="Arial"/>
    </font>
    <font>
      <b/>
      <sz val="10"/>
      <name val="Arial"/>
      <family val="2"/>
    </font>
    <font>
      <sz val="10"/>
      <name val="Arial"/>
      <family val="2"/>
    </font>
    <font>
      <b/>
      <sz val="8"/>
      <color indexed="81"/>
      <name val="Tahoma"/>
      <family val="2"/>
    </font>
    <font>
      <sz val="8"/>
      <color indexed="81"/>
      <name val="Tahoma"/>
      <family val="2"/>
    </font>
    <font>
      <sz val="8"/>
      <name val="Arial"/>
      <family val="2"/>
    </font>
    <font>
      <b/>
      <sz val="8"/>
      <color rgb="FF000000"/>
      <name val="Arial"/>
      <family val="2"/>
    </font>
    <font>
      <sz val="8"/>
      <color theme="1"/>
      <name val="Arial"/>
      <family val="2"/>
    </font>
    <font>
      <b/>
      <sz val="8"/>
      <color theme="1"/>
      <name val="Arial"/>
      <family val="2"/>
    </font>
    <font>
      <sz val="8"/>
      <color rgb="FF000000"/>
      <name val="Arial"/>
      <family val="2"/>
    </font>
    <font>
      <sz val="11"/>
      <name val="Book Antiqua"/>
      <family val="1"/>
    </font>
    <font>
      <sz val="12"/>
      <name val="Times New Roman"/>
      <family val="1"/>
    </font>
    <font>
      <b/>
      <sz val="12"/>
      <name val="Times New Roman"/>
      <family val="1"/>
    </font>
    <font>
      <sz val="12"/>
      <color theme="1"/>
      <name val="Times New Roman"/>
      <family val="2"/>
    </font>
    <font>
      <b/>
      <sz val="12"/>
      <color theme="1"/>
      <name val="Times New Roman"/>
      <family val="1"/>
    </font>
    <font>
      <b/>
      <sz val="9"/>
      <color theme="1"/>
      <name val="Times New Roman"/>
      <family val="1"/>
    </font>
    <font>
      <b/>
      <sz val="12"/>
      <color rgb="FF000000"/>
      <name val="Arial"/>
      <family val="2"/>
    </font>
    <font>
      <sz val="8"/>
      <color indexed="9"/>
      <name val="Arial"/>
      <family val="2"/>
    </font>
  </fonts>
  <fills count="8">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rgb="FFFFFF00"/>
        <bgColor indexed="64"/>
      </patternFill>
    </fill>
    <fill>
      <patternFill patternType="solid">
        <fgColor rgb="FFFFFF66"/>
        <bgColor indexed="64"/>
      </patternFill>
    </fill>
    <fill>
      <patternFill patternType="solid">
        <fgColor rgb="FFFFC000"/>
        <bgColor indexed="64"/>
      </patternFill>
    </fill>
    <fill>
      <patternFill patternType="solid">
        <fgColor rgb="FF92D05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thin">
        <color auto="1"/>
      </left>
      <right/>
      <top style="thin">
        <color indexed="64"/>
      </top>
      <bottom style="thin">
        <color indexed="64"/>
      </bottom>
      <diagonal/>
    </border>
    <border>
      <left/>
      <right style="thin">
        <color auto="1"/>
      </right>
      <top style="thin">
        <color indexed="64"/>
      </top>
      <bottom style="thin">
        <color indexed="64"/>
      </bottom>
      <diagonal/>
    </border>
    <border>
      <left style="thin">
        <color auto="1"/>
      </left>
      <right/>
      <top/>
      <bottom/>
      <diagonal/>
    </border>
    <border>
      <left/>
      <right style="thin">
        <color auto="1"/>
      </right>
      <top/>
      <bottom/>
      <diagonal/>
    </border>
    <border>
      <left style="thin">
        <color auto="1"/>
      </left>
      <right/>
      <top/>
      <bottom style="thin">
        <color indexed="64"/>
      </bottom>
      <diagonal/>
    </border>
    <border>
      <left/>
      <right style="thin">
        <color auto="1"/>
      </right>
      <top/>
      <bottom style="thin">
        <color indexed="64"/>
      </bottom>
      <diagonal/>
    </border>
    <border>
      <left/>
      <right style="thin">
        <color indexed="0"/>
      </right>
      <top/>
      <bottom style="thin">
        <color indexed="64"/>
      </bottom>
      <diagonal/>
    </border>
    <border>
      <left style="thin">
        <color indexed="0"/>
      </left>
      <right/>
      <top/>
      <bottom style="thin">
        <color indexed="64"/>
      </bottom>
      <diagonal/>
    </border>
    <border>
      <left/>
      <right style="thin">
        <color indexed="0"/>
      </right>
      <top/>
      <bottom/>
      <diagonal/>
    </border>
    <border>
      <left style="thin">
        <color indexed="0"/>
      </left>
      <right/>
      <top/>
      <bottom/>
      <diagonal/>
    </border>
    <border>
      <left/>
      <right style="thin">
        <color indexed="0"/>
      </right>
      <top style="thin">
        <color indexed="64"/>
      </top>
      <bottom style="thin">
        <color indexed="64"/>
      </bottom>
      <diagonal/>
    </border>
    <border>
      <left style="thin">
        <color indexed="0"/>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2">
    <xf numFmtId="0" fontId="0" fillId="0" borderId="0"/>
    <xf numFmtId="0" fontId="6" fillId="3" borderId="0"/>
    <xf numFmtId="164" fontId="9" fillId="0" borderId="0" applyBorder="0">
      <alignment horizontal="left"/>
    </xf>
    <xf numFmtId="4" fontId="9" fillId="0" borderId="0" applyBorder="0">
      <alignment horizontal="right"/>
    </xf>
    <xf numFmtId="0" fontId="8" fillId="0" borderId="0">
      <alignment horizontal="center"/>
    </xf>
    <xf numFmtId="10" fontId="9" fillId="0" borderId="0" applyBorder="0">
      <alignment horizontal="right"/>
    </xf>
    <xf numFmtId="0" fontId="9" fillId="0" borderId="0" applyBorder="0">
      <alignment horizontal="left"/>
    </xf>
    <xf numFmtId="0" fontId="2" fillId="0" borderId="0"/>
    <xf numFmtId="0" fontId="13" fillId="0" borderId="0"/>
    <xf numFmtId="167" fontId="9" fillId="0" borderId="0" applyBorder="0">
      <alignment horizontal="right"/>
    </xf>
    <xf numFmtId="0" fontId="16" fillId="3" borderId="0"/>
    <xf numFmtId="167" fontId="17" fillId="0" borderId="0" applyBorder="0">
      <alignment horizontal="right"/>
    </xf>
  </cellStyleXfs>
  <cellXfs count="169">
    <xf numFmtId="0" fontId="0" fillId="0" borderId="0" xfId="0"/>
    <xf numFmtId="0" fontId="1" fillId="2" borderId="1" xfId="0" applyFont="1" applyFill="1" applyBorder="1" applyAlignment="1">
      <alignment horizontal="center" wrapText="1"/>
    </xf>
    <xf numFmtId="0" fontId="1" fillId="2" borderId="0" xfId="0" applyFont="1" applyFill="1" applyAlignment="1">
      <alignment horizontal="center"/>
    </xf>
    <xf numFmtId="0" fontId="0" fillId="0" borderId="0" xfId="0" applyAlignment="1">
      <alignment horizontal="center"/>
    </xf>
    <xf numFmtId="17" fontId="2" fillId="0" borderId="0" xfId="0" applyNumberFormat="1" applyFont="1" applyAlignment="1">
      <alignment horizontal="left"/>
    </xf>
    <xf numFmtId="0" fontId="0" fillId="0" borderId="0" xfId="0" applyAlignment="1">
      <alignment horizontal="left"/>
    </xf>
    <xf numFmtId="0" fontId="6" fillId="3" borderId="2" xfId="1" applyBorder="1"/>
    <xf numFmtId="0" fontId="6" fillId="3" borderId="3" xfId="1" applyBorder="1"/>
    <xf numFmtId="0" fontId="6" fillId="3" borderId="4" xfId="1" applyBorder="1"/>
    <xf numFmtId="0" fontId="7" fillId="0" borderId="0" xfId="0" applyFont="1"/>
    <xf numFmtId="0" fontId="8" fillId="0" borderId="5" xfId="0" applyFont="1" applyBorder="1"/>
    <xf numFmtId="164" fontId="9" fillId="0" borderId="0" xfId="2">
      <alignment horizontal="left"/>
    </xf>
    <xf numFmtId="4" fontId="9" fillId="0" borderId="0" xfId="3">
      <alignment horizontal="right"/>
    </xf>
    <xf numFmtId="164" fontId="6" fillId="0" borderId="0" xfId="2" applyFont="1">
      <alignment horizontal="left"/>
    </xf>
    <xf numFmtId="4" fontId="6" fillId="0" borderId="0" xfId="3" applyFont="1">
      <alignment horizontal="right"/>
    </xf>
    <xf numFmtId="0" fontId="8" fillId="0" borderId="3" xfId="4" applyBorder="1">
      <alignment horizontal="center"/>
    </xf>
    <xf numFmtId="10" fontId="9" fillId="0" borderId="0" xfId="5">
      <alignment horizontal="right"/>
    </xf>
    <xf numFmtId="0" fontId="8" fillId="0" borderId="6" xfId="4" applyBorder="1">
      <alignment horizontal="center"/>
    </xf>
    <xf numFmtId="4" fontId="9" fillId="0" borderId="6" xfId="3" applyBorder="1">
      <alignment horizontal="right"/>
    </xf>
    <xf numFmtId="10" fontId="9" fillId="0" borderId="6" xfId="5" applyBorder="1">
      <alignment horizontal="right"/>
    </xf>
    <xf numFmtId="0" fontId="8" fillId="0" borderId="0" xfId="4">
      <alignment horizontal="center"/>
    </xf>
    <xf numFmtId="0" fontId="8" fillId="0" borderId="5" xfId="4" applyBorder="1">
      <alignment horizontal="center"/>
    </xf>
    <xf numFmtId="4" fontId="9" fillId="0" borderId="5" xfId="3" applyBorder="1">
      <alignment horizontal="right"/>
    </xf>
    <xf numFmtId="10" fontId="9" fillId="0" borderId="5" xfId="5" applyBorder="1">
      <alignment horizontal="right"/>
    </xf>
    <xf numFmtId="0" fontId="6" fillId="3" borderId="7" xfId="1" applyBorder="1"/>
    <xf numFmtId="0" fontId="6" fillId="3" borderId="8" xfId="1" applyBorder="1"/>
    <xf numFmtId="0" fontId="9" fillId="0" borderId="9" xfId="6" applyBorder="1">
      <alignment horizontal="left"/>
    </xf>
    <xf numFmtId="10" fontId="7" fillId="0" borderId="0" xfId="0" applyNumberFormat="1" applyFont="1"/>
    <xf numFmtId="0" fontId="7" fillId="0" borderId="10" xfId="0" applyFont="1" applyBorder="1"/>
    <xf numFmtId="4" fontId="7" fillId="0" borderId="0" xfId="0" applyNumberFormat="1" applyFont="1"/>
    <xf numFmtId="0" fontId="9" fillId="0" borderId="11" xfId="6" applyBorder="1">
      <alignment horizontal="left"/>
    </xf>
    <xf numFmtId="0" fontId="7" fillId="0" borderId="5" xfId="0" applyFont="1" applyBorder="1"/>
    <xf numFmtId="10" fontId="7" fillId="0" borderId="5" xfId="0" applyNumberFormat="1" applyFont="1" applyBorder="1"/>
    <xf numFmtId="0" fontId="7" fillId="0" borderId="12" xfId="0" applyFont="1" applyBorder="1"/>
    <xf numFmtId="0" fontId="8" fillId="0" borderId="3" xfId="0" applyFont="1" applyBorder="1" applyAlignment="1">
      <alignment horizontal="center" wrapText="1"/>
    </xf>
    <xf numFmtId="0" fontId="8" fillId="0" borderId="0" xfId="0" applyFont="1"/>
    <xf numFmtId="4" fontId="7" fillId="0" borderId="5" xfId="0" applyNumberFormat="1" applyFont="1" applyBorder="1"/>
    <xf numFmtId="0" fontId="8" fillId="0" borderId="3" xfId="0" applyFont="1" applyBorder="1"/>
    <xf numFmtId="4" fontId="7" fillId="0" borderId="3" xfId="0" applyNumberFormat="1" applyFont="1" applyBorder="1"/>
    <xf numFmtId="0" fontId="8" fillId="0" borderId="5" xfId="4" applyBorder="1" applyAlignment="1">
      <alignment horizontal="left"/>
    </xf>
    <xf numFmtId="0" fontId="8" fillId="0" borderId="5" xfId="4" applyBorder="1" applyAlignment="1">
      <alignment horizontal="right"/>
    </xf>
    <xf numFmtId="0" fontId="9" fillId="0" borderId="0" xfId="6">
      <alignment horizontal="left"/>
    </xf>
    <xf numFmtId="10" fontId="7" fillId="0" borderId="0" xfId="0" applyNumberFormat="1" applyFont="1" applyAlignment="1">
      <alignment horizontal="right"/>
    </xf>
    <xf numFmtId="4" fontId="7" fillId="0" borderId="0" xfId="0" applyNumberFormat="1" applyFont="1" applyAlignment="1">
      <alignment horizontal="right"/>
    </xf>
    <xf numFmtId="0" fontId="7" fillId="0" borderId="0" xfId="0" applyFont="1" applyAlignment="1">
      <alignment horizontal="right"/>
    </xf>
    <xf numFmtId="0" fontId="9" fillId="0" borderId="0" xfId="6" applyBorder="1">
      <alignment horizontal="left"/>
    </xf>
    <xf numFmtId="0" fontId="9" fillId="0" borderId="10" xfId="6" applyBorder="1">
      <alignment horizontal="left"/>
    </xf>
    <xf numFmtId="0" fontId="9" fillId="0" borderId="5" xfId="6" applyBorder="1">
      <alignment horizontal="left"/>
    </xf>
    <xf numFmtId="0" fontId="9" fillId="0" borderId="12" xfId="6" applyBorder="1">
      <alignment horizontal="left"/>
    </xf>
    <xf numFmtId="0" fontId="0" fillId="0" borderId="1" xfId="0" applyBorder="1" applyAlignment="1">
      <alignment horizontal="center"/>
    </xf>
    <xf numFmtId="1" fontId="0" fillId="0" borderId="1" xfId="0" applyNumberFormat="1" applyBorder="1" applyAlignment="1">
      <alignment horizontal="left"/>
    </xf>
    <xf numFmtId="0" fontId="1" fillId="0" borderId="1" xfId="0" applyFont="1" applyBorder="1" applyAlignment="1">
      <alignment horizontal="center"/>
    </xf>
    <xf numFmtId="0" fontId="1" fillId="0" borderId="0" xfId="0" applyFont="1"/>
    <xf numFmtId="1" fontId="1" fillId="0" borderId="0" xfId="0" applyNumberFormat="1" applyFont="1" applyAlignment="1">
      <alignment horizontal="left"/>
    </xf>
    <xf numFmtId="0" fontId="1" fillId="0" borderId="0" xfId="0" applyFont="1" applyAlignment="1">
      <alignment vertical="top"/>
    </xf>
    <xf numFmtId="10" fontId="1" fillId="0" borderId="0" xfId="0" applyNumberFormat="1" applyFont="1" applyAlignment="1">
      <alignment horizontal="left" vertical="top"/>
    </xf>
    <xf numFmtId="165" fontId="1" fillId="0" borderId="0" xfId="0" applyNumberFormat="1" applyFont="1" applyAlignment="1">
      <alignment horizontal="left"/>
    </xf>
    <xf numFmtId="0" fontId="1" fillId="0" borderId="0" xfId="0" applyFont="1" applyAlignment="1">
      <alignment horizontal="left"/>
    </xf>
    <xf numFmtId="0" fontId="1" fillId="0" borderId="1" xfId="0" applyFont="1" applyBorder="1" applyAlignment="1">
      <alignment horizontal="center" wrapText="1"/>
    </xf>
    <xf numFmtId="17" fontId="2" fillId="0" borderId="1" xfId="0" applyNumberFormat="1" applyFon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1" fontId="2" fillId="0" borderId="1" xfId="0" applyNumberFormat="1" applyFont="1" applyBorder="1" applyAlignment="1">
      <alignment horizontal="center"/>
    </xf>
    <xf numFmtId="1" fontId="1" fillId="0" borderId="1" xfId="0" applyNumberFormat="1" applyFont="1" applyBorder="1" applyAlignment="1">
      <alignment horizontal="center"/>
    </xf>
    <xf numFmtId="0" fontId="1" fillId="0" borderId="1" xfId="0" applyFont="1" applyBorder="1" applyAlignment="1">
      <alignment horizontal="center" vertical="top" wrapText="1"/>
    </xf>
    <xf numFmtId="0" fontId="2" fillId="0" borderId="0" xfId="0" applyFont="1"/>
    <xf numFmtId="0" fontId="1" fillId="5" borderId="0" xfId="0" applyFont="1" applyFill="1" applyAlignment="1">
      <alignment horizontal="left" vertical="top" wrapText="1"/>
    </xf>
    <xf numFmtId="10" fontId="1" fillId="5" borderId="0" xfId="0" applyNumberFormat="1" applyFont="1" applyFill="1" applyAlignment="1">
      <alignment horizontal="left" vertical="top"/>
    </xf>
    <xf numFmtId="0" fontId="1" fillId="0" borderId="1" xfId="0" applyFont="1" applyBorder="1" applyAlignment="1">
      <alignment horizontal="center"/>
    </xf>
    <xf numFmtId="0" fontId="1" fillId="0" borderId="6" xfId="0" applyFont="1" applyBorder="1" applyAlignment="1">
      <alignment horizontal="center"/>
    </xf>
    <xf numFmtId="0" fontId="1" fillId="4" borderId="2" xfId="0" applyFont="1" applyFill="1" applyBorder="1" applyAlignment="1">
      <alignment horizontal="center"/>
    </xf>
    <xf numFmtId="0" fontId="1" fillId="4" borderId="3" xfId="0" applyFont="1" applyFill="1" applyBorder="1" applyAlignment="1">
      <alignment horizontal="center"/>
    </xf>
    <xf numFmtId="0" fontId="1" fillId="4" borderId="4" xfId="0" applyFont="1" applyFill="1" applyBorder="1" applyAlignment="1">
      <alignment horizontal="center"/>
    </xf>
    <xf numFmtId="0" fontId="1" fillId="4" borderId="1" xfId="0" applyFont="1" applyFill="1" applyBorder="1" applyAlignment="1">
      <alignment horizontal="center"/>
    </xf>
    <xf numFmtId="0" fontId="10" fillId="5" borderId="0" xfId="0" applyFont="1" applyFill="1" applyAlignment="1">
      <alignment horizontal="left" vertical="top" wrapText="1"/>
    </xf>
    <xf numFmtId="0" fontId="11" fillId="0" borderId="0" xfId="7" applyFont="1" applyAlignment="1">
      <alignment horizontal="center"/>
    </xf>
    <xf numFmtId="0" fontId="2" fillId="0" borderId="0" xfId="7"/>
    <xf numFmtId="3" fontId="11" fillId="0" borderId="0" xfId="7" applyNumberFormat="1" applyFont="1" applyAlignment="1">
      <alignment horizontal="center"/>
    </xf>
    <xf numFmtId="3" fontId="11" fillId="0" borderId="1" xfId="7" applyNumberFormat="1" applyFont="1" applyBorder="1" applyAlignment="1">
      <alignment horizontal="center"/>
    </xf>
    <xf numFmtId="0" fontId="11" fillId="0" borderId="1" xfId="7" applyFont="1" applyBorder="1" applyAlignment="1">
      <alignment horizontal="center"/>
    </xf>
    <xf numFmtId="0" fontId="11" fillId="5" borderId="0" xfId="7" applyFont="1" applyFill="1" applyAlignment="1">
      <alignment horizontal="center"/>
    </xf>
    <xf numFmtId="0" fontId="9" fillId="5" borderId="0" xfId="6" applyFill="1" applyBorder="1">
      <alignment horizontal="left"/>
    </xf>
    <xf numFmtId="0" fontId="11" fillId="0" borderId="0" xfId="7" applyFont="1" applyAlignment="1">
      <alignment horizontal="left"/>
    </xf>
    <xf numFmtId="0" fontId="7" fillId="0" borderId="1" xfId="7" applyFont="1" applyBorder="1" applyAlignment="1">
      <alignment horizontal="left"/>
    </xf>
    <xf numFmtId="4" fontId="7" fillId="0" borderId="1" xfId="7" applyNumberFormat="1" applyFont="1" applyBorder="1" applyAlignment="1">
      <alignment horizontal="left"/>
    </xf>
    <xf numFmtId="0" fontId="9" fillId="0" borderId="1" xfId="6" applyBorder="1">
      <alignment horizontal="left"/>
    </xf>
    <xf numFmtId="10" fontId="7" fillId="0" borderId="1" xfId="7" applyNumberFormat="1" applyFont="1" applyBorder="1" applyAlignment="1">
      <alignment horizontal="left"/>
    </xf>
    <xf numFmtId="0" fontId="8" fillId="0" borderId="1" xfId="4" applyBorder="1" applyAlignment="1">
      <alignment horizontal="left"/>
    </xf>
    <xf numFmtId="0" fontId="8" fillId="0" borderId="1" xfId="7" applyFont="1" applyBorder="1" applyAlignment="1">
      <alignment horizontal="left"/>
    </xf>
    <xf numFmtId="0" fontId="8" fillId="0" borderId="1" xfId="7" applyFont="1" applyBorder="1" applyAlignment="1">
      <alignment horizontal="left" wrapText="1"/>
    </xf>
    <xf numFmtId="0" fontId="11" fillId="0" borderId="5" xfId="7" applyFont="1" applyBorder="1"/>
    <xf numFmtId="0" fontId="11" fillId="0" borderId="5" xfId="7" applyFont="1" applyBorder="1" applyAlignment="1">
      <alignment horizontal="center"/>
    </xf>
    <xf numFmtId="3" fontId="12" fillId="2" borderId="1" xfId="7" applyNumberFormat="1" applyFont="1" applyFill="1" applyBorder="1" applyAlignment="1">
      <alignment horizontal="center"/>
    </xf>
    <xf numFmtId="0" fontId="12" fillId="2" borderId="1" xfId="7" applyFont="1" applyFill="1" applyBorder="1" applyAlignment="1">
      <alignment horizontal="center"/>
    </xf>
    <xf numFmtId="0" fontId="9" fillId="0" borderId="13" xfId="6" applyBorder="1">
      <alignment horizontal="left"/>
    </xf>
    <xf numFmtId="0" fontId="9" fillId="0" borderId="14" xfId="6" applyBorder="1">
      <alignment horizontal="left"/>
    </xf>
    <xf numFmtId="0" fontId="9" fillId="0" borderId="15" xfId="6" applyBorder="1">
      <alignment horizontal="left"/>
    </xf>
    <xf numFmtId="0" fontId="9" fillId="0" borderId="16" xfId="6" applyBorder="1">
      <alignment horizontal="left"/>
    </xf>
    <xf numFmtId="0" fontId="6" fillId="3" borderId="17" xfId="1" applyBorder="1"/>
    <xf numFmtId="0" fontId="6" fillId="3" borderId="18" xfId="1" applyBorder="1"/>
    <xf numFmtId="0" fontId="7" fillId="0" borderId="0" xfId="7" applyFont="1"/>
    <xf numFmtId="4" fontId="7" fillId="0" borderId="0" xfId="7" applyNumberFormat="1" applyFont="1" applyAlignment="1">
      <alignment horizontal="right"/>
    </xf>
    <xf numFmtId="0" fontId="6" fillId="3" borderId="19" xfId="1" applyBorder="1"/>
    <xf numFmtId="0" fontId="7" fillId="0" borderId="0" xfId="7" applyFont="1" applyAlignment="1">
      <alignment horizontal="right"/>
    </xf>
    <xf numFmtId="10" fontId="7" fillId="0" borderId="0" xfId="7" applyNumberFormat="1" applyFont="1" applyAlignment="1">
      <alignment horizontal="right"/>
    </xf>
    <xf numFmtId="4" fontId="7" fillId="0" borderId="0" xfId="7" applyNumberFormat="1" applyFont="1"/>
    <xf numFmtId="0" fontId="8" fillId="0" borderId="0" xfId="7" applyFont="1"/>
    <xf numFmtId="0" fontId="8" fillId="0" borderId="3" xfId="7" applyFont="1" applyBorder="1" applyAlignment="1">
      <alignment horizontal="center" wrapText="1"/>
    </xf>
    <xf numFmtId="4" fontId="7" fillId="0" borderId="3" xfId="7" applyNumberFormat="1" applyFont="1" applyBorder="1"/>
    <xf numFmtId="0" fontId="8" fillId="0" borderId="3" xfId="7" applyFont="1" applyBorder="1"/>
    <xf numFmtId="4" fontId="7" fillId="0" borderId="5" xfId="7" applyNumberFormat="1" applyFont="1" applyBorder="1"/>
    <xf numFmtId="0" fontId="8" fillId="0" borderId="5" xfId="7" applyFont="1" applyBorder="1"/>
    <xf numFmtId="0" fontId="7" fillId="0" borderId="13" xfId="7" applyFont="1" applyBorder="1"/>
    <xf numFmtId="0" fontId="7" fillId="0" borderId="5" xfId="7" applyFont="1" applyBorder="1"/>
    <xf numFmtId="10" fontId="7" fillId="0" borderId="5" xfId="7" applyNumberFormat="1" applyFont="1" applyBorder="1"/>
    <xf numFmtId="0" fontId="7" fillId="0" borderId="15" xfId="7" applyFont="1" applyBorder="1"/>
    <xf numFmtId="10" fontId="7" fillId="0" borderId="0" xfId="7" applyNumberFormat="1" applyFont="1"/>
    <xf numFmtId="0" fontId="13" fillId="0" borderId="0" xfId="8"/>
    <xf numFmtId="0" fontId="13" fillId="0" borderId="0" xfId="8" applyAlignment="1">
      <alignment wrapText="1"/>
    </xf>
    <xf numFmtId="0" fontId="14" fillId="0" borderId="0" xfId="8" applyFont="1" applyAlignment="1">
      <alignment wrapText="1"/>
    </xf>
    <xf numFmtId="2" fontId="14" fillId="0" borderId="0" xfId="8" applyNumberFormat="1" applyFont="1" applyAlignment="1">
      <alignment horizontal="left"/>
    </xf>
    <xf numFmtId="2" fontId="14" fillId="0" borderId="0" xfId="8" applyNumberFormat="1" applyFont="1" applyAlignment="1">
      <alignment horizontal="center"/>
    </xf>
    <xf numFmtId="0" fontId="15" fillId="6" borderId="0" xfId="8" applyFont="1" applyFill="1"/>
    <xf numFmtId="0" fontId="14" fillId="7" borderId="0" xfId="8" applyFont="1" applyFill="1"/>
    <xf numFmtId="0" fontId="13" fillId="0" borderId="1" xfId="8" applyBorder="1" applyAlignment="1">
      <alignment horizontal="center" wrapText="1"/>
    </xf>
    <xf numFmtId="0" fontId="13" fillId="0" borderId="1" xfId="8" applyBorder="1" applyAlignment="1">
      <alignment horizontal="center"/>
    </xf>
    <xf numFmtId="3" fontId="13" fillId="0" borderId="1" xfId="8" applyNumberFormat="1" applyBorder="1" applyAlignment="1">
      <alignment horizontal="center"/>
    </xf>
    <xf numFmtId="2" fontId="13" fillId="0" borderId="1" xfId="8" applyNumberFormat="1" applyBorder="1" applyAlignment="1">
      <alignment horizontal="center" wrapText="1"/>
    </xf>
    <xf numFmtId="0" fontId="14" fillId="6" borderId="0" xfId="8" applyFont="1" applyFill="1"/>
    <xf numFmtId="0" fontId="14" fillId="7" borderId="20" xfId="8" applyFont="1" applyFill="1" applyBorder="1" applyAlignment="1">
      <alignment horizontal="center" wrapText="1"/>
    </xf>
    <xf numFmtId="0" fontId="14" fillId="4" borderId="20" xfId="8" applyFont="1" applyFill="1" applyBorder="1" applyAlignment="1">
      <alignment horizontal="center"/>
    </xf>
    <xf numFmtId="0" fontId="14" fillId="4" borderId="1" xfId="8" applyFont="1" applyFill="1" applyBorder="1" applyAlignment="1">
      <alignment horizontal="center"/>
    </xf>
    <xf numFmtId="0" fontId="1" fillId="2" borderId="1" xfId="7" applyFont="1" applyFill="1" applyBorder="1" applyAlignment="1">
      <alignment horizontal="center"/>
    </xf>
    <xf numFmtId="0" fontId="1" fillId="0" borderId="0" xfId="7" applyFont="1" applyAlignment="1">
      <alignment horizontal="center"/>
    </xf>
    <xf numFmtId="166" fontId="2" fillId="0" borderId="1" xfId="7" applyNumberFormat="1" applyBorder="1" applyAlignment="1">
      <alignment horizontal="center"/>
    </xf>
    <xf numFmtId="3" fontId="2" fillId="0" borderId="1" xfId="7" applyNumberFormat="1" applyBorder="1" applyAlignment="1">
      <alignment horizontal="center"/>
    </xf>
    <xf numFmtId="167" fontId="9" fillId="0" borderId="0" xfId="9">
      <alignment horizontal="right"/>
    </xf>
    <xf numFmtId="0" fontId="2" fillId="0" borderId="0" xfId="7" applyAlignment="1">
      <alignment horizontal="center"/>
    </xf>
    <xf numFmtId="0" fontId="8" fillId="0" borderId="1" xfId="4" applyBorder="1">
      <alignment horizontal="center"/>
    </xf>
    <xf numFmtId="0" fontId="8" fillId="0" borderId="1" xfId="4" applyBorder="1" applyAlignment="1">
      <alignment horizontal="right"/>
    </xf>
    <xf numFmtId="0" fontId="7" fillId="0" borderId="1" xfId="7" applyFont="1" applyBorder="1"/>
    <xf numFmtId="4" fontId="8" fillId="0" borderId="1" xfId="7" applyNumberFormat="1" applyFont="1" applyBorder="1"/>
    <xf numFmtId="0" fontId="6" fillId="4" borderId="1" xfId="6" applyFont="1" applyFill="1" applyBorder="1">
      <alignment horizontal="left"/>
    </xf>
    <xf numFmtId="0" fontId="7" fillId="4" borderId="1" xfId="7" applyFont="1" applyFill="1" applyBorder="1"/>
    <xf numFmtId="10" fontId="8" fillId="4" borderId="1" xfId="7" applyNumberFormat="1" applyFont="1" applyFill="1" applyBorder="1" applyAlignment="1">
      <alignment horizontal="right"/>
    </xf>
    <xf numFmtId="0" fontId="6" fillId="4" borderId="1" xfId="6" applyFont="1" applyFill="1" applyBorder="1" applyAlignment="1">
      <alignment horizontal="left" wrapText="1"/>
    </xf>
    <xf numFmtId="0" fontId="6" fillId="0" borderId="0" xfId="6" applyFont="1">
      <alignment horizontal="left"/>
    </xf>
    <xf numFmtId="0" fontId="7" fillId="0" borderId="10" xfId="7" applyFont="1" applyBorder="1"/>
    <xf numFmtId="0" fontId="7" fillId="0" borderId="12" xfId="7" applyFont="1" applyBorder="1"/>
    <xf numFmtId="0" fontId="1" fillId="4" borderId="1" xfId="7" applyFont="1" applyFill="1" applyBorder="1" applyAlignment="1">
      <alignment horizontal="center"/>
    </xf>
    <xf numFmtId="0" fontId="2" fillId="0" borderId="1" xfId="7" applyBorder="1"/>
    <xf numFmtId="0" fontId="1" fillId="0" borderId="1" xfId="7" applyFont="1" applyBorder="1"/>
    <xf numFmtId="0" fontId="2" fillId="0" borderId="1" xfId="7" applyBorder="1" applyAlignment="1">
      <alignment horizontal="left" wrapText="1"/>
    </xf>
    <xf numFmtId="10" fontId="1" fillId="0" borderId="1" xfId="7" applyNumberFormat="1" applyFont="1" applyBorder="1" applyAlignment="1">
      <alignment horizontal="center"/>
    </xf>
    <xf numFmtId="0" fontId="1" fillId="0" borderId="1" xfId="7" applyFont="1" applyBorder="1" applyAlignment="1">
      <alignment horizontal="center"/>
    </xf>
    <xf numFmtId="2" fontId="1" fillId="0" borderId="1" xfId="7" applyNumberFormat="1" applyFont="1" applyBorder="1" applyAlignment="1">
      <alignment horizontal="center"/>
    </xf>
    <xf numFmtId="10" fontId="2" fillId="0" borderId="1" xfId="7" applyNumberFormat="1" applyBorder="1" applyAlignment="1">
      <alignment horizontal="center"/>
    </xf>
    <xf numFmtId="0" fontId="2" fillId="0" borderId="1" xfId="7" applyBorder="1" applyAlignment="1">
      <alignment horizontal="center"/>
    </xf>
    <xf numFmtId="2" fontId="2" fillId="0" borderId="1" xfId="7" applyNumberFormat="1" applyBorder="1" applyAlignment="1">
      <alignment horizontal="center"/>
    </xf>
    <xf numFmtId="0" fontId="12" fillId="2" borderId="0" xfId="7" applyFont="1" applyFill="1" applyAlignment="1">
      <alignment horizontal="center"/>
    </xf>
    <xf numFmtId="17" fontId="2" fillId="0" borderId="0" xfId="7" applyNumberFormat="1" applyAlignment="1">
      <alignment horizontal="center"/>
    </xf>
    <xf numFmtId="0" fontId="12" fillId="0" borderId="0" xfId="7" applyFont="1" applyAlignment="1">
      <alignment horizontal="center"/>
    </xf>
    <xf numFmtId="0" fontId="16" fillId="3" borderId="7" xfId="10" applyBorder="1"/>
    <xf numFmtId="0" fontId="16" fillId="3" borderId="3" xfId="10" applyBorder="1"/>
    <xf numFmtId="0" fontId="16" fillId="3" borderId="19" xfId="10" applyBorder="1"/>
    <xf numFmtId="0" fontId="6" fillId="0" borderId="1" xfId="6" applyFont="1" applyBorder="1">
      <alignment horizontal="left"/>
    </xf>
    <xf numFmtId="167" fontId="9" fillId="0" borderId="1" xfId="9" applyBorder="1">
      <alignment horizontal="right"/>
    </xf>
    <xf numFmtId="167" fontId="17" fillId="0" borderId="0" xfId="11">
      <alignment horizontal="right"/>
    </xf>
    <xf numFmtId="167" fontId="6" fillId="0" borderId="1" xfId="9" applyFont="1" applyBorder="1">
      <alignment horizontal="right"/>
    </xf>
  </cellXfs>
  <cellStyles count="12">
    <cellStyle name="Normal" xfId="0" builtinId="0"/>
    <cellStyle name="Normal 2" xfId="7" xr:uid="{8D0E22E8-781E-492B-9D5C-6B612C2FBFEB}"/>
    <cellStyle name="Normal 3" xfId="8" xr:uid="{AD67EC2F-8D07-4749-B37E-023573CA5A52}"/>
    <cellStyle name="WizardAnalysisActionAnalyzeNumber1" xfId="9" xr:uid="{37A3ED18-B00A-43E4-95F1-19852FFDEBB9}"/>
    <cellStyle name="WizardAnalysisActionAnalyzeNumber2" xfId="11" xr:uid="{03AAD307-8AFA-407D-8C1B-094A681C2950}"/>
    <cellStyle name="WizardAnalysisActionHeading1" xfId="10" xr:uid="{0B5BEAFF-0DEB-4099-BC53-394E1E19BC35}"/>
    <cellStyle name="WizardGenericStyleDate" xfId="2" xr:uid="{7AD5E3A9-F504-462E-9B1A-E75683780AE1}"/>
    <cellStyle name="WizardGenericStyleGeneral" xfId="6" xr:uid="{F977BABF-4011-49AE-B8D1-2670909CB353}"/>
    <cellStyle name="WizardGenericStyleNumber" xfId="3" xr:uid="{61D98FC3-94CB-4EE5-B66D-BBFCAE4FF6D0}"/>
    <cellStyle name="WizardGenericStylePercentage" xfId="5" xr:uid="{186E712A-2EC1-473B-BBFC-6C34DB513136}"/>
    <cellStyle name="WizardReportExecutiveHeading1" xfId="1" xr:uid="{D4E12A9F-5510-4FC1-9FFE-F3956B77ED4F}"/>
    <cellStyle name="WizardReportExecutiveHeading2" xfId="4" xr:uid="{27D510B1-54B6-4C72-AF0C-E43EE637D8DE}"/>
  </cellStyles>
  <dxfs count="0"/>
  <tableStyles count="0" defaultTableStyle="TableStyleMedium9"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5.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charts/_rels/chart1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u="sng"/>
            </a:pPr>
            <a:r>
              <a:rPr lang="en-US"/>
              <a:t>SASSS</a:t>
            </a:r>
          </a:p>
        </c:rich>
      </c:tx>
      <c:overlay val="0"/>
    </c:title>
    <c:autoTitleDeleted val="0"/>
    <c:plotArea>
      <c:layout/>
      <c:lineChart>
        <c:grouping val="standard"/>
        <c:varyColors val="0"/>
        <c:ser>
          <c:idx val="0"/>
          <c:order val="0"/>
          <c:tx>
            <c:strRef>
              <c:f>'[1]Audit - SASSS (1)'!$C$3</c:f>
              <c:strCache>
                <c:ptCount val="1"/>
                <c:pt idx="0">
                  <c:v>Actual</c:v>
                </c:pt>
              </c:strCache>
            </c:strRef>
          </c:tx>
          <c:spPr>
            <a:ln>
              <a:solidFill>
                <a:srgbClr val="0000FF"/>
              </a:solidFill>
              <a:prstDash val="solid"/>
            </a:ln>
          </c:spPr>
          <c:marker>
            <c:symbol val="none"/>
          </c:marker>
          <c:cat>
            <c:numRef>
              <c:f>'[1]Audit - SASSS (1)'!$B$4:$B$190</c:f>
              <c:numCache>
                <c:formatCode>General</c:formatCode>
                <c:ptCount val="187"/>
                <c:pt idx="0">
                  <c:v>37257</c:v>
                </c:pt>
                <c:pt idx="1">
                  <c:v>37288</c:v>
                </c:pt>
                <c:pt idx="2">
                  <c:v>37316</c:v>
                </c:pt>
                <c:pt idx="3">
                  <c:v>37347</c:v>
                </c:pt>
                <c:pt idx="4">
                  <c:v>37377</c:v>
                </c:pt>
                <c:pt idx="5">
                  <c:v>37408</c:v>
                </c:pt>
                <c:pt idx="6">
                  <c:v>37438</c:v>
                </c:pt>
                <c:pt idx="7">
                  <c:v>37469</c:v>
                </c:pt>
                <c:pt idx="8">
                  <c:v>37500</c:v>
                </c:pt>
                <c:pt idx="9">
                  <c:v>37530</c:v>
                </c:pt>
                <c:pt idx="10">
                  <c:v>37561</c:v>
                </c:pt>
                <c:pt idx="11">
                  <c:v>37591</c:v>
                </c:pt>
                <c:pt idx="12">
                  <c:v>37622</c:v>
                </c:pt>
                <c:pt idx="13">
                  <c:v>37653</c:v>
                </c:pt>
                <c:pt idx="14">
                  <c:v>37681</c:v>
                </c:pt>
                <c:pt idx="15">
                  <c:v>37712</c:v>
                </c:pt>
                <c:pt idx="16">
                  <c:v>37742</c:v>
                </c:pt>
                <c:pt idx="17">
                  <c:v>37773</c:v>
                </c:pt>
                <c:pt idx="18">
                  <c:v>37803</c:v>
                </c:pt>
                <c:pt idx="19">
                  <c:v>37834</c:v>
                </c:pt>
                <c:pt idx="20">
                  <c:v>37865</c:v>
                </c:pt>
                <c:pt idx="21">
                  <c:v>37895</c:v>
                </c:pt>
                <c:pt idx="22">
                  <c:v>37926</c:v>
                </c:pt>
                <c:pt idx="23">
                  <c:v>37956</c:v>
                </c:pt>
                <c:pt idx="24">
                  <c:v>37987</c:v>
                </c:pt>
                <c:pt idx="25">
                  <c:v>38018</c:v>
                </c:pt>
                <c:pt idx="26">
                  <c:v>38047</c:v>
                </c:pt>
                <c:pt idx="27">
                  <c:v>38078</c:v>
                </c:pt>
                <c:pt idx="28">
                  <c:v>38108</c:v>
                </c:pt>
                <c:pt idx="29">
                  <c:v>38139</c:v>
                </c:pt>
                <c:pt idx="30">
                  <c:v>38169</c:v>
                </c:pt>
                <c:pt idx="31">
                  <c:v>38200</c:v>
                </c:pt>
                <c:pt idx="32">
                  <c:v>38231</c:v>
                </c:pt>
                <c:pt idx="33">
                  <c:v>38261</c:v>
                </c:pt>
                <c:pt idx="34">
                  <c:v>38292</c:v>
                </c:pt>
                <c:pt idx="35">
                  <c:v>38322</c:v>
                </c:pt>
                <c:pt idx="36">
                  <c:v>38353</c:v>
                </c:pt>
                <c:pt idx="37">
                  <c:v>38384</c:v>
                </c:pt>
                <c:pt idx="38">
                  <c:v>38412</c:v>
                </c:pt>
                <c:pt idx="39">
                  <c:v>38443</c:v>
                </c:pt>
                <c:pt idx="40">
                  <c:v>38473</c:v>
                </c:pt>
                <c:pt idx="41">
                  <c:v>38504</c:v>
                </c:pt>
                <c:pt idx="42">
                  <c:v>38534</c:v>
                </c:pt>
                <c:pt idx="43">
                  <c:v>38565</c:v>
                </c:pt>
                <c:pt idx="44">
                  <c:v>38596</c:v>
                </c:pt>
                <c:pt idx="45">
                  <c:v>38626</c:v>
                </c:pt>
                <c:pt idx="46">
                  <c:v>38657</c:v>
                </c:pt>
                <c:pt idx="47">
                  <c:v>38687</c:v>
                </c:pt>
                <c:pt idx="48">
                  <c:v>38718</c:v>
                </c:pt>
                <c:pt idx="49">
                  <c:v>38749</c:v>
                </c:pt>
                <c:pt idx="50">
                  <c:v>38777</c:v>
                </c:pt>
                <c:pt idx="51">
                  <c:v>38808</c:v>
                </c:pt>
                <c:pt idx="52">
                  <c:v>38838</c:v>
                </c:pt>
                <c:pt idx="53">
                  <c:v>38869</c:v>
                </c:pt>
                <c:pt idx="54">
                  <c:v>38899</c:v>
                </c:pt>
                <c:pt idx="55">
                  <c:v>38930</c:v>
                </c:pt>
                <c:pt idx="56">
                  <c:v>38961</c:v>
                </c:pt>
                <c:pt idx="57">
                  <c:v>38991</c:v>
                </c:pt>
                <c:pt idx="58">
                  <c:v>39022</c:v>
                </c:pt>
                <c:pt idx="59">
                  <c:v>39052</c:v>
                </c:pt>
                <c:pt idx="60">
                  <c:v>39083</c:v>
                </c:pt>
                <c:pt idx="61">
                  <c:v>39114</c:v>
                </c:pt>
                <c:pt idx="62">
                  <c:v>39142</c:v>
                </c:pt>
                <c:pt idx="63">
                  <c:v>39173</c:v>
                </c:pt>
                <c:pt idx="64">
                  <c:v>39203</c:v>
                </c:pt>
                <c:pt idx="65">
                  <c:v>39234</c:v>
                </c:pt>
                <c:pt idx="66">
                  <c:v>39264</c:v>
                </c:pt>
                <c:pt idx="67">
                  <c:v>39295</c:v>
                </c:pt>
                <c:pt idx="68">
                  <c:v>39326</c:v>
                </c:pt>
                <c:pt idx="69">
                  <c:v>39356</c:v>
                </c:pt>
                <c:pt idx="70">
                  <c:v>39387</c:v>
                </c:pt>
                <c:pt idx="71">
                  <c:v>39417</c:v>
                </c:pt>
                <c:pt idx="72">
                  <c:v>39448</c:v>
                </c:pt>
                <c:pt idx="73">
                  <c:v>39479</c:v>
                </c:pt>
                <c:pt idx="74">
                  <c:v>39508</c:v>
                </c:pt>
                <c:pt idx="75">
                  <c:v>39539</c:v>
                </c:pt>
                <c:pt idx="76">
                  <c:v>39569</c:v>
                </c:pt>
                <c:pt idx="77">
                  <c:v>39600</c:v>
                </c:pt>
                <c:pt idx="78">
                  <c:v>39630</c:v>
                </c:pt>
                <c:pt idx="79">
                  <c:v>39661</c:v>
                </c:pt>
                <c:pt idx="80">
                  <c:v>39692</c:v>
                </c:pt>
                <c:pt idx="81">
                  <c:v>39722</c:v>
                </c:pt>
                <c:pt idx="82">
                  <c:v>39753</c:v>
                </c:pt>
                <c:pt idx="83">
                  <c:v>39783</c:v>
                </c:pt>
                <c:pt idx="84">
                  <c:v>39814</c:v>
                </c:pt>
                <c:pt idx="85">
                  <c:v>39845</c:v>
                </c:pt>
                <c:pt idx="86">
                  <c:v>39873</c:v>
                </c:pt>
                <c:pt idx="87">
                  <c:v>39904</c:v>
                </c:pt>
                <c:pt idx="88">
                  <c:v>39934</c:v>
                </c:pt>
                <c:pt idx="89">
                  <c:v>39965</c:v>
                </c:pt>
                <c:pt idx="90">
                  <c:v>39995</c:v>
                </c:pt>
                <c:pt idx="91">
                  <c:v>40026</c:v>
                </c:pt>
                <c:pt idx="92">
                  <c:v>40057</c:v>
                </c:pt>
                <c:pt idx="93">
                  <c:v>40087</c:v>
                </c:pt>
                <c:pt idx="94">
                  <c:v>40118</c:v>
                </c:pt>
                <c:pt idx="95">
                  <c:v>40148</c:v>
                </c:pt>
                <c:pt idx="96">
                  <c:v>40179</c:v>
                </c:pt>
                <c:pt idx="97">
                  <c:v>40210</c:v>
                </c:pt>
                <c:pt idx="98">
                  <c:v>40238</c:v>
                </c:pt>
                <c:pt idx="99">
                  <c:v>40269</c:v>
                </c:pt>
                <c:pt idx="100">
                  <c:v>40299</c:v>
                </c:pt>
                <c:pt idx="101">
                  <c:v>40330</c:v>
                </c:pt>
                <c:pt idx="102">
                  <c:v>40360</c:v>
                </c:pt>
                <c:pt idx="103">
                  <c:v>40391</c:v>
                </c:pt>
                <c:pt idx="104">
                  <c:v>40422</c:v>
                </c:pt>
                <c:pt idx="105">
                  <c:v>40452</c:v>
                </c:pt>
                <c:pt idx="106">
                  <c:v>40483</c:v>
                </c:pt>
                <c:pt idx="107">
                  <c:v>40513</c:v>
                </c:pt>
                <c:pt idx="108">
                  <c:v>40544</c:v>
                </c:pt>
                <c:pt idx="109">
                  <c:v>40575</c:v>
                </c:pt>
                <c:pt idx="110">
                  <c:v>40603</c:v>
                </c:pt>
                <c:pt idx="111">
                  <c:v>40634</c:v>
                </c:pt>
                <c:pt idx="112">
                  <c:v>40664</c:v>
                </c:pt>
                <c:pt idx="113">
                  <c:v>40695</c:v>
                </c:pt>
                <c:pt idx="114">
                  <c:v>40725</c:v>
                </c:pt>
                <c:pt idx="115">
                  <c:v>40756</c:v>
                </c:pt>
                <c:pt idx="116">
                  <c:v>40787</c:v>
                </c:pt>
                <c:pt idx="117">
                  <c:v>40817</c:v>
                </c:pt>
                <c:pt idx="118">
                  <c:v>40848</c:v>
                </c:pt>
                <c:pt idx="119">
                  <c:v>40878</c:v>
                </c:pt>
                <c:pt idx="120">
                  <c:v>40909</c:v>
                </c:pt>
                <c:pt idx="121">
                  <c:v>40940</c:v>
                </c:pt>
                <c:pt idx="122">
                  <c:v>40969</c:v>
                </c:pt>
                <c:pt idx="123">
                  <c:v>41000</c:v>
                </c:pt>
                <c:pt idx="124">
                  <c:v>41030</c:v>
                </c:pt>
                <c:pt idx="125">
                  <c:v>41061</c:v>
                </c:pt>
                <c:pt idx="126">
                  <c:v>41091</c:v>
                </c:pt>
                <c:pt idx="127">
                  <c:v>41122</c:v>
                </c:pt>
                <c:pt idx="128">
                  <c:v>41153</c:v>
                </c:pt>
                <c:pt idx="129">
                  <c:v>41183</c:v>
                </c:pt>
                <c:pt idx="130">
                  <c:v>41214</c:v>
                </c:pt>
                <c:pt idx="131">
                  <c:v>41244</c:v>
                </c:pt>
                <c:pt idx="132">
                  <c:v>41275</c:v>
                </c:pt>
                <c:pt idx="133">
                  <c:v>41306</c:v>
                </c:pt>
                <c:pt idx="134">
                  <c:v>41334</c:v>
                </c:pt>
                <c:pt idx="135">
                  <c:v>41365</c:v>
                </c:pt>
                <c:pt idx="136">
                  <c:v>41395</c:v>
                </c:pt>
                <c:pt idx="137">
                  <c:v>41426</c:v>
                </c:pt>
                <c:pt idx="138">
                  <c:v>41456</c:v>
                </c:pt>
                <c:pt idx="139">
                  <c:v>41487</c:v>
                </c:pt>
                <c:pt idx="140">
                  <c:v>41518</c:v>
                </c:pt>
                <c:pt idx="141">
                  <c:v>41548</c:v>
                </c:pt>
                <c:pt idx="142">
                  <c:v>41579</c:v>
                </c:pt>
                <c:pt idx="143">
                  <c:v>41609</c:v>
                </c:pt>
                <c:pt idx="144">
                  <c:v>41640</c:v>
                </c:pt>
                <c:pt idx="145">
                  <c:v>41671</c:v>
                </c:pt>
                <c:pt idx="146">
                  <c:v>41699</c:v>
                </c:pt>
                <c:pt idx="147">
                  <c:v>41730</c:v>
                </c:pt>
                <c:pt idx="148">
                  <c:v>41760</c:v>
                </c:pt>
                <c:pt idx="149">
                  <c:v>41791</c:v>
                </c:pt>
                <c:pt idx="150">
                  <c:v>41821</c:v>
                </c:pt>
                <c:pt idx="151">
                  <c:v>41852</c:v>
                </c:pt>
                <c:pt idx="152">
                  <c:v>41883</c:v>
                </c:pt>
                <c:pt idx="153">
                  <c:v>41913</c:v>
                </c:pt>
                <c:pt idx="154">
                  <c:v>41944</c:v>
                </c:pt>
                <c:pt idx="155">
                  <c:v>41974</c:v>
                </c:pt>
                <c:pt idx="156">
                  <c:v>42005</c:v>
                </c:pt>
                <c:pt idx="157">
                  <c:v>42036</c:v>
                </c:pt>
                <c:pt idx="158">
                  <c:v>42064</c:v>
                </c:pt>
                <c:pt idx="159">
                  <c:v>42095</c:v>
                </c:pt>
                <c:pt idx="160">
                  <c:v>42125</c:v>
                </c:pt>
                <c:pt idx="161">
                  <c:v>42156</c:v>
                </c:pt>
                <c:pt idx="162">
                  <c:v>42186</c:v>
                </c:pt>
                <c:pt idx="163">
                  <c:v>42217</c:v>
                </c:pt>
                <c:pt idx="164">
                  <c:v>42248</c:v>
                </c:pt>
                <c:pt idx="165">
                  <c:v>42278</c:v>
                </c:pt>
                <c:pt idx="166">
                  <c:v>42309</c:v>
                </c:pt>
                <c:pt idx="167">
                  <c:v>42339</c:v>
                </c:pt>
                <c:pt idx="168">
                  <c:v>42370</c:v>
                </c:pt>
                <c:pt idx="169">
                  <c:v>42401</c:v>
                </c:pt>
                <c:pt idx="170">
                  <c:v>42430</c:v>
                </c:pt>
                <c:pt idx="171">
                  <c:v>42461</c:v>
                </c:pt>
                <c:pt idx="172">
                  <c:v>42491</c:v>
                </c:pt>
                <c:pt idx="173">
                  <c:v>42522</c:v>
                </c:pt>
                <c:pt idx="174">
                  <c:v>42552</c:v>
                </c:pt>
                <c:pt idx="175">
                  <c:v>42583</c:v>
                </c:pt>
                <c:pt idx="176">
                  <c:v>42614</c:v>
                </c:pt>
                <c:pt idx="177">
                  <c:v>42644</c:v>
                </c:pt>
                <c:pt idx="178">
                  <c:v>42675</c:v>
                </c:pt>
                <c:pt idx="179">
                  <c:v>42705</c:v>
                </c:pt>
                <c:pt idx="180">
                  <c:v>42736</c:v>
                </c:pt>
                <c:pt idx="181">
                  <c:v>42767</c:v>
                </c:pt>
                <c:pt idx="182">
                  <c:v>42795</c:v>
                </c:pt>
                <c:pt idx="183">
                  <c:v>42826</c:v>
                </c:pt>
                <c:pt idx="184">
                  <c:v>42856</c:v>
                </c:pt>
                <c:pt idx="185">
                  <c:v>42887</c:v>
                </c:pt>
                <c:pt idx="186">
                  <c:v>42917</c:v>
                </c:pt>
              </c:numCache>
            </c:numRef>
          </c:cat>
          <c:val>
            <c:numRef>
              <c:f>'[1]Audit - SASSS (1)'!$C$4:$C$190</c:f>
              <c:numCache>
                <c:formatCode>General</c:formatCode>
                <c:ptCount val="187"/>
                <c:pt idx="0">
                  <c:v>1627</c:v>
                </c:pt>
                <c:pt idx="1">
                  <c:v>1588</c:v>
                </c:pt>
                <c:pt idx="2">
                  <c:v>1567</c:v>
                </c:pt>
                <c:pt idx="3">
                  <c:v>1578</c:v>
                </c:pt>
                <c:pt idx="4">
                  <c:v>1515</c:v>
                </c:pt>
                <c:pt idx="5">
                  <c:v>1520</c:v>
                </c:pt>
                <c:pt idx="6">
                  <c:v>1498</c:v>
                </c:pt>
                <c:pt idx="7">
                  <c:v>1522</c:v>
                </c:pt>
                <c:pt idx="8">
                  <c:v>1560</c:v>
                </c:pt>
                <c:pt idx="9">
                  <c:v>1569</c:v>
                </c:pt>
                <c:pt idx="10">
                  <c:v>1528</c:v>
                </c:pt>
                <c:pt idx="11">
                  <c:v>1556</c:v>
                </c:pt>
                <c:pt idx="12">
                  <c:v>1593</c:v>
                </c:pt>
                <c:pt idx="13">
                  <c:v>1527</c:v>
                </c:pt>
                <c:pt idx="14">
                  <c:v>1524</c:v>
                </c:pt>
                <c:pt idx="15">
                  <c:v>1560</c:v>
                </c:pt>
                <c:pt idx="16">
                  <c:v>1575</c:v>
                </c:pt>
                <c:pt idx="17">
                  <c:v>1588</c:v>
                </c:pt>
                <c:pt idx="18">
                  <c:v>1567</c:v>
                </c:pt>
                <c:pt idx="19">
                  <c:v>1602</c:v>
                </c:pt>
                <c:pt idx="20">
                  <c:v>1624</c:v>
                </c:pt>
                <c:pt idx="21">
                  <c:v>1597</c:v>
                </c:pt>
                <c:pt idx="22">
                  <c:v>1614</c:v>
                </c:pt>
                <c:pt idx="23">
                  <c:v>1644</c:v>
                </c:pt>
                <c:pt idx="24">
                  <c:v>1637</c:v>
                </c:pt>
                <c:pt idx="25">
                  <c:v>1617</c:v>
                </c:pt>
                <c:pt idx="26">
                  <c:v>1679</c:v>
                </c:pt>
                <c:pt idx="27">
                  <c:v>1607</c:v>
                </c:pt>
                <c:pt idx="28">
                  <c:v>1623</c:v>
                </c:pt>
                <c:pt idx="29">
                  <c:v>1619</c:v>
                </c:pt>
                <c:pt idx="30">
                  <c:v>1667</c:v>
                </c:pt>
                <c:pt idx="31">
                  <c:v>1660</c:v>
                </c:pt>
                <c:pt idx="32">
                  <c:v>1681</c:v>
                </c:pt>
                <c:pt idx="33">
                  <c:v>1696</c:v>
                </c:pt>
                <c:pt idx="34">
                  <c:v>1710</c:v>
                </c:pt>
                <c:pt idx="35">
                  <c:v>1694</c:v>
                </c:pt>
                <c:pt idx="36">
                  <c:v>1663</c:v>
                </c:pt>
                <c:pt idx="37">
                  <c:v>1531</c:v>
                </c:pt>
                <c:pt idx="38">
                  <c:v>1707</c:v>
                </c:pt>
                <c:pt idx="39">
                  <c:v>1707</c:v>
                </c:pt>
                <c:pt idx="40">
                  <c:v>1715</c:v>
                </c:pt>
                <c:pt idx="41">
                  <c:v>1735</c:v>
                </c:pt>
                <c:pt idx="42">
                  <c:v>1692</c:v>
                </c:pt>
                <c:pt idx="43">
                  <c:v>1695</c:v>
                </c:pt>
                <c:pt idx="44">
                  <c:v>1721</c:v>
                </c:pt>
                <c:pt idx="45">
                  <c:v>1698</c:v>
                </c:pt>
                <c:pt idx="46">
                  <c:v>1770</c:v>
                </c:pt>
                <c:pt idx="47">
                  <c:v>1703</c:v>
                </c:pt>
                <c:pt idx="48">
                  <c:v>1745</c:v>
                </c:pt>
                <c:pt idx="49">
                  <c:v>1728</c:v>
                </c:pt>
                <c:pt idx="50">
                  <c:v>1776</c:v>
                </c:pt>
                <c:pt idx="51">
                  <c:v>1807</c:v>
                </c:pt>
                <c:pt idx="52">
                  <c:v>1800</c:v>
                </c:pt>
                <c:pt idx="53">
                  <c:v>1758</c:v>
                </c:pt>
                <c:pt idx="54">
                  <c:v>1784</c:v>
                </c:pt>
                <c:pt idx="55">
                  <c:v>1791</c:v>
                </c:pt>
                <c:pt idx="56">
                  <c:v>1743</c:v>
                </c:pt>
                <c:pt idx="57">
                  <c:v>1785</c:v>
                </c:pt>
                <c:pt idx="58">
                  <c:v>1765</c:v>
                </c:pt>
                <c:pt idx="59">
                  <c:v>1753</c:v>
                </c:pt>
                <c:pt idx="60">
                  <c:v>1753</c:v>
                </c:pt>
                <c:pt idx="61">
                  <c:v>1790</c:v>
                </c:pt>
                <c:pt idx="62">
                  <c:v>1830</c:v>
                </c:pt>
                <c:pt idx="63">
                  <c:v>1702</c:v>
                </c:pt>
                <c:pt idx="64">
                  <c:v>1769</c:v>
                </c:pt>
                <c:pt idx="65">
                  <c:v>1793</c:v>
                </c:pt>
                <c:pt idx="66">
                  <c:v>1801</c:v>
                </c:pt>
                <c:pt idx="67">
                  <c:v>1789</c:v>
                </c:pt>
                <c:pt idx="68">
                  <c:v>1791</c:v>
                </c:pt>
                <c:pt idx="69">
                  <c:v>1799</c:v>
                </c:pt>
                <c:pt idx="70">
                  <c:v>1811</c:v>
                </c:pt>
                <c:pt idx="71">
                  <c:v>1849</c:v>
                </c:pt>
                <c:pt idx="72">
                  <c:v>1824</c:v>
                </c:pt>
                <c:pt idx="73">
                  <c:v>1882</c:v>
                </c:pt>
                <c:pt idx="74">
                  <c:v>1859</c:v>
                </c:pt>
                <c:pt idx="75">
                  <c:v>1831</c:v>
                </c:pt>
                <c:pt idx="76">
                  <c:v>1832</c:v>
                </c:pt>
                <c:pt idx="77">
                  <c:v>1842</c:v>
                </c:pt>
                <c:pt idx="78">
                  <c:v>1874</c:v>
                </c:pt>
                <c:pt idx="79">
                  <c:v>1845</c:v>
                </c:pt>
                <c:pt idx="80">
                  <c:v>1811</c:v>
                </c:pt>
                <c:pt idx="81">
                  <c:v>1898</c:v>
                </c:pt>
                <c:pt idx="82">
                  <c:v>1878</c:v>
                </c:pt>
                <c:pt idx="83">
                  <c:v>1901</c:v>
                </c:pt>
                <c:pt idx="84">
                  <c:v>1916</c:v>
                </c:pt>
                <c:pt idx="85">
                  <c:v>1894</c:v>
                </c:pt>
                <c:pt idx="86">
                  <c:v>1883</c:v>
                </c:pt>
                <c:pt idx="87">
                  <c:v>1871</c:v>
                </c:pt>
                <c:pt idx="88">
                  <c:v>1918</c:v>
                </c:pt>
                <c:pt idx="89">
                  <c:v>1943</c:v>
                </c:pt>
                <c:pt idx="90">
                  <c:v>1905</c:v>
                </c:pt>
                <c:pt idx="91">
                  <c:v>1892</c:v>
                </c:pt>
                <c:pt idx="92">
                  <c:v>1893</c:v>
                </c:pt>
                <c:pt idx="93">
                  <c:v>1869</c:v>
                </c:pt>
                <c:pt idx="94">
                  <c:v>1867</c:v>
                </c:pt>
                <c:pt idx="95">
                  <c:v>1887</c:v>
                </c:pt>
                <c:pt idx="96">
                  <c:v>1885</c:v>
                </c:pt>
                <c:pt idx="97">
                  <c:v>1885</c:v>
                </c:pt>
                <c:pt idx="98">
                  <c:v>1925</c:v>
                </c:pt>
                <c:pt idx="99">
                  <c:v>1891</c:v>
                </c:pt>
                <c:pt idx="100">
                  <c:v>1900</c:v>
                </c:pt>
                <c:pt idx="101">
                  <c:v>1888</c:v>
                </c:pt>
                <c:pt idx="102">
                  <c:v>1865</c:v>
                </c:pt>
                <c:pt idx="103">
                  <c:v>1921</c:v>
                </c:pt>
                <c:pt idx="104">
                  <c:v>1949</c:v>
                </c:pt>
                <c:pt idx="105">
                  <c:v>1923</c:v>
                </c:pt>
                <c:pt idx="106">
                  <c:v>1922</c:v>
                </c:pt>
                <c:pt idx="107">
                  <c:v>1894</c:v>
                </c:pt>
                <c:pt idx="108">
                  <c:v>1908</c:v>
                </c:pt>
                <c:pt idx="109">
                  <c:v>1855</c:v>
                </c:pt>
                <c:pt idx="110">
                  <c:v>1858</c:v>
                </c:pt>
                <c:pt idx="111">
                  <c:v>1941</c:v>
                </c:pt>
                <c:pt idx="112">
                  <c:v>1938</c:v>
                </c:pt>
                <c:pt idx="113">
                  <c:v>1901</c:v>
                </c:pt>
                <c:pt idx="114">
                  <c:v>1964</c:v>
                </c:pt>
                <c:pt idx="115">
                  <c:v>1963</c:v>
                </c:pt>
                <c:pt idx="116">
                  <c:v>1838</c:v>
                </c:pt>
                <c:pt idx="117">
                  <c:v>1877</c:v>
                </c:pt>
                <c:pt idx="118">
                  <c:v>1927</c:v>
                </c:pt>
                <c:pt idx="119">
                  <c:v>1911</c:v>
                </c:pt>
                <c:pt idx="120">
                  <c:v>1962</c:v>
                </c:pt>
                <c:pt idx="121">
                  <c:v>1980</c:v>
                </c:pt>
                <c:pt idx="122">
                  <c:v>1955</c:v>
                </c:pt>
                <c:pt idx="123">
                  <c:v>1967</c:v>
                </c:pt>
                <c:pt idx="124">
                  <c:v>1940</c:v>
                </c:pt>
                <c:pt idx="125">
                  <c:v>1963</c:v>
                </c:pt>
                <c:pt idx="126">
                  <c:v>1920</c:v>
                </c:pt>
                <c:pt idx="127">
                  <c:v>1937</c:v>
                </c:pt>
                <c:pt idx="128">
                  <c:v>1867</c:v>
                </c:pt>
                <c:pt idx="129">
                  <c:v>1918</c:v>
                </c:pt>
                <c:pt idx="130">
                  <c:v>1914</c:v>
                </c:pt>
                <c:pt idx="131">
                  <c:v>1931</c:v>
                </c:pt>
                <c:pt idx="132">
                  <c:v>1867</c:v>
                </c:pt>
                <c:pt idx="133">
                  <c:v>1887</c:v>
                </c:pt>
                <c:pt idx="134">
                  <c:v>1939</c:v>
                </c:pt>
                <c:pt idx="135">
                  <c:v>1860</c:v>
                </c:pt>
                <c:pt idx="136">
                  <c:v>1898</c:v>
                </c:pt>
                <c:pt idx="137">
                  <c:v>1924</c:v>
                </c:pt>
                <c:pt idx="138">
                  <c:v>1967</c:v>
                </c:pt>
                <c:pt idx="139">
                  <c:v>1994</c:v>
                </c:pt>
                <c:pt idx="140">
                  <c:v>1966</c:v>
                </c:pt>
                <c:pt idx="141">
                  <c:v>1943</c:v>
                </c:pt>
                <c:pt idx="142">
                  <c:v>1973</c:v>
                </c:pt>
                <c:pt idx="143">
                  <c:v>1976</c:v>
                </c:pt>
                <c:pt idx="144">
                  <c:v>1969</c:v>
                </c:pt>
                <c:pt idx="145">
                  <c:v>1989</c:v>
                </c:pt>
                <c:pt idx="146">
                  <c:v>2040</c:v>
                </c:pt>
                <c:pt idx="147">
                  <c:v>1976</c:v>
                </c:pt>
                <c:pt idx="148">
                  <c:v>1964</c:v>
                </c:pt>
                <c:pt idx="149">
                  <c:v>1947</c:v>
                </c:pt>
                <c:pt idx="150">
                  <c:v>1961</c:v>
                </c:pt>
                <c:pt idx="151">
                  <c:v>1931</c:v>
                </c:pt>
                <c:pt idx="152">
                  <c:v>1960</c:v>
                </c:pt>
                <c:pt idx="153">
                  <c:v>1980</c:v>
                </c:pt>
                <c:pt idx="154">
                  <c:v>1944</c:v>
                </c:pt>
                <c:pt idx="155">
                  <c:v>2014</c:v>
                </c:pt>
                <c:pt idx="156">
                  <c:v>2013</c:v>
                </c:pt>
                <c:pt idx="157">
                  <c:v>2143</c:v>
                </c:pt>
                <c:pt idx="158">
                  <c:v>2002</c:v>
                </c:pt>
                <c:pt idx="159">
                  <c:v>2090</c:v>
                </c:pt>
                <c:pt idx="160">
                  <c:v>2104</c:v>
                </c:pt>
                <c:pt idx="161">
                  <c:v>2114</c:v>
                </c:pt>
                <c:pt idx="162">
                  <c:v>2124</c:v>
                </c:pt>
                <c:pt idx="163">
                  <c:v>2098</c:v>
                </c:pt>
                <c:pt idx="164">
                  <c:v>2105</c:v>
                </c:pt>
                <c:pt idx="165">
                  <c:v>2206</c:v>
                </c:pt>
                <c:pt idx="166">
                  <c:v>2232</c:v>
                </c:pt>
                <c:pt idx="167">
                  <c:v>2194</c:v>
                </c:pt>
                <c:pt idx="168">
                  <c:v>2218</c:v>
                </c:pt>
                <c:pt idx="169">
                  <c:v>2271</c:v>
                </c:pt>
                <c:pt idx="170">
                  <c:v>2165</c:v>
                </c:pt>
                <c:pt idx="171">
                  <c:v>2253</c:v>
                </c:pt>
                <c:pt idx="172">
                  <c:v>2232</c:v>
                </c:pt>
                <c:pt idx="173">
                  <c:v>2237</c:v>
                </c:pt>
                <c:pt idx="174">
                  <c:v>2231</c:v>
                </c:pt>
                <c:pt idx="175">
                  <c:v>2278</c:v>
                </c:pt>
                <c:pt idx="176">
                  <c:v>2259</c:v>
                </c:pt>
                <c:pt idx="177">
                  <c:v>2231</c:v>
                </c:pt>
                <c:pt idx="178">
                  <c:v>2217</c:v>
                </c:pt>
                <c:pt idx="179">
                  <c:v>2197</c:v>
                </c:pt>
              </c:numCache>
            </c:numRef>
          </c:val>
          <c:smooth val="0"/>
          <c:extLst>
            <c:ext xmlns:c16="http://schemas.microsoft.com/office/drawing/2014/chart" uri="{C3380CC4-5D6E-409C-BE32-E72D297353CC}">
              <c16:uniqueId val="{00000000-1F0E-4A2F-B2B2-467423E9EC32}"/>
            </c:ext>
          </c:extLst>
        </c:ser>
        <c:ser>
          <c:idx val="1"/>
          <c:order val="1"/>
          <c:tx>
            <c:strRef>
              <c:f>'[1]Audit - SASSS (1)'!$D$3</c:f>
              <c:strCache>
                <c:ptCount val="1"/>
                <c:pt idx="0">
                  <c:v>Statistical Forecast</c:v>
                </c:pt>
              </c:strCache>
            </c:strRef>
          </c:tx>
          <c:marker>
            <c:symbol val="none"/>
          </c:marker>
          <c:val>
            <c:numRef>
              <c:f>'[1]Audit - SASSS (1)'!$D$4:$D$190</c:f>
              <c:numCache>
                <c:formatCode>General</c:formatCode>
                <c:ptCount val="187"/>
                <c:pt idx="179">
                  <c:v>2154.103314917128</c:v>
                </c:pt>
                <c:pt idx="180">
                  <c:v>2157.4599627560528</c:v>
                </c:pt>
                <c:pt idx="181">
                  <c:v>2160.8166105949781</c:v>
                </c:pt>
                <c:pt idx="182">
                  <c:v>2164.1732584339029</c:v>
                </c:pt>
                <c:pt idx="183">
                  <c:v>2167.5299062728282</c:v>
                </c:pt>
                <c:pt idx="184">
                  <c:v>2170.886554111753</c:v>
                </c:pt>
                <c:pt idx="185">
                  <c:v>2174.2432019506782</c:v>
                </c:pt>
                <c:pt idx="186">
                  <c:v>2177.599849789603</c:v>
                </c:pt>
              </c:numCache>
            </c:numRef>
          </c:val>
          <c:smooth val="0"/>
          <c:extLst>
            <c:ext xmlns:c16="http://schemas.microsoft.com/office/drawing/2014/chart" uri="{C3380CC4-5D6E-409C-BE32-E72D297353CC}">
              <c16:uniqueId val="{00000001-1F0E-4A2F-B2B2-467423E9EC32}"/>
            </c:ext>
          </c:extLst>
        </c:ser>
        <c:ser>
          <c:idx val="2"/>
          <c:order val="2"/>
          <c:tx>
            <c:strRef>
              <c:f>'[1]Audit - SASSS (1)'!$E$3</c:f>
              <c:strCache>
                <c:ptCount val="1"/>
                <c:pt idx="0">
                  <c:v>Fitted Values</c:v>
                </c:pt>
              </c:strCache>
            </c:strRef>
          </c:tx>
          <c:spPr>
            <a:ln>
              <a:solidFill>
                <a:srgbClr val="008000"/>
              </a:solidFill>
              <a:prstDash val="solid"/>
            </a:ln>
          </c:spPr>
          <c:marker>
            <c:symbol val="none"/>
          </c:marker>
          <c:val>
            <c:numRef>
              <c:f>'[1]Audit - SASSS (1)'!$E$4:$E$190</c:f>
              <c:numCache>
                <c:formatCode>General</c:formatCode>
                <c:ptCount val="187"/>
                <c:pt idx="0">
                  <c:v>1553.2633517495401</c:v>
                </c:pt>
                <c:pt idx="1">
                  <c:v>1556.6199995884649</c:v>
                </c:pt>
                <c:pt idx="2">
                  <c:v>1559.9766474273899</c:v>
                </c:pt>
                <c:pt idx="3">
                  <c:v>1563.333295266315</c:v>
                </c:pt>
                <c:pt idx="4">
                  <c:v>1566.68994310524</c:v>
                </c:pt>
                <c:pt idx="5">
                  <c:v>1570.046590944165</c:v>
                </c:pt>
                <c:pt idx="6">
                  <c:v>1573.40323878309</c:v>
                </c:pt>
                <c:pt idx="7">
                  <c:v>1576.759886622016</c:v>
                </c:pt>
                <c:pt idx="8">
                  <c:v>1580.1165344609401</c:v>
                </c:pt>
                <c:pt idx="9">
                  <c:v>1583.473182299866</c:v>
                </c:pt>
                <c:pt idx="10">
                  <c:v>1586.8298301387899</c:v>
                </c:pt>
                <c:pt idx="11">
                  <c:v>1590.1864779777161</c:v>
                </c:pt>
                <c:pt idx="12">
                  <c:v>1593.5431258166409</c:v>
                </c:pt>
                <c:pt idx="13">
                  <c:v>1596.8997736555659</c:v>
                </c:pt>
                <c:pt idx="14">
                  <c:v>1600.256421494491</c:v>
                </c:pt>
                <c:pt idx="15">
                  <c:v>1603.613069333416</c:v>
                </c:pt>
                <c:pt idx="16">
                  <c:v>1606.969717172341</c:v>
                </c:pt>
                <c:pt idx="17">
                  <c:v>1610.326365011266</c:v>
                </c:pt>
                <c:pt idx="18">
                  <c:v>1613.6830128501911</c:v>
                </c:pt>
                <c:pt idx="19">
                  <c:v>1617.0396606891161</c:v>
                </c:pt>
                <c:pt idx="20">
                  <c:v>1620.3963085280409</c:v>
                </c:pt>
                <c:pt idx="21">
                  <c:v>1623.7529563669659</c:v>
                </c:pt>
                <c:pt idx="22">
                  <c:v>1627.1096042058921</c:v>
                </c:pt>
                <c:pt idx="23">
                  <c:v>1630.466252044816</c:v>
                </c:pt>
                <c:pt idx="24">
                  <c:v>1633.8228998837419</c:v>
                </c:pt>
                <c:pt idx="25">
                  <c:v>1637.1795477226669</c:v>
                </c:pt>
                <c:pt idx="26">
                  <c:v>1640.536195561592</c:v>
                </c:pt>
                <c:pt idx="27">
                  <c:v>1643.892843400517</c:v>
                </c:pt>
                <c:pt idx="28">
                  <c:v>1647.249491239442</c:v>
                </c:pt>
                <c:pt idx="29">
                  <c:v>1650.6061390783671</c:v>
                </c:pt>
                <c:pt idx="30">
                  <c:v>1653.9627869172921</c:v>
                </c:pt>
                <c:pt idx="31">
                  <c:v>1657.3194347562171</c:v>
                </c:pt>
                <c:pt idx="32">
                  <c:v>1660.6760825951419</c:v>
                </c:pt>
                <c:pt idx="33">
                  <c:v>1664.0327304340669</c:v>
                </c:pt>
                <c:pt idx="34">
                  <c:v>1667.389378272992</c:v>
                </c:pt>
                <c:pt idx="35">
                  <c:v>1670.7460261119179</c:v>
                </c:pt>
                <c:pt idx="36">
                  <c:v>1674.102673950842</c:v>
                </c:pt>
                <c:pt idx="37">
                  <c:v>1677.459321789768</c:v>
                </c:pt>
                <c:pt idx="38">
                  <c:v>1680.8159696286921</c:v>
                </c:pt>
                <c:pt idx="39">
                  <c:v>1684.172617467618</c:v>
                </c:pt>
                <c:pt idx="40">
                  <c:v>1687.529265306543</c:v>
                </c:pt>
                <c:pt idx="41">
                  <c:v>1690.8859131454681</c:v>
                </c:pt>
                <c:pt idx="42">
                  <c:v>1694.2425609843931</c:v>
                </c:pt>
                <c:pt idx="43">
                  <c:v>1697.5992088233179</c:v>
                </c:pt>
                <c:pt idx="44">
                  <c:v>1700.9558566622429</c:v>
                </c:pt>
                <c:pt idx="45">
                  <c:v>1704.312504501168</c:v>
                </c:pt>
                <c:pt idx="46">
                  <c:v>1707.669152340093</c:v>
                </c:pt>
                <c:pt idx="47">
                  <c:v>1711.025800179018</c:v>
                </c:pt>
                <c:pt idx="48">
                  <c:v>1714.382448017943</c:v>
                </c:pt>
                <c:pt idx="49">
                  <c:v>1717.7390958568681</c:v>
                </c:pt>
                <c:pt idx="50">
                  <c:v>1721.0957436957931</c:v>
                </c:pt>
                <c:pt idx="51">
                  <c:v>1724.4523915347179</c:v>
                </c:pt>
                <c:pt idx="52">
                  <c:v>1727.8090393736441</c:v>
                </c:pt>
                <c:pt idx="53">
                  <c:v>1731.1656872125691</c:v>
                </c:pt>
                <c:pt idx="54">
                  <c:v>1734.5223350514941</c:v>
                </c:pt>
                <c:pt idx="55">
                  <c:v>1737.8789828904189</c:v>
                </c:pt>
                <c:pt idx="56">
                  <c:v>1741.2356307293439</c:v>
                </c:pt>
                <c:pt idx="57">
                  <c:v>1744.592278568269</c:v>
                </c:pt>
                <c:pt idx="58">
                  <c:v>1747.948926407194</c:v>
                </c:pt>
                <c:pt idx="59">
                  <c:v>1751.305574246119</c:v>
                </c:pt>
                <c:pt idx="60">
                  <c:v>1754.662222085044</c:v>
                </c:pt>
                <c:pt idx="61">
                  <c:v>1758.0188699239691</c:v>
                </c:pt>
                <c:pt idx="62">
                  <c:v>1761.3755177628941</c:v>
                </c:pt>
                <c:pt idx="63">
                  <c:v>1764.7321656018189</c:v>
                </c:pt>
                <c:pt idx="64">
                  <c:v>1768.0888134407439</c:v>
                </c:pt>
                <c:pt idx="65">
                  <c:v>1771.4454612796701</c:v>
                </c:pt>
                <c:pt idx="66">
                  <c:v>1774.8021091185949</c:v>
                </c:pt>
                <c:pt idx="67">
                  <c:v>1778.1587569575199</c:v>
                </c:pt>
                <c:pt idx="68">
                  <c:v>1781.515404796445</c:v>
                </c:pt>
                <c:pt idx="69">
                  <c:v>1784.87205263537</c:v>
                </c:pt>
                <c:pt idx="70">
                  <c:v>1788.228700474295</c:v>
                </c:pt>
                <c:pt idx="71">
                  <c:v>1791.58534831322</c:v>
                </c:pt>
                <c:pt idx="72">
                  <c:v>1794.9419961521451</c:v>
                </c:pt>
                <c:pt idx="73">
                  <c:v>1798.2986439910701</c:v>
                </c:pt>
                <c:pt idx="74">
                  <c:v>1801.6552918299949</c:v>
                </c:pt>
                <c:pt idx="75">
                  <c:v>1805.0119396689199</c:v>
                </c:pt>
                <c:pt idx="76">
                  <c:v>1808.3685875078461</c:v>
                </c:pt>
                <c:pt idx="77">
                  <c:v>1811.72523534677</c:v>
                </c:pt>
                <c:pt idx="78">
                  <c:v>1815.0818831856959</c:v>
                </c:pt>
                <c:pt idx="79">
                  <c:v>1818.43853102462</c:v>
                </c:pt>
                <c:pt idx="80">
                  <c:v>1821.795178863546</c:v>
                </c:pt>
                <c:pt idx="81">
                  <c:v>1825.151826702471</c:v>
                </c:pt>
                <c:pt idx="82">
                  <c:v>1828.508474541396</c:v>
                </c:pt>
                <c:pt idx="83">
                  <c:v>1831.8651223803211</c:v>
                </c:pt>
                <c:pt idx="84">
                  <c:v>1835.2217702192461</c:v>
                </c:pt>
                <c:pt idx="85">
                  <c:v>1838.5784180581711</c:v>
                </c:pt>
                <c:pt idx="86">
                  <c:v>1841.9350658970959</c:v>
                </c:pt>
                <c:pt idx="87">
                  <c:v>1845.2917137360209</c:v>
                </c:pt>
                <c:pt idx="88">
                  <c:v>1848.648361574946</c:v>
                </c:pt>
                <c:pt idx="89">
                  <c:v>1852.005009413871</c:v>
                </c:pt>
                <c:pt idx="90">
                  <c:v>1855.361657252796</c:v>
                </c:pt>
                <c:pt idx="91">
                  <c:v>1858.718305091721</c:v>
                </c:pt>
                <c:pt idx="92">
                  <c:v>1862.0749529306461</c:v>
                </c:pt>
                <c:pt idx="93">
                  <c:v>1865.431600769572</c:v>
                </c:pt>
                <c:pt idx="94">
                  <c:v>1868.7882486084959</c:v>
                </c:pt>
                <c:pt idx="95">
                  <c:v>1872.1448964474221</c:v>
                </c:pt>
                <c:pt idx="96">
                  <c:v>1875.5015442863471</c:v>
                </c:pt>
                <c:pt idx="97">
                  <c:v>1878.8581921252719</c:v>
                </c:pt>
                <c:pt idx="98">
                  <c:v>1882.2148399641969</c:v>
                </c:pt>
                <c:pt idx="99">
                  <c:v>1885.571487803122</c:v>
                </c:pt>
                <c:pt idx="100">
                  <c:v>1888.928135642047</c:v>
                </c:pt>
                <c:pt idx="101">
                  <c:v>1892.284783480972</c:v>
                </c:pt>
                <c:pt idx="102">
                  <c:v>1895.641431319897</c:v>
                </c:pt>
                <c:pt idx="103">
                  <c:v>1898.9980791588221</c:v>
                </c:pt>
                <c:pt idx="104">
                  <c:v>1902.3547269977471</c:v>
                </c:pt>
                <c:pt idx="105">
                  <c:v>1905.7113748366719</c:v>
                </c:pt>
                <c:pt idx="106">
                  <c:v>1909.0680226755981</c:v>
                </c:pt>
                <c:pt idx="107">
                  <c:v>1912.4246705145219</c:v>
                </c:pt>
                <c:pt idx="108">
                  <c:v>1915.7813183534479</c:v>
                </c:pt>
                <c:pt idx="109">
                  <c:v>1919.137966192372</c:v>
                </c:pt>
                <c:pt idx="110">
                  <c:v>1922.4946140312979</c:v>
                </c:pt>
                <c:pt idx="111">
                  <c:v>1925.851261870223</c:v>
                </c:pt>
                <c:pt idx="112">
                  <c:v>1929.207909709148</c:v>
                </c:pt>
                <c:pt idx="113">
                  <c:v>1932.564557548073</c:v>
                </c:pt>
                <c:pt idx="114">
                  <c:v>1935.9212053869981</c:v>
                </c:pt>
                <c:pt idx="115">
                  <c:v>1939.2778532259231</c:v>
                </c:pt>
                <c:pt idx="116">
                  <c:v>1942.6345010648481</c:v>
                </c:pt>
                <c:pt idx="117">
                  <c:v>1945.9911489037729</c:v>
                </c:pt>
                <c:pt idx="118">
                  <c:v>1949.3477967426979</c:v>
                </c:pt>
                <c:pt idx="119">
                  <c:v>1952.704444581623</c:v>
                </c:pt>
                <c:pt idx="120">
                  <c:v>1956.061092420548</c:v>
                </c:pt>
                <c:pt idx="121">
                  <c:v>1959.4177402594739</c:v>
                </c:pt>
                <c:pt idx="122">
                  <c:v>1962.774388098398</c:v>
                </c:pt>
                <c:pt idx="123">
                  <c:v>1966.131035937324</c:v>
                </c:pt>
                <c:pt idx="124">
                  <c:v>1969.4876837762481</c:v>
                </c:pt>
                <c:pt idx="125">
                  <c:v>1972.844331615174</c:v>
                </c:pt>
                <c:pt idx="126">
                  <c:v>1976.2009794540991</c:v>
                </c:pt>
                <c:pt idx="127">
                  <c:v>1979.5576272930241</c:v>
                </c:pt>
                <c:pt idx="128">
                  <c:v>1982.9142751319489</c:v>
                </c:pt>
                <c:pt idx="129">
                  <c:v>1986.2709229708739</c:v>
                </c:pt>
                <c:pt idx="130">
                  <c:v>1989.627570809799</c:v>
                </c:pt>
                <c:pt idx="131">
                  <c:v>1992.984218648724</c:v>
                </c:pt>
                <c:pt idx="132">
                  <c:v>1996.340866487649</c:v>
                </c:pt>
                <c:pt idx="133">
                  <c:v>1999.697514326574</c:v>
                </c:pt>
                <c:pt idx="134">
                  <c:v>2003.0541621654991</c:v>
                </c:pt>
                <c:pt idx="135">
                  <c:v>2006.4108100044241</c:v>
                </c:pt>
                <c:pt idx="136">
                  <c:v>2009.76745784335</c:v>
                </c:pt>
                <c:pt idx="137">
                  <c:v>2013.1241056822739</c:v>
                </c:pt>
                <c:pt idx="138">
                  <c:v>2016.4807535212001</c:v>
                </c:pt>
                <c:pt idx="139">
                  <c:v>2019.8374013601251</c:v>
                </c:pt>
                <c:pt idx="140">
                  <c:v>2023.1940491990499</c:v>
                </c:pt>
                <c:pt idx="141">
                  <c:v>2026.5506970379749</c:v>
                </c:pt>
                <c:pt idx="142">
                  <c:v>2029.9073448769</c:v>
                </c:pt>
                <c:pt idx="143">
                  <c:v>2033.263992715825</c:v>
                </c:pt>
                <c:pt idx="144">
                  <c:v>2036.62064055475</c:v>
                </c:pt>
                <c:pt idx="145">
                  <c:v>2039.9772883936751</c:v>
                </c:pt>
                <c:pt idx="146">
                  <c:v>2043.3339362326001</c:v>
                </c:pt>
                <c:pt idx="147">
                  <c:v>2046.6905840715251</c:v>
                </c:pt>
                <c:pt idx="148">
                  <c:v>2050.0472319104501</c:v>
                </c:pt>
                <c:pt idx="149">
                  <c:v>2053.4038797493758</c:v>
                </c:pt>
                <c:pt idx="150">
                  <c:v>2056.7605275883011</c:v>
                </c:pt>
                <c:pt idx="151">
                  <c:v>2060.1171754272259</c:v>
                </c:pt>
                <c:pt idx="152">
                  <c:v>2063.4738232661512</c:v>
                </c:pt>
                <c:pt idx="153">
                  <c:v>2066.830471105076</c:v>
                </c:pt>
                <c:pt idx="154">
                  <c:v>2070.1871189440012</c:v>
                </c:pt>
                <c:pt idx="155">
                  <c:v>2073.543766782926</c:v>
                </c:pt>
                <c:pt idx="156">
                  <c:v>2076.9004146218508</c:v>
                </c:pt>
                <c:pt idx="157">
                  <c:v>2080.2570624607761</c:v>
                </c:pt>
                <c:pt idx="158">
                  <c:v>2083.6137102997009</c:v>
                </c:pt>
                <c:pt idx="159">
                  <c:v>2086.9703581386261</c:v>
                </c:pt>
                <c:pt idx="160">
                  <c:v>2090.3270059775518</c:v>
                </c:pt>
                <c:pt idx="161">
                  <c:v>2093.6836538164762</c:v>
                </c:pt>
                <c:pt idx="162">
                  <c:v>2097.0403016554019</c:v>
                </c:pt>
                <c:pt idx="163">
                  <c:v>2100.3969494943271</c:v>
                </c:pt>
                <c:pt idx="164">
                  <c:v>2103.7535973332519</c:v>
                </c:pt>
                <c:pt idx="165">
                  <c:v>2107.1102451721758</c:v>
                </c:pt>
                <c:pt idx="166">
                  <c:v>2110.466893011102</c:v>
                </c:pt>
                <c:pt idx="167">
                  <c:v>2113.8235408500268</c:v>
                </c:pt>
                <c:pt idx="168">
                  <c:v>2117.1801886889521</c:v>
                </c:pt>
                <c:pt idx="169">
                  <c:v>2120.5368365278769</c:v>
                </c:pt>
                <c:pt idx="170">
                  <c:v>2123.8934843668021</c:v>
                </c:pt>
                <c:pt idx="171">
                  <c:v>2127.2501322057269</c:v>
                </c:pt>
                <c:pt idx="172">
                  <c:v>2130.6067800446522</c:v>
                </c:pt>
                <c:pt idx="173">
                  <c:v>2133.963427883577</c:v>
                </c:pt>
                <c:pt idx="174">
                  <c:v>2137.3200757225022</c:v>
                </c:pt>
                <c:pt idx="175">
                  <c:v>2140.676723561427</c:v>
                </c:pt>
                <c:pt idx="176">
                  <c:v>2144.0333714003518</c:v>
                </c:pt>
                <c:pt idx="177">
                  <c:v>2147.390019239278</c:v>
                </c:pt>
                <c:pt idx="178">
                  <c:v>2150.7466670782019</c:v>
                </c:pt>
                <c:pt idx="179">
                  <c:v>2154.103314917128</c:v>
                </c:pt>
              </c:numCache>
            </c:numRef>
          </c:val>
          <c:smooth val="0"/>
          <c:extLst>
            <c:ext xmlns:c16="http://schemas.microsoft.com/office/drawing/2014/chart" uri="{C3380CC4-5D6E-409C-BE32-E72D297353CC}">
              <c16:uniqueId val="{00000002-1F0E-4A2F-B2B2-467423E9EC32}"/>
            </c:ext>
          </c:extLst>
        </c:ser>
        <c:ser>
          <c:idx val="3"/>
          <c:order val="3"/>
          <c:marker>
            <c:symbol val="none"/>
          </c:marker>
          <c:cat>
            <c:numRef>
              <c:f>'[1]Audit - SASSS (1)'!$B$4:$B$190</c:f>
              <c:numCache>
                <c:formatCode>General</c:formatCode>
                <c:ptCount val="187"/>
                <c:pt idx="0">
                  <c:v>37257</c:v>
                </c:pt>
                <c:pt idx="1">
                  <c:v>37288</c:v>
                </c:pt>
                <c:pt idx="2">
                  <c:v>37316</c:v>
                </c:pt>
                <c:pt idx="3">
                  <c:v>37347</c:v>
                </c:pt>
                <c:pt idx="4">
                  <c:v>37377</c:v>
                </c:pt>
                <c:pt idx="5">
                  <c:v>37408</c:v>
                </c:pt>
                <c:pt idx="6">
                  <c:v>37438</c:v>
                </c:pt>
                <c:pt idx="7">
                  <c:v>37469</c:v>
                </c:pt>
                <c:pt idx="8">
                  <c:v>37500</c:v>
                </c:pt>
                <c:pt idx="9">
                  <c:v>37530</c:v>
                </c:pt>
                <c:pt idx="10">
                  <c:v>37561</c:v>
                </c:pt>
                <c:pt idx="11">
                  <c:v>37591</c:v>
                </c:pt>
                <c:pt idx="12">
                  <c:v>37622</c:v>
                </c:pt>
                <c:pt idx="13">
                  <c:v>37653</c:v>
                </c:pt>
                <c:pt idx="14">
                  <c:v>37681</c:v>
                </c:pt>
                <c:pt idx="15">
                  <c:v>37712</c:v>
                </c:pt>
                <c:pt idx="16">
                  <c:v>37742</c:v>
                </c:pt>
                <c:pt idx="17">
                  <c:v>37773</c:v>
                </c:pt>
                <c:pt idx="18">
                  <c:v>37803</c:v>
                </c:pt>
                <c:pt idx="19">
                  <c:v>37834</c:v>
                </c:pt>
                <c:pt idx="20">
                  <c:v>37865</c:v>
                </c:pt>
                <c:pt idx="21">
                  <c:v>37895</c:v>
                </c:pt>
                <c:pt idx="22">
                  <c:v>37926</c:v>
                </c:pt>
                <c:pt idx="23">
                  <c:v>37956</c:v>
                </c:pt>
                <c:pt idx="24">
                  <c:v>37987</c:v>
                </c:pt>
                <c:pt idx="25">
                  <c:v>38018</c:v>
                </c:pt>
                <c:pt idx="26">
                  <c:v>38047</c:v>
                </c:pt>
                <c:pt idx="27">
                  <c:v>38078</c:v>
                </c:pt>
                <c:pt idx="28">
                  <c:v>38108</c:v>
                </c:pt>
                <c:pt idx="29">
                  <c:v>38139</c:v>
                </c:pt>
                <c:pt idx="30">
                  <c:v>38169</c:v>
                </c:pt>
                <c:pt idx="31">
                  <c:v>38200</c:v>
                </c:pt>
                <c:pt idx="32">
                  <c:v>38231</c:v>
                </c:pt>
                <c:pt idx="33">
                  <c:v>38261</c:v>
                </c:pt>
                <c:pt idx="34">
                  <c:v>38292</c:v>
                </c:pt>
                <c:pt idx="35">
                  <c:v>38322</c:v>
                </c:pt>
                <c:pt idx="36">
                  <c:v>38353</c:v>
                </c:pt>
                <c:pt idx="37">
                  <c:v>38384</c:v>
                </c:pt>
                <c:pt idx="38">
                  <c:v>38412</c:v>
                </c:pt>
                <c:pt idx="39">
                  <c:v>38443</c:v>
                </c:pt>
                <c:pt idx="40">
                  <c:v>38473</c:v>
                </c:pt>
                <c:pt idx="41">
                  <c:v>38504</c:v>
                </c:pt>
                <c:pt idx="42">
                  <c:v>38534</c:v>
                </c:pt>
                <c:pt idx="43">
                  <c:v>38565</c:v>
                </c:pt>
                <c:pt idx="44">
                  <c:v>38596</c:v>
                </c:pt>
                <c:pt idx="45">
                  <c:v>38626</c:v>
                </c:pt>
                <c:pt idx="46">
                  <c:v>38657</c:v>
                </c:pt>
                <c:pt idx="47">
                  <c:v>38687</c:v>
                </c:pt>
                <c:pt idx="48">
                  <c:v>38718</c:v>
                </c:pt>
                <c:pt idx="49">
                  <c:v>38749</c:v>
                </c:pt>
                <c:pt idx="50">
                  <c:v>38777</c:v>
                </c:pt>
                <c:pt idx="51">
                  <c:v>38808</c:v>
                </c:pt>
                <c:pt idx="52">
                  <c:v>38838</c:v>
                </c:pt>
                <c:pt idx="53">
                  <c:v>38869</c:v>
                </c:pt>
                <c:pt idx="54">
                  <c:v>38899</c:v>
                </c:pt>
                <c:pt idx="55">
                  <c:v>38930</c:v>
                </c:pt>
                <c:pt idx="56">
                  <c:v>38961</c:v>
                </c:pt>
                <c:pt idx="57">
                  <c:v>38991</c:v>
                </c:pt>
                <c:pt idx="58">
                  <c:v>39022</c:v>
                </c:pt>
                <c:pt idx="59">
                  <c:v>39052</c:v>
                </c:pt>
                <c:pt idx="60">
                  <c:v>39083</c:v>
                </c:pt>
                <c:pt idx="61">
                  <c:v>39114</c:v>
                </c:pt>
                <c:pt idx="62">
                  <c:v>39142</c:v>
                </c:pt>
                <c:pt idx="63">
                  <c:v>39173</c:v>
                </c:pt>
                <c:pt idx="64">
                  <c:v>39203</c:v>
                </c:pt>
                <c:pt idx="65">
                  <c:v>39234</c:v>
                </c:pt>
                <c:pt idx="66">
                  <c:v>39264</c:v>
                </c:pt>
                <c:pt idx="67">
                  <c:v>39295</c:v>
                </c:pt>
                <c:pt idx="68">
                  <c:v>39326</c:v>
                </c:pt>
                <c:pt idx="69">
                  <c:v>39356</c:v>
                </c:pt>
                <c:pt idx="70">
                  <c:v>39387</c:v>
                </c:pt>
                <c:pt idx="71">
                  <c:v>39417</c:v>
                </c:pt>
                <c:pt idx="72">
                  <c:v>39448</c:v>
                </c:pt>
                <c:pt idx="73">
                  <c:v>39479</c:v>
                </c:pt>
                <c:pt idx="74">
                  <c:v>39508</c:v>
                </c:pt>
                <c:pt idx="75">
                  <c:v>39539</c:v>
                </c:pt>
                <c:pt idx="76">
                  <c:v>39569</c:v>
                </c:pt>
                <c:pt idx="77">
                  <c:v>39600</c:v>
                </c:pt>
                <c:pt idx="78">
                  <c:v>39630</c:v>
                </c:pt>
                <c:pt idx="79">
                  <c:v>39661</c:v>
                </c:pt>
                <c:pt idx="80">
                  <c:v>39692</c:v>
                </c:pt>
                <c:pt idx="81">
                  <c:v>39722</c:v>
                </c:pt>
                <c:pt idx="82">
                  <c:v>39753</c:v>
                </c:pt>
                <c:pt idx="83">
                  <c:v>39783</c:v>
                </c:pt>
                <c:pt idx="84">
                  <c:v>39814</c:v>
                </c:pt>
                <c:pt idx="85">
                  <c:v>39845</c:v>
                </c:pt>
                <c:pt idx="86">
                  <c:v>39873</c:v>
                </c:pt>
                <c:pt idx="87">
                  <c:v>39904</c:v>
                </c:pt>
                <c:pt idx="88">
                  <c:v>39934</c:v>
                </c:pt>
                <c:pt idx="89">
                  <c:v>39965</c:v>
                </c:pt>
                <c:pt idx="90">
                  <c:v>39995</c:v>
                </c:pt>
                <c:pt idx="91">
                  <c:v>40026</c:v>
                </c:pt>
                <c:pt idx="92">
                  <c:v>40057</c:v>
                </c:pt>
                <c:pt idx="93">
                  <c:v>40087</c:v>
                </c:pt>
                <c:pt idx="94">
                  <c:v>40118</c:v>
                </c:pt>
                <c:pt idx="95">
                  <c:v>40148</c:v>
                </c:pt>
                <c:pt idx="96">
                  <c:v>40179</c:v>
                </c:pt>
                <c:pt idx="97">
                  <c:v>40210</c:v>
                </c:pt>
                <c:pt idx="98">
                  <c:v>40238</c:v>
                </c:pt>
                <c:pt idx="99">
                  <c:v>40269</c:v>
                </c:pt>
                <c:pt idx="100">
                  <c:v>40299</c:v>
                </c:pt>
                <c:pt idx="101">
                  <c:v>40330</c:v>
                </c:pt>
                <c:pt idx="102">
                  <c:v>40360</c:v>
                </c:pt>
                <c:pt idx="103">
                  <c:v>40391</c:v>
                </c:pt>
                <c:pt idx="104">
                  <c:v>40422</c:v>
                </c:pt>
                <c:pt idx="105">
                  <c:v>40452</c:v>
                </c:pt>
                <c:pt idx="106">
                  <c:v>40483</c:v>
                </c:pt>
                <c:pt idx="107">
                  <c:v>40513</c:v>
                </c:pt>
                <c:pt idx="108">
                  <c:v>40544</c:v>
                </c:pt>
                <c:pt idx="109">
                  <c:v>40575</c:v>
                </c:pt>
                <c:pt idx="110">
                  <c:v>40603</c:v>
                </c:pt>
                <c:pt idx="111">
                  <c:v>40634</c:v>
                </c:pt>
                <c:pt idx="112">
                  <c:v>40664</c:v>
                </c:pt>
                <c:pt idx="113">
                  <c:v>40695</c:v>
                </c:pt>
                <c:pt idx="114">
                  <c:v>40725</c:v>
                </c:pt>
                <c:pt idx="115">
                  <c:v>40756</c:v>
                </c:pt>
                <c:pt idx="116">
                  <c:v>40787</c:v>
                </c:pt>
                <c:pt idx="117">
                  <c:v>40817</c:v>
                </c:pt>
                <c:pt idx="118">
                  <c:v>40848</c:v>
                </c:pt>
                <c:pt idx="119">
                  <c:v>40878</c:v>
                </c:pt>
                <c:pt idx="120">
                  <c:v>40909</c:v>
                </c:pt>
                <c:pt idx="121">
                  <c:v>40940</c:v>
                </c:pt>
                <c:pt idx="122">
                  <c:v>40969</c:v>
                </c:pt>
                <c:pt idx="123">
                  <c:v>41000</c:v>
                </c:pt>
                <c:pt idx="124">
                  <c:v>41030</c:v>
                </c:pt>
                <c:pt idx="125">
                  <c:v>41061</c:v>
                </c:pt>
                <c:pt idx="126">
                  <c:v>41091</c:v>
                </c:pt>
                <c:pt idx="127">
                  <c:v>41122</c:v>
                </c:pt>
                <c:pt idx="128">
                  <c:v>41153</c:v>
                </c:pt>
                <c:pt idx="129">
                  <c:v>41183</c:v>
                </c:pt>
                <c:pt idx="130">
                  <c:v>41214</c:v>
                </c:pt>
                <c:pt idx="131">
                  <c:v>41244</c:v>
                </c:pt>
                <c:pt idx="132">
                  <c:v>41275</c:v>
                </c:pt>
                <c:pt idx="133">
                  <c:v>41306</c:v>
                </c:pt>
                <c:pt idx="134">
                  <c:v>41334</c:v>
                </c:pt>
                <c:pt idx="135">
                  <c:v>41365</c:v>
                </c:pt>
                <c:pt idx="136">
                  <c:v>41395</c:v>
                </c:pt>
                <c:pt idx="137">
                  <c:v>41426</c:v>
                </c:pt>
                <c:pt idx="138">
                  <c:v>41456</c:v>
                </c:pt>
                <c:pt idx="139">
                  <c:v>41487</c:v>
                </c:pt>
                <c:pt idx="140">
                  <c:v>41518</c:v>
                </c:pt>
                <c:pt idx="141">
                  <c:v>41548</c:v>
                </c:pt>
                <c:pt idx="142">
                  <c:v>41579</c:v>
                </c:pt>
                <c:pt idx="143">
                  <c:v>41609</c:v>
                </c:pt>
                <c:pt idx="144">
                  <c:v>41640</c:v>
                </c:pt>
                <c:pt idx="145">
                  <c:v>41671</c:v>
                </c:pt>
                <c:pt idx="146">
                  <c:v>41699</c:v>
                </c:pt>
                <c:pt idx="147">
                  <c:v>41730</c:v>
                </c:pt>
                <c:pt idx="148">
                  <c:v>41760</c:v>
                </c:pt>
                <c:pt idx="149">
                  <c:v>41791</c:v>
                </c:pt>
                <c:pt idx="150">
                  <c:v>41821</c:v>
                </c:pt>
                <c:pt idx="151">
                  <c:v>41852</c:v>
                </c:pt>
                <c:pt idx="152">
                  <c:v>41883</c:v>
                </c:pt>
                <c:pt idx="153">
                  <c:v>41913</c:v>
                </c:pt>
                <c:pt idx="154">
                  <c:v>41944</c:v>
                </c:pt>
                <c:pt idx="155">
                  <c:v>41974</c:v>
                </c:pt>
                <c:pt idx="156">
                  <c:v>42005</c:v>
                </c:pt>
                <c:pt idx="157">
                  <c:v>42036</c:v>
                </c:pt>
                <c:pt idx="158">
                  <c:v>42064</c:v>
                </c:pt>
                <c:pt idx="159">
                  <c:v>42095</c:v>
                </c:pt>
                <c:pt idx="160">
                  <c:v>42125</c:v>
                </c:pt>
                <c:pt idx="161">
                  <c:v>42156</c:v>
                </c:pt>
                <c:pt idx="162">
                  <c:v>42186</c:v>
                </c:pt>
                <c:pt idx="163">
                  <c:v>42217</c:v>
                </c:pt>
                <c:pt idx="164">
                  <c:v>42248</c:v>
                </c:pt>
                <c:pt idx="165">
                  <c:v>42278</c:v>
                </c:pt>
                <c:pt idx="166">
                  <c:v>42309</c:v>
                </c:pt>
                <c:pt idx="167">
                  <c:v>42339</c:v>
                </c:pt>
                <c:pt idx="168">
                  <c:v>42370</c:v>
                </c:pt>
                <c:pt idx="169">
                  <c:v>42401</c:v>
                </c:pt>
                <c:pt idx="170">
                  <c:v>42430</c:v>
                </c:pt>
                <c:pt idx="171">
                  <c:v>42461</c:v>
                </c:pt>
                <c:pt idx="172">
                  <c:v>42491</c:v>
                </c:pt>
                <c:pt idx="173">
                  <c:v>42522</c:v>
                </c:pt>
                <c:pt idx="174">
                  <c:v>42552</c:v>
                </c:pt>
                <c:pt idx="175">
                  <c:v>42583</c:v>
                </c:pt>
                <c:pt idx="176">
                  <c:v>42614</c:v>
                </c:pt>
                <c:pt idx="177">
                  <c:v>42644</c:v>
                </c:pt>
                <c:pt idx="178">
                  <c:v>42675</c:v>
                </c:pt>
                <c:pt idx="179">
                  <c:v>42705</c:v>
                </c:pt>
                <c:pt idx="180">
                  <c:v>42736</c:v>
                </c:pt>
                <c:pt idx="181">
                  <c:v>42767</c:v>
                </c:pt>
                <c:pt idx="182">
                  <c:v>42795</c:v>
                </c:pt>
                <c:pt idx="183">
                  <c:v>42826</c:v>
                </c:pt>
                <c:pt idx="184">
                  <c:v>42856</c:v>
                </c:pt>
                <c:pt idx="185">
                  <c:v>42887</c:v>
                </c:pt>
                <c:pt idx="186">
                  <c:v>42917</c:v>
                </c:pt>
              </c:numCache>
            </c:numRef>
          </c:cat>
          <c:smooth val="0"/>
          <c:extLst>
            <c:ext xmlns:c16="http://schemas.microsoft.com/office/drawing/2014/chart" uri="{C3380CC4-5D6E-409C-BE32-E72D297353CC}">
              <c16:uniqueId val="{00000003-1F0E-4A2F-B2B2-467423E9EC32}"/>
            </c:ext>
          </c:extLst>
        </c:ser>
        <c:dLbls>
          <c:showLegendKey val="0"/>
          <c:showVal val="0"/>
          <c:showCatName val="0"/>
          <c:showSerName val="0"/>
          <c:showPercent val="0"/>
          <c:showBubbleSize val="0"/>
        </c:dLbls>
        <c:smooth val="0"/>
        <c:axId val="975732432"/>
        <c:axId val="975714960"/>
      </c:lineChart>
      <c:catAx>
        <c:axId val="975732432"/>
        <c:scaling>
          <c:orientation val="minMax"/>
        </c:scaling>
        <c:delete val="0"/>
        <c:axPos val="b"/>
        <c:numFmt formatCode="mmm\-yyyy" sourceLinked="0"/>
        <c:majorTickMark val="out"/>
        <c:minorTickMark val="none"/>
        <c:tickLblPos val="nextTo"/>
        <c:txPr>
          <a:bodyPr rot="-5400000" vert="horz"/>
          <a:lstStyle/>
          <a:p>
            <a:pPr>
              <a:defRPr sz="800" i="1"/>
            </a:pPr>
            <a:endParaRPr lang="en-US"/>
          </a:p>
        </c:txPr>
        <c:crossAx val="975714960"/>
        <c:crosses val="autoZero"/>
        <c:auto val="1"/>
        <c:lblAlgn val="ctr"/>
        <c:lblOffset val="100"/>
        <c:noMultiLvlLbl val="0"/>
      </c:catAx>
      <c:valAx>
        <c:axId val="975714960"/>
        <c:scaling>
          <c:orientation val="minMax"/>
        </c:scaling>
        <c:delete val="0"/>
        <c:axPos val="l"/>
        <c:majorGridlines/>
        <c:numFmt formatCode="General" sourceLinked="1"/>
        <c:majorTickMark val="out"/>
        <c:minorTickMark val="none"/>
        <c:tickLblPos val="nextTo"/>
        <c:txPr>
          <a:bodyPr/>
          <a:lstStyle/>
          <a:p>
            <a:pPr>
              <a:defRPr sz="800"/>
            </a:pPr>
            <a:endParaRPr lang="en-US"/>
          </a:p>
        </c:txPr>
        <c:crossAx val="975732432"/>
        <c:crosses val="autoZero"/>
        <c:crossBetween val="between"/>
      </c:valAx>
    </c:plotArea>
    <c:legend>
      <c:legendPos val="b"/>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ACF</c:v>
          </c:tx>
          <c:spPr>
            <a:solidFill>
              <a:schemeClr val="accent2"/>
            </a:solidFill>
          </c:spPr>
          <c:invertIfNegative val="0"/>
          <c:trendline>
            <c:spPr>
              <a:ln w="12700" cap="flat" cmpd="sng" algn="ctr">
                <a:solidFill>
                  <a:srgbClr val="00B050"/>
                </a:solidFill>
                <a:prstDash val="solid"/>
                <a:miter lim="800000"/>
              </a:ln>
              <a:effectLst/>
            </c:spPr>
            <c:trendlineType val="linear"/>
            <c:dispRSqr val="0"/>
            <c:dispEq val="0"/>
          </c:trendline>
          <c:cat>
            <c:numRef>
              <c:f>[5]ACF!$B$5:$B$16</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[5]ACF!$C$5:$C$16</c:f>
              <c:numCache>
                <c:formatCode>#,###.0000</c:formatCode>
                <c:ptCount val="12"/>
                <c:pt idx="0">
                  <c:v>0.77790970113299995</c:v>
                </c:pt>
                <c:pt idx="1">
                  <c:v>0.55931785730100003</c:v>
                </c:pt>
                <c:pt idx="2">
                  <c:v>0.61648621653699998</c:v>
                </c:pt>
                <c:pt idx="3">
                  <c:v>0.69108664361000005</c:v>
                </c:pt>
                <c:pt idx="4">
                  <c:v>0.46229986863299999</c:v>
                </c:pt>
                <c:pt idx="5">
                  <c:v>0.23593384398600001</c:v>
                </c:pt>
                <c:pt idx="6">
                  <c:v>0.249417993472</c:v>
                </c:pt>
                <c:pt idx="7">
                  <c:v>0.31544506931799998</c:v>
                </c:pt>
                <c:pt idx="8">
                  <c:v>0.110327882884</c:v>
                </c:pt>
                <c:pt idx="9">
                  <c:v>-0.111795499884</c:v>
                </c:pt>
                <c:pt idx="10">
                  <c:v>-9.5369361210000003E-2</c:v>
                </c:pt>
                <c:pt idx="11">
                  <c:v>-1.3580954496000001E-2</c:v>
                </c:pt>
              </c:numCache>
            </c:numRef>
          </c:val>
          <c:extLst>
            <c:ext xmlns:c16="http://schemas.microsoft.com/office/drawing/2014/chart" uri="{C3380CC4-5D6E-409C-BE32-E72D297353CC}">
              <c16:uniqueId val="{00000001-6082-42D8-8FCC-471775072B7A}"/>
            </c:ext>
          </c:extLst>
        </c:ser>
        <c:dLbls>
          <c:showLegendKey val="0"/>
          <c:showVal val="0"/>
          <c:showCatName val="0"/>
          <c:showSerName val="0"/>
          <c:showPercent val="0"/>
          <c:showBubbleSize val="0"/>
        </c:dLbls>
        <c:gapWidth val="150"/>
        <c:axId val="391071103"/>
        <c:axId val="391059455"/>
      </c:barChart>
      <c:lineChart>
        <c:grouping val="standard"/>
        <c:varyColors val="0"/>
        <c:ser>
          <c:idx val="2"/>
          <c:order val="1"/>
          <c:tx>
            <c:v>Upper Limit</c:v>
          </c:tx>
          <c:spPr>
            <a:ln w="25400">
              <a:solidFill>
                <a:srgbClr val="00B0F0"/>
              </a:solidFill>
              <a:prstDash val="sysDash"/>
            </a:ln>
          </c:spPr>
          <c:marker>
            <c:symbol val="none"/>
          </c:marker>
          <c:val>
            <c:numRef>
              <c:f>[5]ACF!$D$5:$D$16</c:f>
              <c:numCache>
                <c:formatCode>#,###.0000</c:formatCode>
                <c:ptCount val="12"/>
                <c:pt idx="0">
                  <c:v>0.25303491195200001</c:v>
                </c:pt>
                <c:pt idx="1">
                  <c:v>0.25303491195200001</c:v>
                </c:pt>
                <c:pt idx="2">
                  <c:v>0.25303491195200001</c:v>
                </c:pt>
                <c:pt idx="3">
                  <c:v>0.25303491195200001</c:v>
                </c:pt>
                <c:pt idx="4">
                  <c:v>0.25303491195200001</c:v>
                </c:pt>
                <c:pt idx="5">
                  <c:v>0.25303491195200001</c:v>
                </c:pt>
                <c:pt idx="6">
                  <c:v>0.25303491195200001</c:v>
                </c:pt>
                <c:pt idx="7">
                  <c:v>0.25303491195200001</c:v>
                </c:pt>
                <c:pt idx="8">
                  <c:v>0.25303491195200001</c:v>
                </c:pt>
                <c:pt idx="9">
                  <c:v>0.25303491195200001</c:v>
                </c:pt>
                <c:pt idx="10">
                  <c:v>0.25303491195200001</c:v>
                </c:pt>
                <c:pt idx="11">
                  <c:v>0.25303491195200001</c:v>
                </c:pt>
              </c:numCache>
            </c:numRef>
          </c:val>
          <c:smooth val="0"/>
          <c:extLst>
            <c:ext xmlns:c16="http://schemas.microsoft.com/office/drawing/2014/chart" uri="{C3380CC4-5D6E-409C-BE32-E72D297353CC}">
              <c16:uniqueId val="{00000002-6082-42D8-8FCC-471775072B7A}"/>
            </c:ext>
          </c:extLst>
        </c:ser>
        <c:ser>
          <c:idx val="3"/>
          <c:order val="2"/>
          <c:tx>
            <c:v>Lower Limit</c:v>
          </c:tx>
          <c:spPr>
            <a:ln w="25400">
              <a:solidFill>
                <a:srgbClr val="FF0000"/>
              </a:solidFill>
              <a:prstDash val="sysDash"/>
            </a:ln>
          </c:spPr>
          <c:marker>
            <c:symbol val="none"/>
          </c:marker>
          <c:val>
            <c:numRef>
              <c:f>[5]ACF!$E$5:$E$16</c:f>
              <c:numCache>
                <c:formatCode>#,###.0000</c:formatCode>
                <c:ptCount val="12"/>
                <c:pt idx="0">
                  <c:v>-0.25303491195200001</c:v>
                </c:pt>
                <c:pt idx="1">
                  <c:v>-0.25303491195200001</c:v>
                </c:pt>
                <c:pt idx="2">
                  <c:v>-0.25303491195200001</c:v>
                </c:pt>
                <c:pt idx="3">
                  <c:v>-0.25303491195200001</c:v>
                </c:pt>
                <c:pt idx="4">
                  <c:v>-0.25303491195200001</c:v>
                </c:pt>
                <c:pt idx="5">
                  <c:v>-0.25303491195200001</c:v>
                </c:pt>
                <c:pt idx="6">
                  <c:v>-0.25303491195200001</c:v>
                </c:pt>
                <c:pt idx="7">
                  <c:v>-0.25303491195200001</c:v>
                </c:pt>
                <c:pt idx="8">
                  <c:v>-0.25303491195200001</c:v>
                </c:pt>
                <c:pt idx="9">
                  <c:v>-0.25303491195200001</c:v>
                </c:pt>
                <c:pt idx="10">
                  <c:v>-0.25303491195200001</c:v>
                </c:pt>
                <c:pt idx="11">
                  <c:v>-0.25303491195200001</c:v>
                </c:pt>
              </c:numCache>
            </c:numRef>
          </c:val>
          <c:smooth val="0"/>
          <c:extLst>
            <c:ext xmlns:c16="http://schemas.microsoft.com/office/drawing/2014/chart" uri="{C3380CC4-5D6E-409C-BE32-E72D297353CC}">
              <c16:uniqueId val="{00000003-6082-42D8-8FCC-471775072B7A}"/>
            </c:ext>
          </c:extLst>
        </c:ser>
        <c:dLbls>
          <c:showLegendKey val="0"/>
          <c:showVal val="0"/>
          <c:showCatName val="0"/>
          <c:showSerName val="0"/>
          <c:showPercent val="0"/>
          <c:showBubbleSize val="0"/>
        </c:dLbls>
        <c:marker val="1"/>
        <c:smooth val="0"/>
        <c:axId val="391071103"/>
        <c:axId val="391059455"/>
      </c:lineChart>
      <c:catAx>
        <c:axId val="391071103"/>
        <c:scaling>
          <c:orientation val="minMax"/>
        </c:scaling>
        <c:delete val="0"/>
        <c:axPos val="b"/>
        <c:numFmt formatCode="General" sourceLinked="1"/>
        <c:majorTickMark val="out"/>
        <c:minorTickMark val="none"/>
        <c:tickLblPos val="nextTo"/>
        <c:crossAx val="391059455"/>
        <c:crosses val="autoZero"/>
        <c:auto val="1"/>
        <c:lblAlgn val="ctr"/>
        <c:lblOffset val="100"/>
        <c:noMultiLvlLbl val="0"/>
      </c:catAx>
      <c:valAx>
        <c:axId val="391059455"/>
        <c:scaling>
          <c:orientation val="minMax"/>
        </c:scaling>
        <c:delete val="0"/>
        <c:axPos val="l"/>
        <c:majorGridlines/>
        <c:numFmt formatCode="#,###.0000" sourceLinked="1"/>
        <c:majorTickMark val="out"/>
        <c:minorTickMark val="none"/>
        <c:tickLblPos val="nextTo"/>
        <c:crossAx val="391071103"/>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ln>
      <a:solidFill>
        <a:sysClr val="windowText" lastClr="000000"/>
      </a:solid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Shipments_Analysis!$B$1</c:f>
              <c:strCache>
                <c:ptCount val="1"/>
                <c:pt idx="0">
                  <c:v>MHS</c:v>
                </c:pt>
              </c:strCache>
            </c:strRef>
          </c:tx>
          <c:spPr>
            <a:ln w="28575" cap="rnd">
              <a:solidFill>
                <a:schemeClr val="accent1"/>
              </a:solidFill>
              <a:round/>
            </a:ln>
            <a:effectLst/>
          </c:spPr>
          <c:marker>
            <c:symbol val="circle"/>
            <c:size val="5"/>
            <c:spPr>
              <a:solidFill>
                <a:srgbClr val="FFC000"/>
              </a:solidFill>
              <a:ln w="9525">
                <a:solidFill>
                  <a:schemeClr val="accent1"/>
                </a:solidFill>
              </a:ln>
              <a:effectLst/>
            </c:spPr>
          </c:marker>
          <c:dPt>
            <c:idx val="3"/>
            <c:marker>
              <c:symbol val="circle"/>
              <c:size val="5"/>
              <c:spPr>
                <a:solidFill>
                  <a:srgbClr val="FFC000"/>
                </a:solidFill>
                <a:ln w="9525">
                  <a:solidFill>
                    <a:schemeClr val="accent1"/>
                  </a:solidFill>
                </a:ln>
                <a:effectLst/>
              </c:spPr>
            </c:marker>
            <c:bubble3D val="0"/>
            <c:extLst>
              <c:ext xmlns:c16="http://schemas.microsoft.com/office/drawing/2014/chart" uri="{C3380CC4-5D6E-409C-BE32-E72D297353CC}">
                <c16:uniqueId val="{00000000-7B42-4FE5-ACDD-AB46BF3701D5}"/>
              </c:ext>
            </c:extLst>
          </c:dPt>
          <c:dPt>
            <c:idx val="7"/>
            <c:marker>
              <c:symbol val="circle"/>
              <c:size val="5"/>
              <c:spPr>
                <a:solidFill>
                  <a:srgbClr val="FFC000"/>
                </a:solidFill>
                <a:ln w="9525">
                  <a:solidFill>
                    <a:schemeClr val="accent1"/>
                  </a:solidFill>
                </a:ln>
                <a:effectLst/>
              </c:spPr>
            </c:marker>
            <c:bubble3D val="0"/>
            <c:extLst>
              <c:ext xmlns:c16="http://schemas.microsoft.com/office/drawing/2014/chart" uri="{C3380CC4-5D6E-409C-BE32-E72D297353CC}">
                <c16:uniqueId val="{00000001-7B42-4FE5-ACDD-AB46BF3701D5}"/>
              </c:ext>
            </c:extLst>
          </c:dPt>
          <c:dPt>
            <c:idx val="11"/>
            <c:marker>
              <c:symbol val="circle"/>
              <c:size val="5"/>
              <c:spPr>
                <a:solidFill>
                  <a:srgbClr val="FFC000"/>
                </a:solidFill>
                <a:ln w="9525">
                  <a:solidFill>
                    <a:schemeClr val="accent1"/>
                  </a:solidFill>
                </a:ln>
                <a:effectLst/>
              </c:spPr>
            </c:marker>
            <c:bubble3D val="0"/>
            <c:extLst>
              <c:ext xmlns:c16="http://schemas.microsoft.com/office/drawing/2014/chart" uri="{C3380CC4-5D6E-409C-BE32-E72D297353CC}">
                <c16:uniqueId val="{00000002-7B42-4FE5-ACDD-AB46BF3701D5}"/>
              </c:ext>
            </c:extLst>
          </c:dPt>
          <c:dPt>
            <c:idx val="15"/>
            <c:marker>
              <c:symbol val="circle"/>
              <c:size val="5"/>
              <c:spPr>
                <a:solidFill>
                  <a:srgbClr val="FFC000"/>
                </a:solidFill>
                <a:ln w="9525">
                  <a:solidFill>
                    <a:schemeClr val="accent1"/>
                  </a:solidFill>
                </a:ln>
                <a:effectLst/>
              </c:spPr>
            </c:marker>
            <c:bubble3D val="0"/>
            <c:extLst>
              <c:ext xmlns:c16="http://schemas.microsoft.com/office/drawing/2014/chart" uri="{C3380CC4-5D6E-409C-BE32-E72D297353CC}">
                <c16:uniqueId val="{00000003-7B42-4FE5-ACDD-AB46BF3701D5}"/>
              </c:ext>
            </c:extLst>
          </c:dPt>
          <c:dPt>
            <c:idx val="19"/>
            <c:marker>
              <c:symbol val="circle"/>
              <c:size val="5"/>
              <c:spPr>
                <a:solidFill>
                  <a:srgbClr val="FFC000"/>
                </a:solidFill>
                <a:ln w="9525">
                  <a:solidFill>
                    <a:schemeClr val="accent1"/>
                  </a:solidFill>
                </a:ln>
                <a:effectLst/>
              </c:spPr>
            </c:marker>
            <c:bubble3D val="0"/>
            <c:extLst>
              <c:ext xmlns:c16="http://schemas.microsoft.com/office/drawing/2014/chart" uri="{C3380CC4-5D6E-409C-BE32-E72D297353CC}">
                <c16:uniqueId val="{00000004-7B42-4FE5-ACDD-AB46BF3701D5}"/>
              </c:ext>
            </c:extLst>
          </c:dPt>
          <c:dPt>
            <c:idx val="23"/>
            <c:marker>
              <c:symbol val="circle"/>
              <c:size val="5"/>
              <c:spPr>
                <a:solidFill>
                  <a:srgbClr val="FFC000"/>
                </a:solidFill>
                <a:ln w="9525">
                  <a:solidFill>
                    <a:schemeClr val="accent1"/>
                  </a:solidFill>
                </a:ln>
                <a:effectLst/>
              </c:spPr>
            </c:marker>
            <c:bubble3D val="0"/>
            <c:extLst>
              <c:ext xmlns:c16="http://schemas.microsoft.com/office/drawing/2014/chart" uri="{C3380CC4-5D6E-409C-BE32-E72D297353CC}">
                <c16:uniqueId val="{00000005-7B42-4FE5-ACDD-AB46BF3701D5}"/>
              </c:ext>
            </c:extLst>
          </c:dPt>
          <c:dPt>
            <c:idx val="27"/>
            <c:marker>
              <c:symbol val="circle"/>
              <c:size val="5"/>
              <c:spPr>
                <a:solidFill>
                  <a:srgbClr val="FFC000"/>
                </a:solidFill>
                <a:ln w="9525">
                  <a:solidFill>
                    <a:schemeClr val="accent1"/>
                  </a:solidFill>
                </a:ln>
                <a:effectLst/>
              </c:spPr>
            </c:marker>
            <c:bubble3D val="0"/>
            <c:extLst>
              <c:ext xmlns:c16="http://schemas.microsoft.com/office/drawing/2014/chart" uri="{C3380CC4-5D6E-409C-BE32-E72D297353CC}">
                <c16:uniqueId val="{00000006-7B42-4FE5-ACDD-AB46BF3701D5}"/>
              </c:ext>
            </c:extLst>
          </c:dPt>
          <c:dPt>
            <c:idx val="31"/>
            <c:marker>
              <c:symbol val="circle"/>
              <c:size val="5"/>
              <c:spPr>
                <a:solidFill>
                  <a:srgbClr val="FFC000"/>
                </a:solidFill>
                <a:ln w="9525">
                  <a:solidFill>
                    <a:schemeClr val="accent1"/>
                  </a:solidFill>
                </a:ln>
                <a:effectLst/>
              </c:spPr>
            </c:marker>
            <c:bubble3D val="0"/>
            <c:extLst>
              <c:ext xmlns:c16="http://schemas.microsoft.com/office/drawing/2014/chart" uri="{C3380CC4-5D6E-409C-BE32-E72D297353CC}">
                <c16:uniqueId val="{00000007-7B42-4FE5-ACDD-AB46BF3701D5}"/>
              </c:ext>
            </c:extLst>
          </c:dPt>
          <c:dPt>
            <c:idx val="35"/>
            <c:marker>
              <c:symbol val="circle"/>
              <c:size val="5"/>
              <c:spPr>
                <a:solidFill>
                  <a:srgbClr val="FFC000"/>
                </a:solidFill>
                <a:ln w="9525">
                  <a:solidFill>
                    <a:schemeClr val="accent1"/>
                  </a:solidFill>
                </a:ln>
                <a:effectLst/>
              </c:spPr>
            </c:marker>
            <c:bubble3D val="0"/>
            <c:extLst>
              <c:ext xmlns:c16="http://schemas.microsoft.com/office/drawing/2014/chart" uri="{C3380CC4-5D6E-409C-BE32-E72D297353CC}">
                <c16:uniqueId val="{00000008-7B42-4FE5-ACDD-AB46BF3701D5}"/>
              </c:ext>
            </c:extLst>
          </c:dPt>
          <c:dPt>
            <c:idx val="39"/>
            <c:marker>
              <c:symbol val="circle"/>
              <c:size val="5"/>
              <c:spPr>
                <a:solidFill>
                  <a:srgbClr val="FFC000"/>
                </a:solidFill>
                <a:ln w="9525">
                  <a:solidFill>
                    <a:schemeClr val="accent1"/>
                  </a:solidFill>
                </a:ln>
                <a:effectLst/>
              </c:spPr>
            </c:marker>
            <c:bubble3D val="0"/>
            <c:extLst>
              <c:ext xmlns:c16="http://schemas.microsoft.com/office/drawing/2014/chart" uri="{C3380CC4-5D6E-409C-BE32-E72D297353CC}">
                <c16:uniqueId val="{00000009-7B42-4FE5-ACDD-AB46BF3701D5}"/>
              </c:ext>
            </c:extLst>
          </c:dPt>
          <c:dPt>
            <c:idx val="43"/>
            <c:marker>
              <c:symbol val="circle"/>
              <c:size val="5"/>
              <c:spPr>
                <a:solidFill>
                  <a:srgbClr val="FFC000"/>
                </a:solidFill>
                <a:ln w="9525">
                  <a:solidFill>
                    <a:schemeClr val="accent1"/>
                  </a:solidFill>
                </a:ln>
                <a:effectLst/>
              </c:spPr>
            </c:marker>
            <c:bubble3D val="0"/>
            <c:extLst>
              <c:ext xmlns:c16="http://schemas.microsoft.com/office/drawing/2014/chart" uri="{C3380CC4-5D6E-409C-BE32-E72D297353CC}">
                <c16:uniqueId val="{0000000A-7B42-4FE5-ACDD-AB46BF3701D5}"/>
              </c:ext>
            </c:extLst>
          </c:dPt>
          <c:dPt>
            <c:idx val="47"/>
            <c:marker>
              <c:symbol val="circle"/>
              <c:size val="5"/>
              <c:spPr>
                <a:solidFill>
                  <a:srgbClr val="FFC000"/>
                </a:solidFill>
                <a:ln w="9525">
                  <a:solidFill>
                    <a:schemeClr val="accent1"/>
                  </a:solidFill>
                </a:ln>
                <a:effectLst/>
              </c:spPr>
            </c:marker>
            <c:bubble3D val="0"/>
            <c:extLst>
              <c:ext xmlns:c16="http://schemas.microsoft.com/office/drawing/2014/chart" uri="{C3380CC4-5D6E-409C-BE32-E72D297353CC}">
                <c16:uniqueId val="{0000000B-7B42-4FE5-ACDD-AB46BF3701D5}"/>
              </c:ext>
            </c:extLst>
          </c:dPt>
          <c:dPt>
            <c:idx val="51"/>
            <c:marker>
              <c:symbol val="circle"/>
              <c:size val="5"/>
              <c:spPr>
                <a:solidFill>
                  <a:srgbClr val="FFC000"/>
                </a:solidFill>
                <a:ln w="9525">
                  <a:solidFill>
                    <a:schemeClr val="accent1"/>
                  </a:solidFill>
                </a:ln>
                <a:effectLst/>
              </c:spPr>
            </c:marker>
            <c:bubble3D val="0"/>
            <c:extLst>
              <c:ext xmlns:c16="http://schemas.microsoft.com/office/drawing/2014/chart" uri="{C3380CC4-5D6E-409C-BE32-E72D297353CC}">
                <c16:uniqueId val="{0000000C-7B42-4FE5-ACDD-AB46BF3701D5}"/>
              </c:ext>
            </c:extLst>
          </c:dPt>
          <c:dPt>
            <c:idx val="55"/>
            <c:marker>
              <c:symbol val="circle"/>
              <c:size val="5"/>
              <c:spPr>
                <a:solidFill>
                  <a:srgbClr val="FFC000"/>
                </a:solidFill>
                <a:ln w="9525">
                  <a:solidFill>
                    <a:schemeClr val="accent1"/>
                  </a:solidFill>
                </a:ln>
                <a:effectLst/>
              </c:spPr>
            </c:marker>
            <c:bubble3D val="0"/>
            <c:extLst>
              <c:ext xmlns:c16="http://schemas.microsoft.com/office/drawing/2014/chart" uri="{C3380CC4-5D6E-409C-BE32-E72D297353CC}">
                <c16:uniqueId val="{0000000D-7B42-4FE5-ACDD-AB46BF3701D5}"/>
              </c:ext>
            </c:extLst>
          </c:dPt>
          <c:dPt>
            <c:idx val="59"/>
            <c:marker>
              <c:symbol val="circle"/>
              <c:size val="5"/>
              <c:spPr>
                <a:solidFill>
                  <a:srgbClr val="FFC000"/>
                </a:solidFill>
                <a:ln w="9525">
                  <a:solidFill>
                    <a:schemeClr val="accent1"/>
                  </a:solidFill>
                </a:ln>
                <a:effectLst/>
              </c:spPr>
            </c:marker>
            <c:bubble3D val="0"/>
            <c:extLst>
              <c:ext xmlns:c16="http://schemas.microsoft.com/office/drawing/2014/chart" uri="{C3380CC4-5D6E-409C-BE32-E72D297353CC}">
                <c16:uniqueId val="{0000000E-7B42-4FE5-ACDD-AB46BF3701D5}"/>
              </c:ext>
            </c:extLst>
          </c:dPt>
          <c:cat>
            <c:numRef>
              <c:f>Shipments_Analysis!$A$2:$A$61</c:f>
              <c:numCache>
                <c:formatCode>mmm\-yy</c:formatCode>
                <c:ptCount val="60"/>
                <c:pt idx="0">
                  <c:v>29646</c:v>
                </c:pt>
                <c:pt idx="1">
                  <c:v>29738</c:v>
                </c:pt>
                <c:pt idx="2">
                  <c:v>29830</c:v>
                </c:pt>
                <c:pt idx="3">
                  <c:v>29921</c:v>
                </c:pt>
                <c:pt idx="4">
                  <c:v>30011</c:v>
                </c:pt>
                <c:pt idx="5">
                  <c:v>30103</c:v>
                </c:pt>
                <c:pt idx="6">
                  <c:v>30195</c:v>
                </c:pt>
                <c:pt idx="7">
                  <c:v>30286</c:v>
                </c:pt>
                <c:pt idx="8">
                  <c:v>30376</c:v>
                </c:pt>
                <c:pt idx="9">
                  <c:v>30468</c:v>
                </c:pt>
                <c:pt idx="10">
                  <c:v>30560</c:v>
                </c:pt>
                <c:pt idx="11">
                  <c:v>30651</c:v>
                </c:pt>
                <c:pt idx="12">
                  <c:v>30742</c:v>
                </c:pt>
                <c:pt idx="13">
                  <c:v>30834</c:v>
                </c:pt>
                <c:pt idx="14">
                  <c:v>30926</c:v>
                </c:pt>
                <c:pt idx="15">
                  <c:v>31017</c:v>
                </c:pt>
                <c:pt idx="16">
                  <c:v>31107</c:v>
                </c:pt>
                <c:pt idx="17">
                  <c:v>31199</c:v>
                </c:pt>
                <c:pt idx="18">
                  <c:v>31291</c:v>
                </c:pt>
                <c:pt idx="19">
                  <c:v>31382</c:v>
                </c:pt>
                <c:pt idx="20">
                  <c:v>31472</c:v>
                </c:pt>
                <c:pt idx="21">
                  <c:v>31564</c:v>
                </c:pt>
                <c:pt idx="22">
                  <c:v>31656</c:v>
                </c:pt>
                <c:pt idx="23">
                  <c:v>31747</c:v>
                </c:pt>
                <c:pt idx="24">
                  <c:v>31837</c:v>
                </c:pt>
                <c:pt idx="25">
                  <c:v>31929</c:v>
                </c:pt>
                <c:pt idx="26">
                  <c:v>32021</c:v>
                </c:pt>
                <c:pt idx="27">
                  <c:v>32112</c:v>
                </c:pt>
                <c:pt idx="28">
                  <c:v>32203</c:v>
                </c:pt>
                <c:pt idx="29">
                  <c:v>32295</c:v>
                </c:pt>
                <c:pt idx="30">
                  <c:v>32387</c:v>
                </c:pt>
                <c:pt idx="31">
                  <c:v>32478</c:v>
                </c:pt>
                <c:pt idx="32">
                  <c:v>32568</c:v>
                </c:pt>
                <c:pt idx="33">
                  <c:v>32660</c:v>
                </c:pt>
                <c:pt idx="34">
                  <c:v>32752</c:v>
                </c:pt>
                <c:pt idx="35">
                  <c:v>32843</c:v>
                </c:pt>
                <c:pt idx="36">
                  <c:v>32933</c:v>
                </c:pt>
                <c:pt idx="37">
                  <c:v>33025</c:v>
                </c:pt>
                <c:pt idx="38">
                  <c:v>33117</c:v>
                </c:pt>
                <c:pt idx="39">
                  <c:v>33208</c:v>
                </c:pt>
                <c:pt idx="40">
                  <c:v>33298</c:v>
                </c:pt>
                <c:pt idx="41">
                  <c:v>33390</c:v>
                </c:pt>
                <c:pt idx="42">
                  <c:v>33482</c:v>
                </c:pt>
                <c:pt idx="43">
                  <c:v>33573</c:v>
                </c:pt>
                <c:pt idx="44">
                  <c:v>33664</c:v>
                </c:pt>
                <c:pt idx="45">
                  <c:v>33756</c:v>
                </c:pt>
                <c:pt idx="46">
                  <c:v>33848</c:v>
                </c:pt>
                <c:pt idx="47">
                  <c:v>33939</c:v>
                </c:pt>
                <c:pt idx="48">
                  <c:v>34029</c:v>
                </c:pt>
                <c:pt idx="49">
                  <c:v>34121</c:v>
                </c:pt>
                <c:pt idx="50">
                  <c:v>34213</c:v>
                </c:pt>
                <c:pt idx="51">
                  <c:v>34304</c:v>
                </c:pt>
                <c:pt idx="52">
                  <c:v>34394</c:v>
                </c:pt>
                <c:pt idx="53">
                  <c:v>34486</c:v>
                </c:pt>
                <c:pt idx="54">
                  <c:v>34578</c:v>
                </c:pt>
                <c:pt idx="55">
                  <c:v>34669</c:v>
                </c:pt>
                <c:pt idx="56">
                  <c:v>34759</c:v>
                </c:pt>
                <c:pt idx="57">
                  <c:v>34851</c:v>
                </c:pt>
                <c:pt idx="58">
                  <c:v>34943</c:v>
                </c:pt>
                <c:pt idx="59">
                  <c:v>35034</c:v>
                </c:pt>
              </c:numCache>
            </c:numRef>
          </c:cat>
          <c:val>
            <c:numRef>
              <c:f>Shipments_Analysis!$B$2:$B$61</c:f>
              <c:numCache>
                <c:formatCode>General</c:formatCode>
                <c:ptCount val="60"/>
                <c:pt idx="0">
                  <c:v>54.9</c:v>
                </c:pt>
                <c:pt idx="1">
                  <c:v>70.099999999999994</c:v>
                </c:pt>
                <c:pt idx="2">
                  <c:v>65.8</c:v>
                </c:pt>
                <c:pt idx="3">
                  <c:v>50.2</c:v>
                </c:pt>
                <c:pt idx="4">
                  <c:v>53.3</c:v>
                </c:pt>
                <c:pt idx="5">
                  <c:v>67.900000000000006</c:v>
                </c:pt>
                <c:pt idx="6">
                  <c:v>63.1</c:v>
                </c:pt>
                <c:pt idx="7">
                  <c:v>55.3</c:v>
                </c:pt>
                <c:pt idx="8">
                  <c:v>63.3</c:v>
                </c:pt>
                <c:pt idx="9">
                  <c:v>81.5</c:v>
                </c:pt>
                <c:pt idx="10">
                  <c:v>81.7</c:v>
                </c:pt>
                <c:pt idx="11">
                  <c:v>69.2</c:v>
                </c:pt>
                <c:pt idx="12">
                  <c:v>67.8</c:v>
                </c:pt>
                <c:pt idx="13">
                  <c:v>82.7</c:v>
                </c:pt>
                <c:pt idx="14">
                  <c:v>79</c:v>
                </c:pt>
                <c:pt idx="15">
                  <c:v>66.2</c:v>
                </c:pt>
                <c:pt idx="16">
                  <c:v>62.3</c:v>
                </c:pt>
                <c:pt idx="17">
                  <c:v>79.3</c:v>
                </c:pt>
                <c:pt idx="18">
                  <c:v>76.5</c:v>
                </c:pt>
                <c:pt idx="19">
                  <c:v>65.5</c:v>
                </c:pt>
                <c:pt idx="20">
                  <c:v>58.1</c:v>
                </c:pt>
                <c:pt idx="21">
                  <c:v>66.8</c:v>
                </c:pt>
                <c:pt idx="22">
                  <c:v>63.4</c:v>
                </c:pt>
                <c:pt idx="23">
                  <c:v>56.1</c:v>
                </c:pt>
                <c:pt idx="24">
                  <c:v>51.9</c:v>
                </c:pt>
                <c:pt idx="25">
                  <c:v>62.8</c:v>
                </c:pt>
                <c:pt idx="26">
                  <c:v>64.7</c:v>
                </c:pt>
                <c:pt idx="27">
                  <c:v>53.5</c:v>
                </c:pt>
                <c:pt idx="28">
                  <c:v>47</c:v>
                </c:pt>
                <c:pt idx="29">
                  <c:v>60.5</c:v>
                </c:pt>
                <c:pt idx="30">
                  <c:v>59.2</c:v>
                </c:pt>
                <c:pt idx="31">
                  <c:v>51.6</c:v>
                </c:pt>
                <c:pt idx="32">
                  <c:v>48.1</c:v>
                </c:pt>
                <c:pt idx="33">
                  <c:v>55.1</c:v>
                </c:pt>
                <c:pt idx="34">
                  <c:v>50.3</c:v>
                </c:pt>
                <c:pt idx="35">
                  <c:v>44.5</c:v>
                </c:pt>
                <c:pt idx="36">
                  <c:v>43.3</c:v>
                </c:pt>
                <c:pt idx="37">
                  <c:v>51.7</c:v>
                </c:pt>
                <c:pt idx="38">
                  <c:v>50.5</c:v>
                </c:pt>
                <c:pt idx="39">
                  <c:v>42.6</c:v>
                </c:pt>
                <c:pt idx="40">
                  <c:v>35.4</c:v>
                </c:pt>
                <c:pt idx="41">
                  <c:v>47.4</c:v>
                </c:pt>
                <c:pt idx="42">
                  <c:v>47.2</c:v>
                </c:pt>
                <c:pt idx="43">
                  <c:v>40.9</c:v>
                </c:pt>
                <c:pt idx="44">
                  <c:v>43</c:v>
                </c:pt>
                <c:pt idx="45">
                  <c:v>52.8</c:v>
                </c:pt>
                <c:pt idx="46">
                  <c:v>57</c:v>
                </c:pt>
                <c:pt idx="47">
                  <c:v>57.6</c:v>
                </c:pt>
                <c:pt idx="48">
                  <c:v>56.4</c:v>
                </c:pt>
                <c:pt idx="49">
                  <c:v>64.3</c:v>
                </c:pt>
                <c:pt idx="50">
                  <c:v>67.099999999999994</c:v>
                </c:pt>
                <c:pt idx="51">
                  <c:v>66.400000000000006</c:v>
                </c:pt>
                <c:pt idx="52">
                  <c:v>69.099999999999994</c:v>
                </c:pt>
                <c:pt idx="53">
                  <c:v>78.7</c:v>
                </c:pt>
                <c:pt idx="54">
                  <c:v>78.7</c:v>
                </c:pt>
                <c:pt idx="55">
                  <c:v>77.5</c:v>
                </c:pt>
                <c:pt idx="56">
                  <c:v>79.2</c:v>
                </c:pt>
                <c:pt idx="57">
                  <c:v>86.8</c:v>
                </c:pt>
                <c:pt idx="58">
                  <c:v>87.6</c:v>
                </c:pt>
                <c:pt idx="59">
                  <c:v>86.4</c:v>
                </c:pt>
              </c:numCache>
            </c:numRef>
          </c:val>
          <c:smooth val="0"/>
          <c:extLst>
            <c:ext xmlns:c16="http://schemas.microsoft.com/office/drawing/2014/chart" uri="{C3380CC4-5D6E-409C-BE32-E72D297353CC}">
              <c16:uniqueId val="{0000000F-7B42-4FE5-ACDD-AB46BF3701D5}"/>
            </c:ext>
          </c:extLst>
        </c:ser>
        <c:dLbls>
          <c:showLegendKey val="0"/>
          <c:showVal val="0"/>
          <c:showCatName val="0"/>
          <c:showSerName val="0"/>
          <c:showPercent val="0"/>
          <c:showBubbleSize val="0"/>
        </c:dLbls>
        <c:marker val="1"/>
        <c:smooth val="0"/>
        <c:axId val="295214127"/>
        <c:axId val="295219951"/>
      </c:lineChart>
      <c:dateAx>
        <c:axId val="295214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PERIOD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219951"/>
        <c:crosses val="autoZero"/>
        <c:auto val="1"/>
        <c:lblOffset val="100"/>
        <c:baseTimeUnit val="months"/>
      </c:dateAx>
      <c:valAx>
        <c:axId val="295219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214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17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u="sng"/>
            </a:pPr>
            <a:r>
              <a:rPr lang="en-US"/>
              <a:t>MHS</a:t>
            </a:r>
          </a:p>
        </c:rich>
      </c:tx>
      <c:overlay val="0"/>
    </c:title>
    <c:autoTitleDeleted val="0"/>
    <c:plotArea>
      <c:layout/>
      <c:lineChart>
        <c:grouping val="standard"/>
        <c:varyColors val="0"/>
        <c:ser>
          <c:idx val="0"/>
          <c:order val="0"/>
          <c:tx>
            <c:strRef>
              <c:f>'[4]Audit - MHS (1)'!$C$3</c:f>
              <c:strCache>
                <c:ptCount val="1"/>
                <c:pt idx="0">
                  <c:v>Actual</c:v>
                </c:pt>
              </c:strCache>
            </c:strRef>
          </c:tx>
          <c:spPr>
            <a:ln>
              <a:solidFill>
                <a:srgbClr val="0000FF"/>
              </a:solidFill>
              <a:prstDash val="solid"/>
            </a:ln>
          </c:spPr>
          <c:marker>
            <c:symbol val="none"/>
          </c:marker>
          <c:cat>
            <c:numRef>
              <c:f>'[4]Audit - MHS (1)'!$B$4:$B$75</c:f>
              <c:numCache>
                <c:formatCode>General</c:formatCode>
                <c:ptCount val="72"/>
                <c:pt idx="0">
                  <c:v>29646</c:v>
                </c:pt>
                <c:pt idx="1">
                  <c:v>29738</c:v>
                </c:pt>
                <c:pt idx="2">
                  <c:v>29830</c:v>
                </c:pt>
                <c:pt idx="3">
                  <c:v>29921</c:v>
                </c:pt>
                <c:pt idx="4">
                  <c:v>30011</c:v>
                </c:pt>
                <c:pt idx="5">
                  <c:v>30103</c:v>
                </c:pt>
                <c:pt idx="6">
                  <c:v>30195</c:v>
                </c:pt>
                <c:pt idx="7">
                  <c:v>30286</c:v>
                </c:pt>
                <c:pt idx="8">
                  <c:v>30376</c:v>
                </c:pt>
                <c:pt idx="9">
                  <c:v>30468</c:v>
                </c:pt>
                <c:pt idx="10">
                  <c:v>30560</c:v>
                </c:pt>
                <c:pt idx="11">
                  <c:v>30651</c:v>
                </c:pt>
                <c:pt idx="12">
                  <c:v>30742</c:v>
                </c:pt>
                <c:pt idx="13">
                  <c:v>30834</c:v>
                </c:pt>
                <c:pt idx="14">
                  <c:v>30926</c:v>
                </c:pt>
                <c:pt idx="15">
                  <c:v>31017</c:v>
                </c:pt>
                <c:pt idx="16">
                  <c:v>31107</c:v>
                </c:pt>
                <c:pt idx="17">
                  <c:v>31199</c:v>
                </c:pt>
                <c:pt idx="18">
                  <c:v>31291</c:v>
                </c:pt>
                <c:pt idx="19">
                  <c:v>31382</c:v>
                </c:pt>
                <c:pt idx="20">
                  <c:v>31472</c:v>
                </c:pt>
                <c:pt idx="21">
                  <c:v>31564</c:v>
                </c:pt>
                <c:pt idx="22">
                  <c:v>31656</c:v>
                </c:pt>
                <c:pt idx="23">
                  <c:v>31747</c:v>
                </c:pt>
                <c:pt idx="24">
                  <c:v>31837</c:v>
                </c:pt>
                <c:pt idx="25">
                  <c:v>31929</c:v>
                </c:pt>
                <c:pt idx="26">
                  <c:v>32021</c:v>
                </c:pt>
                <c:pt idx="27">
                  <c:v>32112</c:v>
                </c:pt>
                <c:pt idx="28">
                  <c:v>32203</c:v>
                </c:pt>
                <c:pt idx="29">
                  <c:v>32295</c:v>
                </c:pt>
                <c:pt idx="30">
                  <c:v>32387</c:v>
                </c:pt>
                <c:pt idx="31">
                  <c:v>32478</c:v>
                </c:pt>
                <c:pt idx="32">
                  <c:v>32568</c:v>
                </c:pt>
                <c:pt idx="33">
                  <c:v>32660</c:v>
                </c:pt>
                <c:pt idx="34">
                  <c:v>32752</c:v>
                </c:pt>
                <c:pt idx="35">
                  <c:v>32843</c:v>
                </c:pt>
                <c:pt idx="36">
                  <c:v>32933</c:v>
                </c:pt>
                <c:pt idx="37">
                  <c:v>33025</c:v>
                </c:pt>
                <c:pt idx="38">
                  <c:v>33117</c:v>
                </c:pt>
                <c:pt idx="39">
                  <c:v>33208</c:v>
                </c:pt>
                <c:pt idx="40">
                  <c:v>33298</c:v>
                </c:pt>
                <c:pt idx="41">
                  <c:v>33390</c:v>
                </c:pt>
                <c:pt idx="42">
                  <c:v>33482</c:v>
                </c:pt>
                <c:pt idx="43">
                  <c:v>33573</c:v>
                </c:pt>
                <c:pt idx="44">
                  <c:v>33664</c:v>
                </c:pt>
                <c:pt idx="45">
                  <c:v>33756</c:v>
                </c:pt>
                <c:pt idx="46">
                  <c:v>33848</c:v>
                </c:pt>
                <c:pt idx="47">
                  <c:v>33939</c:v>
                </c:pt>
                <c:pt idx="48">
                  <c:v>34029</c:v>
                </c:pt>
                <c:pt idx="49">
                  <c:v>34121</c:v>
                </c:pt>
                <c:pt idx="50">
                  <c:v>34213</c:v>
                </c:pt>
                <c:pt idx="51">
                  <c:v>34304</c:v>
                </c:pt>
                <c:pt idx="52">
                  <c:v>34394</c:v>
                </c:pt>
                <c:pt idx="53">
                  <c:v>34486</c:v>
                </c:pt>
                <c:pt idx="54">
                  <c:v>34578</c:v>
                </c:pt>
                <c:pt idx="55">
                  <c:v>34669</c:v>
                </c:pt>
                <c:pt idx="56">
                  <c:v>34759</c:v>
                </c:pt>
                <c:pt idx="57">
                  <c:v>34851</c:v>
                </c:pt>
                <c:pt idx="58">
                  <c:v>34943</c:v>
                </c:pt>
                <c:pt idx="59">
                  <c:v>35034</c:v>
                </c:pt>
                <c:pt idx="60">
                  <c:v>35125</c:v>
                </c:pt>
                <c:pt idx="61">
                  <c:v>35217</c:v>
                </c:pt>
                <c:pt idx="62">
                  <c:v>35309</c:v>
                </c:pt>
                <c:pt idx="63">
                  <c:v>35400</c:v>
                </c:pt>
                <c:pt idx="64">
                  <c:v>35490</c:v>
                </c:pt>
                <c:pt idx="65">
                  <c:v>35582</c:v>
                </c:pt>
                <c:pt idx="66">
                  <c:v>35674</c:v>
                </c:pt>
                <c:pt idx="67">
                  <c:v>35765</c:v>
                </c:pt>
                <c:pt idx="68">
                  <c:v>35855</c:v>
                </c:pt>
                <c:pt idx="69">
                  <c:v>35947</c:v>
                </c:pt>
                <c:pt idx="70">
                  <c:v>36039</c:v>
                </c:pt>
                <c:pt idx="71">
                  <c:v>36130</c:v>
                </c:pt>
              </c:numCache>
            </c:numRef>
          </c:cat>
          <c:val>
            <c:numRef>
              <c:f>'[4]Audit - MHS (1)'!$C$4:$C$75</c:f>
              <c:numCache>
                <c:formatCode>General</c:formatCode>
                <c:ptCount val="72"/>
                <c:pt idx="0">
                  <c:v>54.9</c:v>
                </c:pt>
                <c:pt idx="1">
                  <c:v>70.099999999999994</c:v>
                </c:pt>
                <c:pt idx="2">
                  <c:v>65.8</c:v>
                </c:pt>
                <c:pt idx="3">
                  <c:v>50.2</c:v>
                </c:pt>
                <c:pt idx="4">
                  <c:v>53.3</c:v>
                </c:pt>
                <c:pt idx="5">
                  <c:v>67.900000000000006</c:v>
                </c:pt>
                <c:pt idx="6">
                  <c:v>63.1</c:v>
                </c:pt>
                <c:pt idx="7">
                  <c:v>55.3</c:v>
                </c:pt>
                <c:pt idx="8">
                  <c:v>63.3</c:v>
                </c:pt>
                <c:pt idx="9">
                  <c:v>81.5</c:v>
                </c:pt>
                <c:pt idx="10">
                  <c:v>81.7</c:v>
                </c:pt>
                <c:pt idx="11">
                  <c:v>69.2</c:v>
                </c:pt>
                <c:pt idx="12">
                  <c:v>67.8</c:v>
                </c:pt>
                <c:pt idx="13">
                  <c:v>82.7</c:v>
                </c:pt>
                <c:pt idx="14">
                  <c:v>79</c:v>
                </c:pt>
                <c:pt idx="15">
                  <c:v>66.2</c:v>
                </c:pt>
                <c:pt idx="16">
                  <c:v>62.3</c:v>
                </c:pt>
                <c:pt idx="17">
                  <c:v>79.3</c:v>
                </c:pt>
                <c:pt idx="18">
                  <c:v>76.5</c:v>
                </c:pt>
                <c:pt idx="19">
                  <c:v>65.5</c:v>
                </c:pt>
                <c:pt idx="20">
                  <c:v>58.1</c:v>
                </c:pt>
                <c:pt idx="21">
                  <c:v>66.8</c:v>
                </c:pt>
                <c:pt idx="22">
                  <c:v>63.4</c:v>
                </c:pt>
                <c:pt idx="23">
                  <c:v>56.1</c:v>
                </c:pt>
                <c:pt idx="24">
                  <c:v>51.9</c:v>
                </c:pt>
                <c:pt idx="25">
                  <c:v>62.8</c:v>
                </c:pt>
                <c:pt idx="26">
                  <c:v>64.7</c:v>
                </c:pt>
                <c:pt idx="27">
                  <c:v>53.5</c:v>
                </c:pt>
                <c:pt idx="28">
                  <c:v>47</c:v>
                </c:pt>
                <c:pt idx="29">
                  <c:v>60.5</c:v>
                </c:pt>
                <c:pt idx="30">
                  <c:v>59.2</c:v>
                </c:pt>
                <c:pt idx="31">
                  <c:v>51.6</c:v>
                </c:pt>
                <c:pt idx="32">
                  <c:v>48.1</c:v>
                </c:pt>
                <c:pt idx="33">
                  <c:v>55.1</c:v>
                </c:pt>
                <c:pt idx="34">
                  <c:v>50.3</c:v>
                </c:pt>
                <c:pt idx="35">
                  <c:v>44.5</c:v>
                </c:pt>
                <c:pt idx="36">
                  <c:v>43.3</c:v>
                </c:pt>
                <c:pt idx="37">
                  <c:v>51.7</c:v>
                </c:pt>
                <c:pt idx="38">
                  <c:v>50.5</c:v>
                </c:pt>
                <c:pt idx="39">
                  <c:v>42.6</c:v>
                </c:pt>
                <c:pt idx="40">
                  <c:v>35.4</c:v>
                </c:pt>
                <c:pt idx="41">
                  <c:v>47.4</c:v>
                </c:pt>
                <c:pt idx="42">
                  <c:v>47.2</c:v>
                </c:pt>
                <c:pt idx="43">
                  <c:v>40.9</c:v>
                </c:pt>
                <c:pt idx="44">
                  <c:v>43</c:v>
                </c:pt>
                <c:pt idx="45">
                  <c:v>52.8</c:v>
                </c:pt>
                <c:pt idx="46">
                  <c:v>57</c:v>
                </c:pt>
                <c:pt idx="47">
                  <c:v>57.6</c:v>
                </c:pt>
                <c:pt idx="48">
                  <c:v>56.4</c:v>
                </c:pt>
                <c:pt idx="49">
                  <c:v>64.3</c:v>
                </c:pt>
                <c:pt idx="50">
                  <c:v>67.099999999999994</c:v>
                </c:pt>
                <c:pt idx="51">
                  <c:v>66.400000000000006</c:v>
                </c:pt>
                <c:pt idx="52">
                  <c:v>69.099999999999994</c:v>
                </c:pt>
                <c:pt idx="53">
                  <c:v>78.7</c:v>
                </c:pt>
                <c:pt idx="54">
                  <c:v>78.7</c:v>
                </c:pt>
                <c:pt idx="55">
                  <c:v>77.5</c:v>
                </c:pt>
                <c:pt idx="56">
                  <c:v>79.2</c:v>
                </c:pt>
                <c:pt idx="57">
                  <c:v>86.8</c:v>
                </c:pt>
                <c:pt idx="58">
                  <c:v>87.6</c:v>
                </c:pt>
                <c:pt idx="59">
                  <c:v>86.4</c:v>
                </c:pt>
              </c:numCache>
            </c:numRef>
          </c:val>
          <c:smooth val="0"/>
          <c:extLst>
            <c:ext xmlns:c16="http://schemas.microsoft.com/office/drawing/2014/chart" uri="{C3380CC4-5D6E-409C-BE32-E72D297353CC}">
              <c16:uniqueId val="{00000000-4B07-4517-A64A-F1F973D90A2E}"/>
            </c:ext>
          </c:extLst>
        </c:ser>
        <c:ser>
          <c:idx val="1"/>
          <c:order val="1"/>
          <c:tx>
            <c:strRef>
              <c:f>'[4]Audit - MHS (1)'!$D$3</c:f>
              <c:strCache>
                <c:ptCount val="1"/>
                <c:pt idx="0">
                  <c:v>Statistical Forecast</c:v>
                </c:pt>
              </c:strCache>
            </c:strRef>
          </c:tx>
          <c:marker>
            <c:symbol val="none"/>
          </c:marker>
          <c:val>
            <c:numRef>
              <c:f>'[4]Audit - MHS (1)'!$D$4:$D$75</c:f>
              <c:numCache>
                <c:formatCode>General</c:formatCode>
                <c:ptCount val="72"/>
                <c:pt idx="59">
                  <c:v>90.886888102577998</c:v>
                </c:pt>
                <c:pt idx="60">
                  <c:v>91.818201419001994</c:v>
                </c:pt>
                <c:pt idx="61">
                  <c:v>94.330192137463996</c:v>
                </c:pt>
                <c:pt idx="62">
                  <c:v>96.842182855925998</c:v>
                </c:pt>
                <c:pt idx="63">
                  <c:v>99.354173574388994</c:v>
                </c:pt>
                <c:pt idx="64">
                  <c:v>101.866164292851</c:v>
                </c:pt>
                <c:pt idx="65">
                  <c:v>104.378155011313</c:v>
                </c:pt>
                <c:pt idx="66">
                  <c:v>106.890145729775</c:v>
                </c:pt>
                <c:pt idx="67">
                  <c:v>109.402136448237</c:v>
                </c:pt>
                <c:pt idx="68">
                  <c:v>111.914127166699</c:v>
                </c:pt>
                <c:pt idx="69">
                  <c:v>114.42611788516101</c:v>
                </c:pt>
                <c:pt idx="70">
                  <c:v>116.938108603624</c:v>
                </c:pt>
                <c:pt idx="71">
                  <c:v>119.450099322086</c:v>
                </c:pt>
              </c:numCache>
            </c:numRef>
          </c:val>
          <c:smooth val="0"/>
          <c:extLst>
            <c:ext xmlns:c16="http://schemas.microsoft.com/office/drawing/2014/chart" uri="{C3380CC4-5D6E-409C-BE32-E72D297353CC}">
              <c16:uniqueId val="{00000001-4B07-4517-A64A-F1F973D90A2E}"/>
            </c:ext>
          </c:extLst>
        </c:ser>
        <c:ser>
          <c:idx val="2"/>
          <c:order val="2"/>
          <c:tx>
            <c:strRef>
              <c:f>'[4]Audit - MHS (1)'!$E$3</c:f>
              <c:strCache>
                <c:ptCount val="1"/>
                <c:pt idx="0">
                  <c:v>Fitted Values</c:v>
                </c:pt>
              </c:strCache>
            </c:strRef>
          </c:tx>
          <c:spPr>
            <a:ln>
              <a:solidFill>
                <a:srgbClr val="008000"/>
              </a:solidFill>
              <a:prstDash val="solid"/>
            </a:ln>
          </c:spPr>
          <c:marker>
            <c:symbol val="none"/>
          </c:marker>
          <c:val>
            <c:numRef>
              <c:f>'[4]Audit - MHS (1)'!$E$4:$E$75</c:f>
              <c:numCache>
                <c:formatCode>General</c:formatCode>
                <c:ptCount val="72"/>
                <c:pt idx="0">
                  <c:v>59.029934788436002</c:v>
                </c:pt>
                <c:pt idx="1">
                  <c:v>58.199303482765998</c:v>
                </c:pt>
                <c:pt idx="2">
                  <c:v>63.985227215908999</c:v>
                </c:pt>
                <c:pt idx="3">
                  <c:v>66.365788962782005</c:v>
                </c:pt>
                <c:pt idx="4">
                  <c:v>61.095523088278</c:v>
                </c:pt>
                <c:pt idx="5">
                  <c:v>58.139160476934002</c:v>
                </c:pt>
                <c:pt idx="6">
                  <c:v>62.162586941091</c:v>
                </c:pt>
                <c:pt idx="7">
                  <c:v>63.153964896917998</c:v>
                </c:pt>
                <c:pt idx="8">
                  <c:v>60.408643458138002</c:v>
                </c:pt>
                <c:pt idx="9">
                  <c:v>61.684233836490002</c:v>
                </c:pt>
                <c:pt idx="10">
                  <c:v>70.535824241642004</c:v>
                </c:pt>
                <c:pt idx="11">
                  <c:v>77.248736196707</c:v>
                </c:pt>
                <c:pt idx="12">
                  <c:v>76.537704532185003</c:v>
                </c:pt>
                <c:pt idx="13">
                  <c:v>74.872387297393004</c:v>
                </c:pt>
                <c:pt idx="14">
                  <c:v>79.680289921935</c:v>
                </c:pt>
                <c:pt idx="15">
                  <c:v>81.435558876992999</c:v>
                </c:pt>
                <c:pt idx="16">
                  <c:v>76.822445099198006</c:v>
                </c:pt>
                <c:pt idx="17">
                  <c:v>71.277892195415006</c:v>
                </c:pt>
                <c:pt idx="18">
                  <c:v>74.328811928597005</c:v>
                </c:pt>
                <c:pt idx="19">
                  <c:v>75.495336599501002</c:v>
                </c:pt>
                <c:pt idx="20">
                  <c:v>71.561751424994995</c:v>
                </c:pt>
                <c:pt idx="21">
                  <c:v>65.310708263646006</c:v>
                </c:pt>
                <c:pt idx="22">
                  <c:v>64.448023151794004</c:v>
                </c:pt>
                <c:pt idx="23">
                  <c:v>62.606124539440998</c:v>
                </c:pt>
                <c:pt idx="24">
                  <c:v>58.311564018752001</c:v>
                </c:pt>
                <c:pt idx="25">
                  <c:v>53.528179149635001</c:v>
                </c:pt>
                <c:pt idx="26">
                  <c:v>55.024931448415998</c:v>
                </c:pt>
                <c:pt idx="27">
                  <c:v>57.451649204214</c:v>
                </c:pt>
                <c:pt idx="28">
                  <c:v>54.756026651558997</c:v>
                </c:pt>
                <c:pt idx="29">
                  <c:v>50.088541540496003</c:v>
                </c:pt>
                <c:pt idx="30">
                  <c:v>52.669120992939</c:v>
                </c:pt>
                <c:pt idx="31">
                  <c:v>54.414471902806</c:v>
                </c:pt>
                <c:pt idx="32">
                  <c:v>52.638365224540998</c:v>
                </c:pt>
                <c:pt idx="33">
                  <c:v>49.885361711656003</c:v>
                </c:pt>
                <c:pt idx="34">
                  <c:v>50.992888693837997</c:v>
                </c:pt>
                <c:pt idx="35">
                  <c:v>49.962837465988002</c:v>
                </c:pt>
                <c:pt idx="36">
                  <c:v>46.807514227468999</c:v>
                </c:pt>
                <c:pt idx="37">
                  <c:v>44.055387610815004</c:v>
                </c:pt>
                <c:pt idx="38">
                  <c:v>45.854575124313001</c:v>
                </c:pt>
                <c:pt idx="39">
                  <c:v>46.975492764582</c:v>
                </c:pt>
                <c:pt idx="40">
                  <c:v>44.562122349174999</c:v>
                </c:pt>
                <c:pt idx="41">
                  <c:v>39.716345755250003</c:v>
                </c:pt>
                <c:pt idx="42">
                  <c:v>41.430868014692003</c:v>
                </c:pt>
                <c:pt idx="43">
                  <c:v>42.940746138907002</c:v>
                </c:pt>
                <c:pt idx="44">
                  <c:v>41.533105212340999</c:v>
                </c:pt>
                <c:pt idx="45">
                  <c:v>41.480623670278</c:v>
                </c:pt>
                <c:pt idx="46">
                  <c:v>45.820867540302999</c:v>
                </c:pt>
                <c:pt idx="47">
                  <c:v>51.022097307430002</c:v>
                </c:pt>
                <c:pt idx="48">
                  <c:v>55.138051438824</c:v>
                </c:pt>
                <c:pt idx="49">
                  <c:v>57.484027032215003</c:v>
                </c:pt>
                <c:pt idx="50">
                  <c:v>62.341690121660001</c:v>
                </c:pt>
                <c:pt idx="51">
                  <c:v>66.861964200030997</c:v>
                </c:pt>
                <c:pt idx="52">
                  <c:v>69.505576844930005</c:v>
                </c:pt>
                <c:pt idx="53">
                  <c:v>72.136025227841003</c:v>
                </c:pt>
                <c:pt idx="54">
                  <c:v>77.756312622818996</c:v>
                </c:pt>
                <c:pt idx="55">
                  <c:v>81.473490330093995</c:v>
                </c:pt>
                <c:pt idx="56">
                  <c:v>83.134816602328002</c:v>
                </c:pt>
                <c:pt idx="57">
                  <c:v>84.489328517664006</c:v>
                </c:pt>
                <c:pt idx="58">
                  <c:v>88.232225289200002</c:v>
                </c:pt>
                <c:pt idx="59">
                  <c:v>90.886888102577998</c:v>
                </c:pt>
              </c:numCache>
            </c:numRef>
          </c:val>
          <c:smooth val="0"/>
          <c:extLst>
            <c:ext xmlns:c16="http://schemas.microsoft.com/office/drawing/2014/chart" uri="{C3380CC4-5D6E-409C-BE32-E72D297353CC}">
              <c16:uniqueId val="{00000002-4B07-4517-A64A-F1F973D90A2E}"/>
            </c:ext>
          </c:extLst>
        </c:ser>
        <c:ser>
          <c:idx val="3"/>
          <c:order val="3"/>
          <c:marker>
            <c:symbol val="none"/>
          </c:marker>
          <c:cat>
            <c:numRef>
              <c:f>'[4]Audit - MHS (1)'!$B$4:$B$75</c:f>
              <c:numCache>
                <c:formatCode>General</c:formatCode>
                <c:ptCount val="72"/>
                <c:pt idx="0">
                  <c:v>29646</c:v>
                </c:pt>
                <c:pt idx="1">
                  <c:v>29738</c:v>
                </c:pt>
                <c:pt idx="2">
                  <c:v>29830</c:v>
                </c:pt>
                <c:pt idx="3">
                  <c:v>29921</c:v>
                </c:pt>
                <c:pt idx="4">
                  <c:v>30011</c:v>
                </c:pt>
                <c:pt idx="5">
                  <c:v>30103</c:v>
                </c:pt>
                <c:pt idx="6">
                  <c:v>30195</c:v>
                </c:pt>
                <c:pt idx="7">
                  <c:v>30286</c:v>
                </c:pt>
                <c:pt idx="8">
                  <c:v>30376</c:v>
                </c:pt>
                <c:pt idx="9">
                  <c:v>30468</c:v>
                </c:pt>
                <c:pt idx="10">
                  <c:v>30560</c:v>
                </c:pt>
                <c:pt idx="11">
                  <c:v>30651</c:v>
                </c:pt>
                <c:pt idx="12">
                  <c:v>30742</c:v>
                </c:pt>
                <c:pt idx="13">
                  <c:v>30834</c:v>
                </c:pt>
                <c:pt idx="14">
                  <c:v>30926</c:v>
                </c:pt>
                <c:pt idx="15">
                  <c:v>31017</c:v>
                </c:pt>
                <c:pt idx="16">
                  <c:v>31107</c:v>
                </c:pt>
                <c:pt idx="17">
                  <c:v>31199</c:v>
                </c:pt>
                <c:pt idx="18">
                  <c:v>31291</c:v>
                </c:pt>
                <c:pt idx="19">
                  <c:v>31382</c:v>
                </c:pt>
                <c:pt idx="20">
                  <c:v>31472</c:v>
                </c:pt>
                <c:pt idx="21">
                  <c:v>31564</c:v>
                </c:pt>
                <c:pt idx="22">
                  <c:v>31656</c:v>
                </c:pt>
                <c:pt idx="23">
                  <c:v>31747</c:v>
                </c:pt>
                <c:pt idx="24">
                  <c:v>31837</c:v>
                </c:pt>
                <c:pt idx="25">
                  <c:v>31929</c:v>
                </c:pt>
                <c:pt idx="26">
                  <c:v>32021</c:v>
                </c:pt>
                <c:pt idx="27">
                  <c:v>32112</c:v>
                </c:pt>
                <c:pt idx="28">
                  <c:v>32203</c:v>
                </c:pt>
                <c:pt idx="29">
                  <c:v>32295</c:v>
                </c:pt>
                <c:pt idx="30">
                  <c:v>32387</c:v>
                </c:pt>
                <c:pt idx="31">
                  <c:v>32478</c:v>
                </c:pt>
                <c:pt idx="32">
                  <c:v>32568</c:v>
                </c:pt>
                <c:pt idx="33">
                  <c:v>32660</c:v>
                </c:pt>
                <c:pt idx="34">
                  <c:v>32752</c:v>
                </c:pt>
                <c:pt idx="35">
                  <c:v>32843</c:v>
                </c:pt>
                <c:pt idx="36">
                  <c:v>32933</c:v>
                </c:pt>
                <c:pt idx="37">
                  <c:v>33025</c:v>
                </c:pt>
                <c:pt idx="38">
                  <c:v>33117</c:v>
                </c:pt>
                <c:pt idx="39">
                  <c:v>33208</c:v>
                </c:pt>
                <c:pt idx="40">
                  <c:v>33298</c:v>
                </c:pt>
                <c:pt idx="41">
                  <c:v>33390</c:v>
                </c:pt>
                <c:pt idx="42">
                  <c:v>33482</c:v>
                </c:pt>
                <c:pt idx="43">
                  <c:v>33573</c:v>
                </c:pt>
                <c:pt idx="44">
                  <c:v>33664</c:v>
                </c:pt>
                <c:pt idx="45">
                  <c:v>33756</c:v>
                </c:pt>
                <c:pt idx="46">
                  <c:v>33848</c:v>
                </c:pt>
                <c:pt idx="47">
                  <c:v>33939</c:v>
                </c:pt>
                <c:pt idx="48">
                  <c:v>34029</c:v>
                </c:pt>
                <c:pt idx="49">
                  <c:v>34121</c:v>
                </c:pt>
                <c:pt idx="50">
                  <c:v>34213</c:v>
                </c:pt>
                <c:pt idx="51">
                  <c:v>34304</c:v>
                </c:pt>
                <c:pt idx="52">
                  <c:v>34394</c:v>
                </c:pt>
                <c:pt idx="53">
                  <c:v>34486</c:v>
                </c:pt>
                <c:pt idx="54">
                  <c:v>34578</c:v>
                </c:pt>
                <c:pt idx="55">
                  <c:v>34669</c:v>
                </c:pt>
                <c:pt idx="56">
                  <c:v>34759</c:v>
                </c:pt>
                <c:pt idx="57">
                  <c:v>34851</c:v>
                </c:pt>
                <c:pt idx="58">
                  <c:v>34943</c:v>
                </c:pt>
                <c:pt idx="59">
                  <c:v>35034</c:v>
                </c:pt>
                <c:pt idx="60">
                  <c:v>35125</c:v>
                </c:pt>
                <c:pt idx="61">
                  <c:v>35217</c:v>
                </c:pt>
                <c:pt idx="62">
                  <c:v>35309</c:v>
                </c:pt>
                <c:pt idx="63">
                  <c:v>35400</c:v>
                </c:pt>
                <c:pt idx="64">
                  <c:v>35490</c:v>
                </c:pt>
                <c:pt idx="65">
                  <c:v>35582</c:v>
                </c:pt>
                <c:pt idx="66">
                  <c:v>35674</c:v>
                </c:pt>
                <c:pt idx="67">
                  <c:v>35765</c:v>
                </c:pt>
                <c:pt idx="68">
                  <c:v>35855</c:v>
                </c:pt>
                <c:pt idx="69">
                  <c:v>35947</c:v>
                </c:pt>
                <c:pt idx="70">
                  <c:v>36039</c:v>
                </c:pt>
                <c:pt idx="71">
                  <c:v>36130</c:v>
                </c:pt>
              </c:numCache>
            </c:numRef>
          </c:cat>
          <c:smooth val="0"/>
          <c:extLst>
            <c:ext xmlns:c16="http://schemas.microsoft.com/office/drawing/2014/chart" uri="{C3380CC4-5D6E-409C-BE32-E72D297353CC}">
              <c16:uniqueId val="{00000003-4B07-4517-A64A-F1F973D90A2E}"/>
            </c:ext>
          </c:extLst>
        </c:ser>
        <c:dLbls>
          <c:showLegendKey val="0"/>
          <c:showVal val="0"/>
          <c:showCatName val="0"/>
          <c:showSerName val="0"/>
          <c:showPercent val="0"/>
          <c:showBubbleSize val="0"/>
        </c:dLbls>
        <c:smooth val="0"/>
        <c:axId val="2101329567"/>
        <c:axId val="2101336639"/>
      </c:lineChart>
      <c:catAx>
        <c:axId val="2101329567"/>
        <c:scaling>
          <c:orientation val="minMax"/>
        </c:scaling>
        <c:delete val="0"/>
        <c:axPos val="b"/>
        <c:numFmt formatCode="mmm\-yyyy" sourceLinked="0"/>
        <c:majorTickMark val="out"/>
        <c:minorTickMark val="none"/>
        <c:tickLblPos val="nextTo"/>
        <c:txPr>
          <a:bodyPr rot="-5400000" vert="horz"/>
          <a:lstStyle/>
          <a:p>
            <a:pPr>
              <a:defRPr sz="800" i="1"/>
            </a:pPr>
            <a:endParaRPr lang="en-US"/>
          </a:p>
        </c:txPr>
        <c:crossAx val="2101336639"/>
        <c:crosses val="autoZero"/>
        <c:auto val="1"/>
        <c:lblAlgn val="ctr"/>
        <c:lblOffset val="100"/>
        <c:noMultiLvlLbl val="1"/>
      </c:catAx>
      <c:valAx>
        <c:axId val="2101336639"/>
        <c:scaling>
          <c:orientation val="minMax"/>
        </c:scaling>
        <c:delete val="0"/>
        <c:axPos val="l"/>
        <c:majorGridlines/>
        <c:numFmt formatCode="General" sourceLinked="1"/>
        <c:majorTickMark val="out"/>
        <c:minorTickMark val="none"/>
        <c:tickLblPos val="nextTo"/>
        <c:txPr>
          <a:bodyPr/>
          <a:lstStyle/>
          <a:p>
            <a:pPr>
              <a:defRPr sz="800"/>
            </a:pPr>
            <a:endParaRPr lang="en-US"/>
          </a:p>
        </c:txPr>
        <c:crossAx val="2101329567"/>
        <c:crosses val="autoZero"/>
        <c:crossBetween val="between"/>
      </c:valAx>
    </c:plotArea>
    <c:legend>
      <c:legendPos val="b"/>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Shoes Sales after Reseasonalization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'Seasonally-Adjusted Shoe Sales'!$H$16</c:f>
              <c:strCache>
                <c:ptCount val="1"/>
                <c:pt idx="0">
                  <c:v>Fitted and Forecasted Shoe Sales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'Seasonally-Adjusted Shoe Sales'!$H$17:$H$23</c:f>
              <c:numCache>
                <c:formatCode>0</c:formatCode>
                <c:ptCount val="7"/>
                <c:pt idx="0">
                  <c:v>1596.5203724394771</c:v>
                </c:pt>
                <c:pt idx="1">
                  <c:v>1750.2614545819324</c:v>
                </c:pt>
                <c:pt idx="2">
                  <c:v>2164.1732584339029</c:v>
                </c:pt>
                <c:pt idx="3">
                  <c:v>2232.5558034610131</c:v>
                </c:pt>
                <c:pt idx="4">
                  <c:v>2257.7220162762233</c:v>
                </c:pt>
                <c:pt idx="5">
                  <c:v>2130.7583379116645</c:v>
                </c:pt>
                <c:pt idx="6">
                  <c:v>2134.0478527938108</c:v>
                </c:pt>
              </c:numCache>
            </c:numRef>
          </c:val>
          <c:smooth val="0"/>
          <c:extLst>
            <c:ext xmlns:c16="http://schemas.microsoft.com/office/drawing/2014/chart" uri="{C3380CC4-5D6E-409C-BE32-E72D297353CC}">
              <c16:uniqueId val="{00000000-0DC5-4DCF-9ED7-00355AE05344}"/>
            </c:ext>
          </c:extLst>
        </c:ser>
        <c:ser>
          <c:idx val="1"/>
          <c:order val="1"/>
          <c:tx>
            <c:strRef>
              <c:f>'Seasonally-Adjusted Shoe Sales'!$I$16</c:f>
              <c:strCache>
                <c:ptCount val="1"/>
                <c:pt idx="0">
                  <c:v>Actual Sales</c:v>
                </c:pt>
              </c:strCache>
            </c:strRef>
          </c:tx>
          <c:spPr>
            <a:ln w="28575" cap="rnd">
              <a:solidFill>
                <a:srgbClr val="FFC000"/>
              </a:solidFill>
              <a:round/>
            </a:ln>
            <a:effectLst/>
          </c:spPr>
          <c:marker>
            <c:symbol val="circle"/>
            <c:size val="5"/>
            <c:spPr>
              <a:solidFill>
                <a:srgbClr val="FFC000"/>
              </a:solidFill>
              <a:ln w="9525">
                <a:solidFill>
                  <a:schemeClr val="accent2"/>
                </a:solidFill>
              </a:ln>
              <a:effectLst/>
            </c:spPr>
          </c:marker>
          <c:val>
            <c:numRef>
              <c:f>'Seasonally-Adjusted Shoe Sales'!$I$17:$I$23</c:f>
              <c:numCache>
                <c:formatCode>0</c:formatCode>
                <c:ptCount val="7"/>
                <c:pt idx="0">
                  <c:v>1792.28</c:v>
                </c:pt>
                <c:pt idx="1">
                  <c:v>1710.72</c:v>
                </c:pt>
                <c:pt idx="2">
                  <c:v>2290</c:v>
                </c:pt>
                <c:pt idx="3">
                  <c:v>2424.62</c:v>
                </c:pt>
                <c:pt idx="4">
                  <c:v>2093.52</c:v>
                </c:pt>
                <c:pt idx="5">
                  <c:v>2112.88</c:v>
                </c:pt>
                <c:pt idx="6">
                  <c:v>2376.5</c:v>
                </c:pt>
              </c:numCache>
            </c:numRef>
          </c:val>
          <c:smooth val="0"/>
          <c:extLst>
            <c:ext xmlns:c16="http://schemas.microsoft.com/office/drawing/2014/chart" uri="{C3380CC4-5D6E-409C-BE32-E72D297353CC}">
              <c16:uniqueId val="{00000001-0DC5-4DCF-9ED7-00355AE05344}"/>
            </c:ext>
          </c:extLst>
        </c:ser>
        <c:dLbls>
          <c:showLegendKey val="0"/>
          <c:showVal val="0"/>
          <c:showCatName val="0"/>
          <c:showSerName val="0"/>
          <c:showPercent val="0"/>
          <c:showBubbleSize val="0"/>
        </c:dLbls>
        <c:marker val="1"/>
        <c:smooth val="0"/>
        <c:axId val="1854404288"/>
        <c:axId val="1854396800"/>
      </c:lineChart>
      <c:catAx>
        <c:axId val="185440428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396800"/>
        <c:crosses val="autoZero"/>
        <c:auto val="1"/>
        <c:lblAlgn val="ctr"/>
        <c:lblOffset val="100"/>
        <c:noMultiLvlLbl val="0"/>
      </c:catAx>
      <c:valAx>
        <c:axId val="18543968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404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Residual</a:t>
            </a:r>
            <a:r>
              <a:rPr lang="en-US" baseline="0"/>
              <a:t> Plotting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'Interpretation&amp;Residual Plot'!$D$12</c:f>
              <c:strCache>
                <c:ptCount val="1"/>
                <c:pt idx="0">
                  <c:v>Residuals</c:v>
                </c:pt>
              </c:strCache>
            </c:strRef>
          </c:tx>
          <c:spPr>
            <a:ln w="28575" cap="rnd">
              <a:noFill/>
              <a:round/>
            </a:ln>
            <a:effectLst/>
          </c:spPr>
          <c:marker>
            <c:symbol val="circle"/>
            <c:size val="5"/>
            <c:spPr>
              <a:solidFill>
                <a:schemeClr val="accent1"/>
              </a:solidFill>
              <a:ln w="9525">
                <a:solidFill>
                  <a:schemeClr val="accent1"/>
                </a:solidFill>
              </a:ln>
              <a:effectLst/>
            </c:spPr>
          </c:marker>
          <c:yVal>
            <c:numRef>
              <c:f>'Interpretation&amp;Residual Plot'!$D$13:$D$19</c:f>
              <c:numCache>
                <c:formatCode>0</c:formatCode>
                <c:ptCount val="7"/>
                <c:pt idx="0">
                  <c:v>264.54003724394988</c:v>
                </c:pt>
                <c:pt idx="1">
                  <c:v>-48.816610594978101</c:v>
                </c:pt>
                <c:pt idx="2">
                  <c:v>125.8267415660971</c:v>
                </c:pt>
                <c:pt idx="3">
                  <c:v>186.47009372717184</c:v>
                </c:pt>
                <c:pt idx="4">
                  <c:v>-157.88655411175296</c:v>
                </c:pt>
                <c:pt idx="5">
                  <c:v>-18.243201950678213</c:v>
                </c:pt>
                <c:pt idx="6">
                  <c:v>247.40015021039699</c:v>
                </c:pt>
              </c:numCache>
            </c:numRef>
          </c:yVal>
          <c:smooth val="0"/>
          <c:extLst>
            <c:ext xmlns:c16="http://schemas.microsoft.com/office/drawing/2014/chart" uri="{C3380CC4-5D6E-409C-BE32-E72D297353CC}">
              <c16:uniqueId val="{00000000-571F-46A8-B8BC-4CFCE6414EE3}"/>
            </c:ext>
          </c:extLst>
        </c:ser>
        <c:dLbls>
          <c:showLegendKey val="0"/>
          <c:showVal val="0"/>
          <c:showCatName val="0"/>
          <c:showSerName val="0"/>
          <c:showPercent val="0"/>
          <c:showBubbleSize val="0"/>
        </c:dLbls>
        <c:axId val="1010026048"/>
        <c:axId val="1010027712"/>
      </c:scatterChart>
      <c:valAx>
        <c:axId val="1010026048"/>
        <c:scaling>
          <c:orientation val="minMax"/>
        </c:scaling>
        <c:delete val="0"/>
        <c:axPos val="b"/>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027712"/>
        <c:crosses val="autoZero"/>
        <c:crossBetween val="midCat"/>
      </c:valAx>
      <c:valAx>
        <c:axId val="1010027712"/>
        <c:scaling>
          <c:orientation val="minMax"/>
        </c:scaling>
        <c:delete val="0"/>
        <c:axPos val="l"/>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0260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ysClr val="windowText" lastClr="000000"/>
                </a:solidFill>
              </a:rPr>
              <a:t>Retail Store Sales Revenue and</a:t>
            </a:r>
            <a:r>
              <a:rPr lang="en-US" sz="1200" b="1" baseline="0">
                <a:solidFill>
                  <a:sysClr val="windowText" lastClr="000000"/>
                </a:solidFill>
              </a:rPr>
              <a:t> the Naive Forecast</a:t>
            </a:r>
            <a:endParaRPr lang="en-US" sz="12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'Retail Sales_Naive'!$B$1</c:f>
              <c:strCache>
                <c:ptCount val="1"/>
                <c:pt idx="0">
                  <c:v>Retail Store Sales (A)</c:v>
                </c:pt>
              </c:strCache>
            </c:strRef>
          </c:tx>
          <c:spPr>
            <a:ln w="28575" cap="rnd">
              <a:solidFill>
                <a:schemeClr val="accent2"/>
              </a:solidFill>
              <a:round/>
            </a:ln>
            <a:effectLst/>
          </c:spPr>
          <c:marker>
            <c:symbol val="none"/>
          </c:marker>
          <c:val>
            <c:numRef>
              <c:f>'Retail Sales_Naive'!$B$2:$B$9</c:f>
              <c:numCache>
                <c:formatCode>#,##0</c:formatCode>
                <c:ptCount val="8"/>
                <c:pt idx="0">
                  <c:v>1225</c:v>
                </c:pt>
                <c:pt idx="1">
                  <c:v>1285</c:v>
                </c:pt>
                <c:pt idx="2">
                  <c:v>1359</c:v>
                </c:pt>
                <c:pt idx="3">
                  <c:v>1392</c:v>
                </c:pt>
                <c:pt idx="4">
                  <c:v>1443</c:v>
                </c:pt>
                <c:pt idx="5">
                  <c:v>1474</c:v>
                </c:pt>
                <c:pt idx="6">
                  <c:v>1467</c:v>
                </c:pt>
              </c:numCache>
            </c:numRef>
          </c:val>
          <c:smooth val="0"/>
          <c:extLst>
            <c:ext xmlns:c16="http://schemas.microsoft.com/office/drawing/2014/chart" uri="{C3380CC4-5D6E-409C-BE32-E72D297353CC}">
              <c16:uniqueId val="{00000000-64EF-4925-B143-659DAED6CC4E}"/>
            </c:ext>
          </c:extLst>
        </c:ser>
        <c:ser>
          <c:idx val="2"/>
          <c:order val="1"/>
          <c:tx>
            <c:strRef>
              <c:f>'Retail Sales_Naive'!$C$1</c:f>
              <c:strCache>
                <c:ptCount val="1"/>
                <c:pt idx="0">
                  <c:v>Naïve Forecast (F)</c:v>
                </c:pt>
              </c:strCache>
            </c:strRef>
          </c:tx>
          <c:spPr>
            <a:ln w="28575" cap="rnd">
              <a:solidFill>
                <a:schemeClr val="accent1"/>
              </a:solidFill>
              <a:prstDash val="sysDot"/>
              <a:round/>
            </a:ln>
            <a:effectLst/>
          </c:spPr>
          <c:marker>
            <c:symbol val="none"/>
          </c:marker>
          <c:val>
            <c:numRef>
              <c:f>'Retail Sales_Naive'!$C$2:$C$9</c:f>
              <c:numCache>
                <c:formatCode>#,##0</c:formatCode>
                <c:ptCount val="8"/>
                <c:pt idx="1">
                  <c:v>1225</c:v>
                </c:pt>
                <c:pt idx="2">
                  <c:v>1285</c:v>
                </c:pt>
                <c:pt idx="3">
                  <c:v>1359</c:v>
                </c:pt>
                <c:pt idx="4">
                  <c:v>1392</c:v>
                </c:pt>
                <c:pt idx="5">
                  <c:v>1443</c:v>
                </c:pt>
                <c:pt idx="6">
                  <c:v>1474</c:v>
                </c:pt>
                <c:pt idx="7">
                  <c:v>1467</c:v>
                </c:pt>
              </c:numCache>
            </c:numRef>
          </c:val>
          <c:smooth val="0"/>
          <c:extLst>
            <c:ext xmlns:c16="http://schemas.microsoft.com/office/drawing/2014/chart" uri="{C3380CC4-5D6E-409C-BE32-E72D297353CC}">
              <c16:uniqueId val="{00000001-64EF-4925-B143-659DAED6CC4E}"/>
            </c:ext>
          </c:extLst>
        </c:ser>
        <c:dLbls>
          <c:showLegendKey val="0"/>
          <c:showVal val="0"/>
          <c:showCatName val="0"/>
          <c:showSerName val="0"/>
          <c:showPercent val="0"/>
          <c:showBubbleSize val="0"/>
        </c:dLbls>
        <c:smooth val="0"/>
        <c:axId val="1984652463"/>
        <c:axId val="1984656623"/>
      </c:lineChart>
      <c:catAx>
        <c:axId val="1984652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ysClr val="windowText" lastClr="000000"/>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84656623"/>
        <c:crosses val="autoZero"/>
        <c:auto val="1"/>
        <c:lblAlgn val="ctr"/>
        <c:lblOffset val="100"/>
        <c:noMultiLvlLbl val="0"/>
      </c:catAx>
      <c:valAx>
        <c:axId val="1984656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ysClr val="windowText" lastClr="000000"/>
                    </a:solidFill>
                  </a:rPr>
                  <a:t>Sales</a:t>
                </a:r>
                <a:r>
                  <a:rPr lang="en-US" baseline="0">
                    <a:solidFill>
                      <a:sysClr val="windowText" lastClr="000000"/>
                    </a:solidFill>
                  </a:rPr>
                  <a:t> Revenue ($)</a:t>
                </a:r>
                <a:endParaRPr lang="en-US">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846524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Warehouse Club and Superstore Sales-Monthly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'Monthly Sales_Analysis'!$B$1</c:f>
              <c:strCache>
                <c:ptCount val="1"/>
                <c:pt idx="0">
                  <c:v>Sales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11"/>
            <c:marker>
              <c:symbol val="circle"/>
              <c:size val="5"/>
              <c:spPr>
                <a:solidFill>
                  <a:srgbClr val="FFC000"/>
                </a:solidFill>
                <a:ln w="9525">
                  <a:solidFill>
                    <a:schemeClr val="accent1"/>
                  </a:solidFill>
                </a:ln>
                <a:effectLst/>
              </c:spPr>
            </c:marker>
            <c:bubble3D val="0"/>
            <c:extLst>
              <c:ext xmlns:c16="http://schemas.microsoft.com/office/drawing/2014/chart" uri="{C3380CC4-5D6E-409C-BE32-E72D297353CC}">
                <c16:uniqueId val="{00000000-BDBC-40E6-BEA6-B13207DF2DE6}"/>
              </c:ext>
            </c:extLst>
          </c:dPt>
          <c:dPt>
            <c:idx val="23"/>
            <c:marker>
              <c:symbol val="circle"/>
              <c:size val="5"/>
              <c:spPr>
                <a:solidFill>
                  <a:srgbClr val="FFC000"/>
                </a:solidFill>
                <a:ln w="9525">
                  <a:solidFill>
                    <a:schemeClr val="accent1"/>
                  </a:solidFill>
                </a:ln>
                <a:effectLst/>
              </c:spPr>
            </c:marker>
            <c:bubble3D val="0"/>
            <c:extLst>
              <c:ext xmlns:c16="http://schemas.microsoft.com/office/drawing/2014/chart" uri="{C3380CC4-5D6E-409C-BE32-E72D297353CC}">
                <c16:uniqueId val="{00000001-BDBC-40E6-BEA6-B13207DF2DE6}"/>
              </c:ext>
            </c:extLst>
          </c:dPt>
          <c:dPt>
            <c:idx val="35"/>
            <c:marker>
              <c:symbol val="circle"/>
              <c:size val="5"/>
              <c:spPr>
                <a:solidFill>
                  <a:srgbClr val="FFC000"/>
                </a:solidFill>
                <a:ln w="9525">
                  <a:solidFill>
                    <a:schemeClr val="accent1"/>
                  </a:solidFill>
                </a:ln>
                <a:effectLst/>
              </c:spPr>
            </c:marker>
            <c:bubble3D val="0"/>
            <c:extLst>
              <c:ext xmlns:c16="http://schemas.microsoft.com/office/drawing/2014/chart" uri="{C3380CC4-5D6E-409C-BE32-E72D297353CC}">
                <c16:uniqueId val="{00000002-BDBC-40E6-BEA6-B13207DF2DE6}"/>
              </c:ext>
            </c:extLst>
          </c:dPt>
          <c:dPt>
            <c:idx val="47"/>
            <c:marker>
              <c:symbol val="circle"/>
              <c:size val="5"/>
              <c:spPr>
                <a:solidFill>
                  <a:srgbClr val="FFC000"/>
                </a:solidFill>
                <a:ln w="9525">
                  <a:solidFill>
                    <a:schemeClr val="accent1"/>
                  </a:solidFill>
                </a:ln>
                <a:effectLst/>
              </c:spPr>
            </c:marker>
            <c:bubble3D val="0"/>
            <c:extLst>
              <c:ext xmlns:c16="http://schemas.microsoft.com/office/drawing/2014/chart" uri="{C3380CC4-5D6E-409C-BE32-E72D297353CC}">
                <c16:uniqueId val="{00000003-BDBC-40E6-BEA6-B13207DF2DE6}"/>
              </c:ext>
            </c:extLst>
          </c:dPt>
          <c:dPt>
            <c:idx val="59"/>
            <c:marker>
              <c:symbol val="circle"/>
              <c:size val="5"/>
              <c:spPr>
                <a:solidFill>
                  <a:srgbClr val="FFC000"/>
                </a:solidFill>
                <a:ln w="9525">
                  <a:solidFill>
                    <a:schemeClr val="accent1"/>
                  </a:solidFill>
                </a:ln>
                <a:effectLst/>
              </c:spPr>
            </c:marker>
            <c:bubble3D val="0"/>
            <c:extLst>
              <c:ext xmlns:c16="http://schemas.microsoft.com/office/drawing/2014/chart" uri="{C3380CC4-5D6E-409C-BE32-E72D297353CC}">
                <c16:uniqueId val="{00000004-BDBC-40E6-BEA6-B13207DF2DE6}"/>
              </c:ext>
            </c:extLst>
          </c:dPt>
          <c:dPt>
            <c:idx val="71"/>
            <c:marker>
              <c:symbol val="circle"/>
              <c:size val="5"/>
              <c:spPr>
                <a:solidFill>
                  <a:srgbClr val="FFC000"/>
                </a:solidFill>
                <a:ln w="9525">
                  <a:solidFill>
                    <a:schemeClr val="accent1"/>
                  </a:solidFill>
                </a:ln>
                <a:effectLst/>
              </c:spPr>
            </c:marker>
            <c:bubble3D val="0"/>
            <c:extLst>
              <c:ext xmlns:c16="http://schemas.microsoft.com/office/drawing/2014/chart" uri="{C3380CC4-5D6E-409C-BE32-E72D297353CC}">
                <c16:uniqueId val="{00000005-BDBC-40E6-BEA6-B13207DF2DE6}"/>
              </c:ext>
            </c:extLst>
          </c:dPt>
          <c:dPt>
            <c:idx val="83"/>
            <c:marker>
              <c:symbol val="circle"/>
              <c:size val="5"/>
              <c:spPr>
                <a:solidFill>
                  <a:srgbClr val="FFC000"/>
                </a:solidFill>
                <a:ln w="9525">
                  <a:solidFill>
                    <a:schemeClr val="accent1"/>
                  </a:solidFill>
                </a:ln>
                <a:effectLst/>
              </c:spPr>
            </c:marker>
            <c:bubble3D val="0"/>
            <c:extLst>
              <c:ext xmlns:c16="http://schemas.microsoft.com/office/drawing/2014/chart" uri="{C3380CC4-5D6E-409C-BE32-E72D297353CC}">
                <c16:uniqueId val="{00000006-BDBC-40E6-BEA6-B13207DF2DE6}"/>
              </c:ext>
            </c:extLst>
          </c:dPt>
          <c:dPt>
            <c:idx val="95"/>
            <c:marker>
              <c:symbol val="circle"/>
              <c:size val="5"/>
              <c:spPr>
                <a:solidFill>
                  <a:srgbClr val="FFC000"/>
                </a:solidFill>
                <a:ln w="9525">
                  <a:solidFill>
                    <a:schemeClr val="accent1"/>
                  </a:solidFill>
                </a:ln>
                <a:effectLst/>
              </c:spPr>
            </c:marker>
            <c:bubble3D val="0"/>
            <c:extLst>
              <c:ext xmlns:c16="http://schemas.microsoft.com/office/drawing/2014/chart" uri="{C3380CC4-5D6E-409C-BE32-E72D297353CC}">
                <c16:uniqueId val="{00000007-BDBC-40E6-BEA6-B13207DF2DE6}"/>
              </c:ext>
            </c:extLst>
          </c:dPt>
          <c:dPt>
            <c:idx val="107"/>
            <c:marker>
              <c:symbol val="circle"/>
              <c:size val="5"/>
              <c:spPr>
                <a:solidFill>
                  <a:srgbClr val="FFC000"/>
                </a:solidFill>
                <a:ln w="9525">
                  <a:solidFill>
                    <a:schemeClr val="accent1"/>
                  </a:solidFill>
                </a:ln>
                <a:effectLst/>
              </c:spPr>
            </c:marker>
            <c:bubble3D val="0"/>
            <c:extLst>
              <c:ext xmlns:c16="http://schemas.microsoft.com/office/drawing/2014/chart" uri="{C3380CC4-5D6E-409C-BE32-E72D297353CC}">
                <c16:uniqueId val="{00000008-BDBC-40E6-BEA6-B13207DF2DE6}"/>
              </c:ext>
            </c:extLst>
          </c:dPt>
          <c:dPt>
            <c:idx val="119"/>
            <c:marker>
              <c:symbol val="circle"/>
              <c:size val="5"/>
              <c:spPr>
                <a:solidFill>
                  <a:srgbClr val="FFC000"/>
                </a:solidFill>
                <a:ln w="9525">
                  <a:solidFill>
                    <a:schemeClr val="accent1"/>
                  </a:solidFill>
                </a:ln>
                <a:effectLst/>
              </c:spPr>
            </c:marker>
            <c:bubble3D val="0"/>
            <c:extLst>
              <c:ext xmlns:c16="http://schemas.microsoft.com/office/drawing/2014/chart" uri="{C3380CC4-5D6E-409C-BE32-E72D297353CC}">
                <c16:uniqueId val="{00000009-BDBC-40E6-BEA6-B13207DF2DE6}"/>
              </c:ext>
            </c:extLst>
          </c:dPt>
          <c:dPt>
            <c:idx val="131"/>
            <c:marker>
              <c:symbol val="circle"/>
              <c:size val="5"/>
              <c:spPr>
                <a:solidFill>
                  <a:srgbClr val="FFC000"/>
                </a:solidFill>
                <a:ln w="9525">
                  <a:solidFill>
                    <a:schemeClr val="accent1"/>
                  </a:solidFill>
                </a:ln>
                <a:effectLst/>
              </c:spPr>
            </c:marker>
            <c:bubble3D val="0"/>
            <c:extLst>
              <c:ext xmlns:c16="http://schemas.microsoft.com/office/drawing/2014/chart" uri="{C3380CC4-5D6E-409C-BE32-E72D297353CC}">
                <c16:uniqueId val="{0000000A-BDBC-40E6-BEA6-B13207DF2DE6}"/>
              </c:ext>
            </c:extLst>
          </c:dPt>
          <c:dPt>
            <c:idx val="143"/>
            <c:marker>
              <c:symbol val="circle"/>
              <c:size val="5"/>
              <c:spPr>
                <a:solidFill>
                  <a:srgbClr val="FFC000"/>
                </a:solidFill>
                <a:ln w="9525">
                  <a:solidFill>
                    <a:schemeClr val="accent1"/>
                  </a:solidFill>
                </a:ln>
                <a:effectLst/>
              </c:spPr>
            </c:marker>
            <c:bubble3D val="0"/>
            <c:extLst>
              <c:ext xmlns:c16="http://schemas.microsoft.com/office/drawing/2014/chart" uri="{C3380CC4-5D6E-409C-BE32-E72D297353CC}">
                <c16:uniqueId val="{0000000B-BDBC-40E6-BEA6-B13207DF2DE6}"/>
              </c:ext>
            </c:extLst>
          </c:dPt>
          <c:dPt>
            <c:idx val="155"/>
            <c:marker>
              <c:symbol val="circle"/>
              <c:size val="5"/>
              <c:spPr>
                <a:solidFill>
                  <a:srgbClr val="FFC000"/>
                </a:solidFill>
                <a:ln w="9525">
                  <a:solidFill>
                    <a:schemeClr val="accent1"/>
                  </a:solidFill>
                </a:ln>
                <a:effectLst/>
              </c:spPr>
            </c:marker>
            <c:bubble3D val="0"/>
            <c:extLst>
              <c:ext xmlns:c16="http://schemas.microsoft.com/office/drawing/2014/chart" uri="{C3380CC4-5D6E-409C-BE32-E72D297353CC}">
                <c16:uniqueId val="{0000000C-BDBC-40E6-BEA6-B13207DF2DE6}"/>
              </c:ext>
            </c:extLst>
          </c:dPt>
          <c:dPt>
            <c:idx val="167"/>
            <c:marker>
              <c:symbol val="circle"/>
              <c:size val="5"/>
              <c:spPr>
                <a:solidFill>
                  <a:srgbClr val="FFC000"/>
                </a:solidFill>
                <a:ln w="9525">
                  <a:solidFill>
                    <a:schemeClr val="accent1"/>
                  </a:solidFill>
                </a:ln>
                <a:effectLst/>
              </c:spPr>
            </c:marker>
            <c:bubble3D val="0"/>
            <c:extLst>
              <c:ext xmlns:c16="http://schemas.microsoft.com/office/drawing/2014/chart" uri="{C3380CC4-5D6E-409C-BE32-E72D297353CC}">
                <c16:uniqueId val="{0000000D-BDBC-40E6-BEA6-B13207DF2DE6}"/>
              </c:ext>
            </c:extLst>
          </c:dPt>
          <c:dPt>
            <c:idx val="179"/>
            <c:marker>
              <c:symbol val="circle"/>
              <c:size val="5"/>
              <c:spPr>
                <a:solidFill>
                  <a:srgbClr val="FFC000"/>
                </a:solidFill>
                <a:ln w="9525">
                  <a:solidFill>
                    <a:schemeClr val="accent1"/>
                  </a:solidFill>
                </a:ln>
                <a:effectLst/>
              </c:spPr>
            </c:marker>
            <c:bubble3D val="0"/>
            <c:extLst>
              <c:ext xmlns:c16="http://schemas.microsoft.com/office/drawing/2014/chart" uri="{C3380CC4-5D6E-409C-BE32-E72D297353CC}">
                <c16:uniqueId val="{0000000E-BDBC-40E6-BEA6-B13207DF2DE6}"/>
              </c:ext>
            </c:extLst>
          </c:dPt>
          <c:cat>
            <c:numRef>
              <c:f>'Monthly Sales_Analysis'!$A$2:$A$188</c:f>
              <c:numCache>
                <c:formatCode>[$-409]mmm\-yy;@</c:formatCode>
                <c:ptCount val="187"/>
                <c:pt idx="0">
                  <c:v>37257</c:v>
                </c:pt>
                <c:pt idx="1">
                  <c:v>37288</c:v>
                </c:pt>
                <c:pt idx="2">
                  <c:v>37316</c:v>
                </c:pt>
                <c:pt idx="3">
                  <c:v>37347</c:v>
                </c:pt>
                <c:pt idx="4">
                  <c:v>37377</c:v>
                </c:pt>
                <c:pt idx="5">
                  <c:v>37408</c:v>
                </c:pt>
                <c:pt idx="6">
                  <c:v>37438</c:v>
                </c:pt>
                <c:pt idx="7">
                  <c:v>37469</c:v>
                </c:pt>
                <c:pt idx="8">
                  <c:v>37500</c:v>
                </c:pt>
                <c:pt idx="9">
                  <c:v>37530</c:v>
                </c:pt>
                <c:pt idx="10">
                  <c:v>37561</c:v>
                </c:pt>
                <c:pt idx="11">
                  <c:v>37591</c:v>
                </c:pt>
                <c:pt idx="12">
                  <c:v>37622</c:v>
                </c:pt>
                <c:pt idx="13">
                  <c:v>37653</c:v>
                </c:pt>
                <c:pt idx="14">
                  <c:v>37681</c:v>
                </c:pt>
                <c:pt idx="15">
                  <c:v>37712</c:v>
                </c:pt>
                <c:pt idx="16">
                  <c:v>37742</c:v>
                </c:pt>
                <c:pt idx="17">
                  <c:v>37773</c:v>
                </c:pt>
                <c:pt idx="18">
                  <c:v>37803</c:v>
                </c:pt>
                <c:pt idx="19">
                  <c:v>37834</c:v>
                </c:pt>
                <c:pt idx="20">
                  <c:v>37865</c:v>
                </c:pt>
                <c:pt idx="21">
                  <c:v>37895</c:v>
                </c:pt>
                <c:pt idx="22">
                  <c:v>37926</c:v>
                </c:pt>
                <c:pt idx="23">
                  <c:v>37956</c:v>
                </c:pt>
                <c:pt idx="24">
                  <c:v>37987</c:v>
                </c:pt>
                <c:pt idx="25">
                  <c:v>38018</c:v>
                </c:pt>
                <c:pt idx="26">
                  <c:v>38047</c:v>
                </c:pt>
                <c:pt idx="27">
                  <c:v>38078</c:v>
                </c:pt>
                <c:pt idx="28">
                  <c:v>38108</c:v>
                </c:pt>
                <c:pt idx="29">
                  <c:v>38139</c:v>
                </c:pt>
                <c:pt idx="30">
                  <c:v>38169</c:v>
                </c:pt>
                <c:pt idx="31">
                  <c:v>38200</c:v>
                </c:pt>
                <c:pt idx="32">
                  <c:v>38231</c:v>
                </c:pt>
                <c:pt idx="33">
                  <c:v>38261</c:v>
                </c:pt>
                <c:pt idx="34">
                  <c:v>38292</c:v>
                </c:pt>
                <c:pt idx="35">
                  <c:v>38322</c:v>
                </c:pt>
                <c:pt idx="36">
                  <c:v>38353</c:v>
                </c:pt>
                <c:pt idx="37">
                  <c:v>38384</c:v>
                </c:pt>
                <c:pt idx="38">
                  <c:v>38412</c:v>
                </c:pt>
                <c:pt idx="39">
                  <c:v>38443</c:v>
                </c:pt>
                <c:pt idx="40">
                  <c:v>38473</c:v>
                </c:pt>
                <c:pt idx="41">
                  <c:v>38504</c:v>
                </c:pt>
                <c:pt idx="42">
                  <c:v>38534</c:v>
                </c:pt>
                <c:pt idx="43">
                  <c:v>38565</c:v>
                </c:pt>
                <c:pt idx="44">
                  <c:v>38596</c:v>
                </c:pt>
                <c:pt idx="45">
                  <c:v>38626</c:v>
                </c:pt>
                <c:pt idx="46">
                  <c:v>38657</c:v>
                </c:pt>
                <c:pt idx="47">
                  <c:v>38687</c:v>
                </c:pt>
                <c:pt idx="48">
                  <c:v>38718</c:v>
                </c:pt>
                <c:pt idx="49">
                  <c:v>38749</c:v>
                </c:pt>
                <c:pt idx="50">
                  <c:v>38777</c:v>
                </c:pt>
                <c:pt idx="51">
                  <c:v>38808</c:v>
                </c:pt>
                <c:pt idx="52">
                  <c:v>38838</c:v>
                </c:pt>
                <c:pt idx="53">
                  <c:v>38869</c:v>
                </c:pt>
                <c:pt idx="54">
                  <c:v>38899</c:v>
                </c:pt>
                <c:pt idx="55">
                  <c:v>38930</c:v>
                </c:pt>
                <c:pt idx="56">
                  <c:v>38961</c:v>
                </c:pt>
                <c:pt idx="57">
                  <c:v>38991</c:v>
                </c:pt>
                <c:pt idx="58">
                  <c:v>39022</c:v>
                </c:pt>
                <c:pt idx="59">
                  <c:v>39052</c:v>
                </c:pt>
                <c:pt idx="60">
                  <c:v>39083</c:v>
                </c:pt>
                <c:pt idx="61">
                  <c:v>39114</c:v>
                </c:pt>
                <c:pt idx="62">
                  <c:v>39142</c:v>
                </c:pt>
                <c:pt idx="63">
                  <c:v>39173</c:v>
                </c:pt>
                <c:pt idx="64">
                  <c:v>39203</c:v>
                </c:pt>
                <c:pt idx="65">
                  <c:v>39234</c:v>
                </c:pt>
                <c:pt idx="66">
                  <c:v>39264</c:v>
                </c:pt>
                <c:pt idx="67">
                  <c:v>39295</c:v>
                </c:pt>
                <c:pt idx="68">
                  <c:v>39326</c:v>
                </c:pt>
                <c:pt idx="69">
                  <c:v>39356</c:v>
                </c:pt>
                <c:pt idx="70">
                  <c:v>39387</c:v>
                </c:pt>
                <c:pt idx="71">
                  <c:v>39417</c:v>
                </c:pt>
                <c:pt idx="72">
                  <c:v>39448</c:v>
                </c:pt>
                <c:pt idx="73">
                  <c:v>39479</c:v>
                </c:pt>
                <c:pt idx="74">
                  <c:v>39508</c:v>
                </c:pt>
                <c:pt idx="75">
                  <c:v>39539</c:v>
                </c:pt>
                <c:pt idx="76">
                  <c:v>39569</c:v>
                </c:pt>
                <c:pt idx="77">
                  <c:v>39600</c:v>
                </c:pt>
                <c:pt idx="78">
                  <c:v>39630</c:v>
                </c:pt>
                <c:pt idx="79">
                  <c:v>39661</c:v>
                </c:pt>
                <c:pt idx="80">
                  <c:v>39692</c:v>
                </c:pt>
                <c:pt idx="81">
                  <c:v>39722</c:v>
                </c:pt>
                <c:pt idx="82">
                  <c:v>39753</c:v>
                </c:pt>
                <c:pt idx="83">
                  <c:v>39783</c:v>
                </c:pt>
                <c:pt idx="84">
                  <c:v>39814</c:v>
                </c:pt>
                <c:pt idx="85">
                  <c:v>39845</c:v>
                </c:pt>
                <c:pt idx="86">
                  <c:v>39873</c:v>
                </c:pt>
                <c:pt idx="87">
                  <c:v>39904</c:v>
                </c:pt>
                <c:pt idx="88">
                  <c:v>39934</c:v>
                </c:pt>
                <c:pt idx="89">
                  <c:v>39965</c:v>
                </c:pt>
                <c:pt idx="90">
                  <c:v>39995</c:v>
                </c:pt>
                <c:pt idx="91">
                  <c:v>40026</c:v>
                </c:pt>
                <c:pt idx="92">
                  <c:v>40057</c:v>
                </c:pt>
                <c:pt idx="93">
                  <c:v>40087</c:v>
                </c:pt>
                <c:pt idx="94">
                  <c:v>40118</c:v>
                </c:pt>
                <c:pt idx="95">
                  <c:v>40148</c:v>
                </c:pt>
                <c:pt idx="96">
                  <c:v>40179</c:v>
                </c:pt>
                <c:pt idx="97">
                  <c:v>40210</c:v>
                </c:pt>
                <c:pt idx="98">
                  <c:v>40238</c:v>
                </c:pt>
                <c:pt idx="99">
                  <c:v>40269</c:v>
                </c:pt>
                <c:pt idx="100">
                  <c:v>40299</c:v>
                </c:pt>
                <c:pt idx="101">
                  <c:v>40330</c:v>
                </c:pt>
                <c:pt idx="102">
                  <c:v>40360</c:v>
                </c:pt>
                <c:pt idx="103">
                  <c:v>40391</c:v>
                </c:pt>
                <c:pt idx="104">
                  <c:v>40422</c:v>
                </c:pt>
                <c:pt idx="105">
                  <c:v>40452</c:v>
                </c:pt>
                <c:pt idx="106">
                  <c:v>40483</c:v>
                </c:pt>
                <c:pt idx="107">
                  <c:v>40513</c:v>
                </c:pt>
                <c:pt idx="108">
                  <c:v>40544</c:v>
                </c:pt>
                <c:pt idx="109">
                  <c:v>40575</c:v>
                </c:pt>
                <c:pt idx="110">
                  <c:v>40603</c:v>
                </c:pt>
                <c:pt idx="111">
                  <c:v>40634</c:v>
                </c:pt>
                <c:pt idx="112">
                  <c:v>40664</c:v>
                </c:pt>
                <c:pt idx="113">
                  <c:v>40695</c:v>
                </c:pt>
                <c:pt idx="114">
                  <c:v>40725</c:v>
                </c:pt>
                <c:pt idx="115">
                  <c:v>40756</c:v>
                </c:pt>
                <c:pt idx="116">
                  <c:v>40787</c:v>
                </c:pt>
                <c:pt idx="117">
                  <c:v>40817</c:v>
                </c:pt>
                <c:pt idx="118">
                  <c:v>40848</c:v>
                </c:pt>
                <c:pt idx="119">
                  <c:v>40878</c:v>
                </c:pt>
                <c:pt idx="120">
                  <c:v>40909</c:v>
                </c:pt>
                <c:pt idx="121">
                  <c:v>40940</c:v>
                </c:pt>
                <c:pt idx="122">
                  <c:v>40969</c:v>
                </c:pt>
                <c:pt idx="123">
                  <c:v>41000</c:v>
                </c:pt>
                <c:pt idx="124">
                  <c:v>41030</c:v>
                </c:pt>
                <c:pt idx="125">
                  <c:v>41061</c:v>
                </c:pt>
                <c:pt idx="126">
                  <c:v>41091</c:v>
                </c:pt>
                <c:pt idx="127">
                  <c:v>41122</c:v>
                </c:pt>
                <c:pt idx="128">
                  <c:v>41153</c:v>
                </c:pt>
                <c:pt idx="129">
                  <c:v>41183</c:v>
                </c:pt>
                <c:pt idx="130">
                  <c:v>41214</c:v>
                </c:pt>
                <c:pt idx="131">
                  <c:v>41244</c:v>
                </c:pt>
                <c:pt idx="132">
                  <c:v>41275</c:v>
                </c:pt>
                <c:pt idx="133">
                  <c:v>41306</c:v>
                </c:pt>
                <c:pt idx="134">
                  <c:v>41334</c:v>
                </c:pt>
                <c:pt idx="135">
                  <c:v>41365</c:v>
                </c:pt>
                <c:pt idx="136">
                  <c:v>41395</c:v>
                </c:pt>
                <c:pt idx="137">
                  <c:v>41426</c:v>
                </c:pt>
                <c:pt idx="138">
                  <c:v>41456</c:v>
                </c:pt>
                <c:pt idx="139">
                  <c:v>41487</c:v>
                </c:pt>
                <c:pt idx="140">
                  <c:v>41518</c:v>
                </c:pt>
                <c:pt idx="141">
                  <c:v>41548</c:v>
                </c:pt>
                <c:pt idx="142">
                  <c:v>41579</c:v>
                </c:pt>
                <c:pt idx="143">
                  <c:v>41609</c:v>
                </c:pt>
                <c:pt idx="144">
                  <c:v>41640</c:v>
                </c:pt>
                <c:pt idx="145">
                  <c:v>41671</c:v>
                </c:pt>
                <c:pt idx="146">
                  <c:v>41699</c:v>
                </c:pt>
                <c:pt idx="147">
                  <c:v>41730</c:v>
                </c:pt>
                <c:pt idx="148">
                  <c:v>41760</c:v>
                </c:pt>
                <c:pt idx="149">
                  <c:v>41791</c:v>
                </c:pt>
                <c:pt idx="150">
                  <c:v>41821</c:v>
                </c:pt>
                <c:pt idx="151">
                  <c:v>41852</c:v>
                </c:pt>
                <c:pt idx="152">
                  <c:v>41883</c:v>
                </c:pt>
                <c:pt idx="153">
                  <c:v>41913</c:v>
                </c:pt>
                <c:pt idx="154">
                  <c:v>41944</c:v>
                </c:pt>
                <c:pt idx="155">
                  <c:v>41974</c:v>
                </c:pt>
                <c:pt idx="156">
                  <c:v>42005</c:v>
                </c:pt>
                <c:pt idx="157">
                  <c:v>42036</c:v>
                </c:pt>
                <c:pt idx="158">
                  <c:v>42064</c:v>
                </c:pt>
                <c:pt idx="159">
                  <c:v>42095</c:v>
                </c:pt>
                <c:pt idx="160">
                  <c:v>42125</c:v>
                </c:pt>
                <c:pt idx="161">
                  <c:v>42156</c:v>
                </c:pt>
                <c:pt idx="162">
                  <c:v>42186</c:v>
                </c:pt>
                <c:pt idx="163">
                  <c:v>42217</c:v>
                </c:pt>
                <c:pt idx="164">
                  <c:v>42248</c:v>
                </c:pt>
                <c:pt idx="165">
                  <c:v>42278</c:v>
                </c:pt>
                <c:pt idx="166">
                  <c:v>42309</c:v>
                </c:pt>
                <c:pt idx="167">
                  <c:v>42339</c:v>
                </c:pt>
                <c:pt idx="168">
                  <c:v>42370</c:v>
                </c:pt>
                <c:pt idx="169">
                  <c:v>42401</c:v>
                </c:pt>
                <c:pt idx="170">
                  <c:v>42430</c:v>
                </c:pt>
                <c:pt idx="171">
                  <c:v>42461</c:v>
                </c:pt>
                <c:pt idx="172">
                  <c:v>42491</c:v>
                </c:pt>
                <c:pt idx="173">
                  <c:v>42522</c:v>
                </c:pt>
                <c:pt idx="174">
                  <c:v>42552</c:v>
                </c:pt>
                <c:pt idx="175">
                  <c:v>42583</c:v>
                </c:pt>
                <c:pt idx="176">
                  <c:v>42614</c:v>
                </c:pt>
                <c:pt idx="177">
                  <c:v>42644</c:v>
                </c:pt>
                <c:pt idx="178">
                  <c:v>42675</c:v>
                </c:pt>
                <c:pt idx="179">
                  <c:v>42705</c:v>
                </c:pt>
                <c:pt idx="180">
                  <c:v>42736</c:v>
                </c:pt>
                <c:pt idx="181">
                  <c:v>42767</c:v>
                </c:pt>
                <c:pt idx="182">
                  <c:v>42795</c:v>
                </c:pt>
                <c:pt idx="183">
                  <c:v>42826</c:v>
                </c:pt>
                <c:pt idx="184">
                  <c:v>42856</c:v>
                </c:pt>
                <c:pt idx="185">
                  <c:v>42887</c:v>
                </c:pt>
                <c:pt idx="186">
                  <c:v>42917</c:v>
                </c:pt>
              </c:numCache>
            </c:numRef>
          </c:cat>
          <c:val>
            <c:numRef>
              <c:f>'Monthly Sales_Analysis'!$B$2:$B$188</c:f>
              <c:numCache>
                <c:formatCode>#,##0</c:formatCode>
                <c:ptCount val="187"/>
                <c:pt idx="0">
                  <c:v>2580</c:v>
                </c:pt>
                <c:pt idx="1">
                  <c:v>2616</c:v>
                </c:pt>
                <c:pt idx="2">
                  <c:v>2838</c:v>
                </c:pt>
                <c:pt idx="3">
                  <c:v>2985</c:v>
                </c:pt>
                <c:pt idx="4">
                  <c:v>3258</c:v>
                </c:pt>
                <c:pt idx="5">
                  <c:v>3107</c:v>
                </c:pt>
                <c:pt idx="6">
                  <c:v>3097</c:v>
                </c:pt>
                <c:pt idx="7">
                  <c:v>3288</c:v>
                </c:pt>
                <c:pt idx="8">
                  <c:v>3077</c:v>
                </c:pt>
                <c:pt idx="9">
                  <c:v>3429</c:v>
                </c:pt>
                <c:pt idx="10">
                  <c:v>4011</c:v>
                </c:pt>
                <c:pt idx="11">
                  <c:v>5739</c:v>
                </c:pt>
                <c:pt idx="12">
                  <c:v>2877</c:v>
                </c:pt>
                <c:pt idx="13">
                  <c:v>2885</c:v>
                </c:pt>
                <c:pt idx="14">
                  <c:v>3259</c:v>
                </c:pt>
                <c:pt idx="15">
                  <c:v>3454</c:v>
                </c:pt>
                <c:pt idx="16">
                  <c:v>3771</c:v>
                </c:pt>
                <c:pt idx="17">
                  <c:v>3667</c:v>
                </c:pt>
                <c:pt idx="18">
                  <c:v>3743</c:v>
                </c:pt>
                <c:pt idx="19">
                  <c:v>3792</c:v>
                </c:pt>
                <c:pt idx="20">
                  <c:v>3699</c:v>
                </c:pt>
                <c:pt idx="21">
                  <c:v>4082</c:v>
                </c:pt>
                <c:pt idx="22">
                  <c:v>4727</c:v>
                </c:pt>
                <c:pt idx="23">
                  <c:v>6672</c:v>
                </c:pt>
                <c:pt idx="24">
                  <c:v>3560</c:v>
                </c:pt>
                <c:pt idx="25">
                  <c:v>3575</c:v>
                </c:pt>
                <c:pt idx="26">
                  <c:v>4220</c:v>
                </c:pt>
                <c:pt idx="27">
                  <c:v>4282</c:v>
                </c:pt>
                <c:pt idx="28">
                  <c:v>4594</c:v>
                </c:pt>
                <c:pt idx="29">
                  <c:v>4691</c:v>
                </c:pt>
                <c:pt idx="30">
                  <c:v>4629</c:v>
                </c:pt>
                <c:pt idx="31">
                  <c:v>4795</c:v>
                </c:pt>
                <c:pt idx="32">
                  <c:v>4632</c:v>
                </c:pt>
                <c:pt idx="33">
                  <c:v>5067</c:v>
                </c:pt>
                <c:pt idx="34">
                  <c:v>5746</c:v>
                </c:pt>
                <c:pt idx="35">
                  <c:v>7965</c:v>
                </c:pt>
                <c:pt idx="36">
                  <c:v>4317</c:v>
                </c:pt>
                <c:pt idx="37">
                  <c:v>4118</c:v>
                </c:pt>
                <c:pt idx="38">
                  <c:v>4855</c:v>
                </c:pt>
                <c:pt idx="39">
                  <c:v>4999</c:v>
                </c:pt>
                <c:pt idx="40">
                  <c:v>5343</c:v>
                </c:pt>
                <c:pt idx="41">
                  <c:v>5392</c:v>
                </c:pt>
                <c:pt idx="42">
                  <c:v>5274</c:v>
                </c:pt>
                <c:pt idx="43">
                  <c:v>5435</c:v>
                </c:pt>
                <c:pt idx="44">
                  <c:v>5217</c:v>
                </c:pt>
                <c:pt idx="45">
                  <c:v>5460</c:v>
                </c:pt>
                <c:pt idx="46">
                  <c:v>6288</c:v>
                </c:pt>
                <c:pt idx="47">
                  <c:v>8403</c:v>
                </c:pt>
                <c:pt idx="48">
                  <c:v>4758</c:v>
                </c:pt>
                <c:pt idx="49">
                  <c:v>4914</c:v>
                </c:pt>
                <c:pt idx="50">
                  <c:v>5431</c:v>
                </c:pt>
                <c:pt idx="51">
                  <c:v>5474</c:v>
                </c:pt>
                <c:pt idx="52">
                  <c:v>6124</c:v>
                </c:pt>
                <c:pt idx="53">
                  <c:v>6027</c:v>
                </c:pt>
                <c:pt idx="54">
                  <c:v>5914</c:v>
                </c:pt>
                <c:pt idx="55">
                  <c:v>6244</c:v>
                </c:pt>
                <c:pt idx="56">
                  <c:v>5808</c:v>
                </c:pt>
                <c:pt idx="57">
                  <c:v>6373</c:v>
                </c:pt>
                <c:pt idx="58">
                  <c:v>6994</c:v>
                </c:pt>
                <c:pt idx="59">
                  <c:v>9018</c:v>
                </c:pt>
                <c:pt idx="60">
                  <c:v>5694</c:v>
                </c:pt>
                <c:pt idx="61">
                  <c:v>5431</c:v>
                </c:pt>
                <c:pt idx="62">
                  <c:v>6240</c:v>
                </c:pt>
                <c:pt idx="63">
                  <c:v>6101</c:v>
                </c:pt>
                <c:pt idx="64">
                  <c:v>6849</c:v>
                </c:pt>
                <c:pt idx="65">
                  <c:v>6694</c:v>
                </c:pt>
                <c:pt idx="66">
                  <c:v>6815</c:v>
                </c:pt>
                <c:pt idx="67">
                  <c:v>6948</c:v>
                </c:pt>
                <c:pt idx="68">
                  <c:v>6450</c:v>
                </c:pt>
                <c:pt idx="69">
                  <c:v>7190</c:v>
                </c:pt>
                <c:pt idx="70">
                  <c:v>7738</c:v>
                </c:pt>
                <c:pt idx="71">
                  <c:v>9769</c:v>
                </c:pt>
                <c:pt idx="72">
                  <c:v>6665</c:v>
                </c:pt>
                <c:pt idx="73">
                  <c:v>6400</c:v>
                </c:pt>
                <c:pt idx="74">
                  <c:v>7277</c:v>
                </c:pt>
                <c:pt idx="75">
                  <c:v>7584</c:v>
                </c:pt>
                <c:pt idx="76">
                  <c:v>8169</c:v>
                </c:pt>
                <c:pt idx="77">
                  <c:v>8179</c:v>
                </c:pt>
                <c:pt idx="78">
                  <c:v>8118</c:v>
                </c:pt>
                <c:pt idx="79">
                  <c:v>8284</c:v>
                </c:pt>
                <c:pt idx="80">
                  <c:v>7962</c:v>
                </c:pt>
                <c:pt idx="81">
                  <c:v>8636</c:v>
                </c:pt>
                <c:pt idx="82">
                  <c:v>9433</c:v>
                </c:pt>
                <c:pt idx="83">
                  <c:v>11786</c:v>
                </c:pt>
                <c:pt idx="84">
                  <c:v>8082</c:v>
                </c:pt>
                <c:pt idx="85">
                  <c:v>7761</c:v>
                </c:pt>
                <c:pt idx="86">
                  <c:v>8994</c:v>
                </c:pt>
                <c:pt idx="87">
                  <c:v>8803</c:v>
                </c:pt>
                <c:pt idx="88">
                  <c:v>9712</c:v>
                </c:pt>
                <c:pt idx="89">
                  <c:v>9843</c:v>
                </c:pt>
                <c:pt idx="90">
                  <c:v>9769</c:v>
                </c:pt>
                <c:pt idx="91">
                  <c:v>9944</c:v>
                </c:pt>
                <c:pt idx="92">
                  <c:v>9582</c:v>
                </c:pt>
                <c:pt idx="93">
                  <c:v>10209</c:v>
                </c:pt>
                <c:pt idx="94">
                  <c:v>11115</c:v>
                </c:pt>
                <c:pt idx="95">
                  <c:v>14995</c:v>
                </c:pt>
                <c:pt idx="96">
                  <c:v>9183</c:v>
                </c:pt>
                <c:pt idx="97">
                  <c:v>9478</c:v>
                </c:pt>
                <c:pt idx="98">
                  <c:v>10751</c:v>
                </c:pt>
                <c:pt idx="99">
                  <c:v>10518</c:v>
                </c:pt>
                <c:pt idx="100">
                  <c:v>11349</c:v>
                </c:pt>
                <c:pt idx="101">
                  <c:v>11728</c:v>
                </c:pt>
                <c:pt idx="102">
                  <c:v>11590</c:v>
                </c:pt>
                <c:pt idx="103">
                  <c:v>11871</c:v>
                </c:pt>
                <c:pt idx="104">
                  <c:v>11336</c:v>
                </c:pt>
                <c:pt idx="105">
                  <c:v>11986</c:v>
                </c:pt>
                <c:pt idx="106">
                  <c:v>13130</c:v>
                </c:pt>
                <c:pt idx="107">
                  <c:v>16694</c:v>
                </c:pt>
                <c:pt idx="108">
                  <c:v>11195</c:v>
                </c:pt>
                <c:pt idx="109">
                  <c:v>10919</c:v>
                </c:pt>
                <c:pt idx="110">
                  <c:v>12389</c:v>
                </c:pt>
                <c:pt idx="111">
                  <c:v>12619</c:v>
                </c:pt>
                <c:pt idx="112">
                  <c:v>13489</c:v>
                </c:pt>
                <c:pt idx="113">
                  <c:v>13620</c:v>
                </c:pt>
                <c:pt idx="114">
                  <c:v>13438</c:v>
                </c:pt>
                <c:pt idx="115">
                  <c:v>14084</c:v>
                </c:pt>
                <c:pt idx="116">
                  <c:v>13172</c:v>
                </c:pt>
                <c:pt idx="117">
                  <c:v>14040</c:v>
                </c:pt>
                <c:pt idx="118">
                  <c:v>15759</c:v>
                </c:pt>
                <c:pt idx="119">
                  <c:v>19992</c:v>
                </c:pt>
                <c:pt idx="120">
                  <c:v>13162</c:v>
                </c:pt>
                <c:pt idx="121">
                  <c:v>13394</c:v>
                </c:pt>
                <c:pt idx="122">
                  <c:v>15285</c:v>
                </c:pt>
                <c:pt idx="123">
                  <c:v>14467</c:v>
                </c:pt>
                <c:pt idx="124">
                  <c:v>16086</c:v>
                </c:pt>
                <c:pt idx="125">
                  <c:v>16027</c:v>
                </c:pt>
                <c:pt idx="126">
                  <c:v>15622</c:v>
                </c:pt>
                <c:pt idx="127">
                  <c:v>16360</c:v>
                </c:pt>
                <c:pt idx="128">
                  <c:v>14714</c:v>
                </c:pt>
                <c:pt idx="129">
                  <c:v>15894</c:v>
                </c:pt>
                <c:pt idx="130">
                  <c:v>18152</c:v>
                </c:pt>
                <c:pt idx="131">
                  <c:v>22089</c:v>
                </c:pt>
                <c:pt idx="132">
                  <c:v>15161</c:v>
                </c:pt>
                <c:pt idx="133">
                  <c:v>15342</c:v>
                </c:pt>
                <c:pt idx="134">
                  <c:v>16997</c:v>
                </c:pt>
                <c:pt idx="135">
                  <c:v>16623</c:v>
                </c:pt>
                <c:pt idx="136">
                  <c:v>18064</c:v>
                </c:pt>
                <c:pt idx="137">
                  <c:v>17605</c:v>
                </c:pt>
                <c:pt idx="138">
                  <c:v>17746</c:v>
                </c:pt>
                <c:pt idx="139">
                  <c:v>18907</c:v>
                </c:pt>
                <c:pt idx="140">
                  <c:v>16735</c:v>
                </c:pt>
                <c:pt idx="141">
                  <c:v>18146</c:v>
                </c:pt>
                <c:pt idx="142">
                  <c:v>20336</c:v>
                </c:pt>
                <c:pt idx="143">
                  <c:v>24665</c:v>
                </c:pt>
                <c:pt idx="144">
                  <c:v>17686</c:v>
                </c:pt>
                <c:pt idx="145">
                  <c:v>17908</c:v>
                </c:pt>
                <c:pt idx="146">
                  <c:v>18691</c:v>
                </c:pt>
                <c:pt idx="147">
                  <c:v>19030</c:v>
                </c:pt>
                <c:pt idx="148">
                  <c:v>20623</c:v>
                </c:pt>
                <c:pt idx="149">
                  <c:v>19596</c:v>
                </c:pt>
                <c:pt idx="150">
                  <c:v>20122</c:v>
                </c:pt>
                <c:pt idx="151">
                  <c:v>20029</c:v>
                </c:pt>
                <c:pt idx="152">
                  <c:v>18669</c:v>
                </c:pt>
                <c:pt idx="153">
                  <c:v>20518</c:v>
                </c:pt>
                <c:pt idx="154">
                  <c:v>21967</c:v>
                </c:pt>
                <c:pt idx="155">
                  <c:v>27584</c:v>
                </c:pt>
                <c:pt idx="156">
                  <c:v>19315</c:v>
                </c:pt>
                <c:pt idx="157">
                  <c:v>19186</c:v>
                </c:pt>
                <c:pt idx="158">
                  <c:v>21211</c:v>
                </c:pt>
                <c:pt idx="159">
                  <c:v>20985</c:v>
                </c:pt>
                <c:pt idx="160">
                  <c:v>22385</c:v>
                </c:pt>
                <c:pt idx="161">
                  <c:v>22223</c:v>
                </c:pt>
                <c:pt idx="162">
                  <c:v>22602</c:v>
                </c:pt>
                <c:pt idx="163">
                  <c:v>22456</c:v>
                </c:pt>
                <c:pt idx="164">
                  <c:v>21418</c:v>
                </c:pt>
                <c:pt idx="165">
                  <c:v>23092</c:v>
                </c:pt>
                <c:pt idx="166">
                  <c:v>24598</c:v>
                </c:pt>
                <c:pt idx="167">
                  <c:v>30706</c:v>
                </c:pt>
                <c:pt idx="168">
                  <c:v>21692</c:v>
                </c:pt>
                <c:pt idx="169">
                  <c:v>21699</c:v>
                </c:pt>
                <c:pt idx="170">
                  <c:v>23402</c:v>
                </c:pt>
                <c:pt idx="171">
                  <c:v>24046</c:v>
                </c:pt>
                <c:pt idx="172">
                  <c:v>24881</c:v>
                </c:pt>
                <c:pt idx="173">
                  <c:v>24602</c:v>
                </c:pt>
                <c:pt idx="174">
                  <c:v>24631</c:v>
                </c:pt>
                <c:pt idx="175">
                  <c:v>24831</c:v>
                </c:pt>
                <c:pt idx="176">
                  <c:v>23603</c:v>
                </c:pt>
                <c:pt idx="177">
                  <c:v>24608</c:v>
                </c:pt>
                <c:pt idx="178">
                  <c:v>26705</c:v>
                </c:pt>
                <c:pt idx="179">
                  <c:v>34023</c:v>
                </c:pt>
                <c:pt idx="180">
                  <c:v>23837</c:v>
                </c:pt>
                <c:pt idx="181">
                  <c:v>23438</c:v>
                </c:pt>
                <c:pt idx="182">
                  <c:v>26305</c:v>
                </c:pt>
                <c:pt idx="183">
                  <c:v>25429</c:v>
                </c:pt>
                <c:pt idx="184">
                  <c:v>27152</c:v>
                </c:pt>
                <c:pt idx="185">
                  <c:v>27218</c:v>
                </c:pt>
                <c:pt idx="186">
                  <c:v>26722</c:v>
                </c:pt>
              </c:numCache>
            </c:numRef>
          </c:val>
          <c:smooth val="0"/>
          <c:extLst>
            <c:ext xmlns:c16="http://schemas.microsoft.com/office/drawing/2014/chart" uri="{C3380CC4-5D6E-409C-BE32-E72D297353CC}">
              <c16:uniqueId val="{0000000F-BDBC-40E6-BEA6-B13207DF2DE6}"/>
            </c:ext>
          </c:extLst>
        </c:ser>
        <c:dLbls>
          <c:showLegendKey val="0"/>
          <c:showVal val="0"/>
          <c:showCatName val="0"/>
          <c:showSerName val="0"/>
          <c:showPercent val="0"/>
          <c:showBubbleSize val="0"/>
        </c:dLbls>
        <c:marker val="1"/>
        <c:smooth val="0"/>
        <c:axId val="1195654688"/>
        <c:axId val="1195650944"/>
      </c:lineChart>
      <c:dateAx>
        <c:axId val="1195654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650944"/>
        <c:crosses val="autoZero"/>
        <c:auto val="1"/>
        <c:lblOffset val="100"/>
        <c:baseTimeUnit val="months"/>
      </c:dateAx>
      <c:valAx>
        <c:axId val="119565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654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ACF</c:v>
          </c:tx>
          <c:invertIfNegative val="0"/>
          <c:cat>
            <c:numRef>
              <c:f>'[2]ACP @ PACF - 22022023 (2)'!$B$5:$B$16</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'[2]ACP @ PACF - 22022023 (2)'!$C$5:$C$16</c:f>
              <c:numCache>
                <c:formatCode>#,###.0000</c:formatCode>
                <c:ptCount val="12"/>
                <c:pt idx="0">
                  <c:v>0.94387412503000001</c:v>
                </c:pt>
                <c:pt idx="1">
                  <c:v>0.91406209778299996</c:v>
                </c:pt>
                <c:pt idx="2">
                  <c:v>0.90200552195700001</c:v>
                </c:pt>
                <c:pt idx="3">
                  <c:v>0.89515955341999998</c:v>
                </c:pt>
                <c:pt idx="4">
                  <c:v>0.88717756032700001</c:v>
                </c:pt>
                <c:pt idx="5">
                  <c:v>0.87514509834099996</c:v>
                </c:pt>
                <c:pt idx="6">
                  <c:v>0.86357383192500003</c:v>
                </c:pt>
                <c:pt idx="7">
                  <c:v>0.83115503770400001</c:v>
                </c:pt>
                <c:pt idx="8">
                  <c:v>0.80759230388000003</c:v>
                </c:pt>
                <c:pt idx="9">
                  <c:v>0.79095512268799995</c:v>
                </c:pt>
                <c:pt idx="10">
                  <c:v>0.791500165792</c:v>
                </c:pt>
                <c:pt idx="11">
                  <c:v>0.81521152900500005</c:v>
                </c:pt>
              </c:numCache>
            </c:numRef>
          </c:val>
          <c:extLst>
            <c:ext xmlns:c16="http://schemas.microsoft.com/office/drawing/2014/chart" uri="{C3380CC4-5D6E-409C-BE32-E72D297353CC}">
              <c16:uniqueId val="{00000000-7758-41F7-9EE0-6B7AA3495335}"/>
            </c:ext>
          </c:extLst>
        </c:ser>
        <c:dLbls>
          <c:showLegendKey val="0"/>
          <c:showVal val="0"/>
          <c:showCatName val="0"/>
          <c:showSerName val="0"/>
          <c:showPercent val="0"/>
          <c:showBubbleSize val="0"/>
        </c:dLbls>
        <c:gapWidth val="150"/>
        <c:axId val="1198133408"/>
        <c:axId val="1198133824"/>
      </c:barChart>
      <c:lineChart>
        <c:grouping val="standard"/>
        <c:varyColors val="0"/>
        <c:ser>
          <c:idx val="2"/>
          <c:order val="1"/>
          <c:tx>
            <c:v>Upper Limit</c:v>
          </c:tx>
          <c:spPr>
            <a:ln w="25400">
              <a:solidFill>
                <a:srgbClr val="00B050"/>
              </a:solidFill>
              <a:prstDash val="solid"/>
            </a:ln>
          </c:spPr>
          <c:marker>
            <c:symbol val="none"/>
          </c:marker>
          <c:val>
            <c:numRef>
              <c:f>'[2]ACP @ PACF - 22022023 (2)'!$D$5:$D$16</c:f>
              <c:numCache>
                <c:formatCode>#,###.0000</c:formatCode>
                <c:ptCount val="12"/>
                <c:pt idx="0">
                  <c:v>0.143329395129</c:v>
                </c:pt>
                <c:pt idx="1">
                  <c:v>0.143329395129</c:v>
                </c:pt>
                <c:pt idx="2">
                  <c:v>0.143329395129</c:v>
                </c:pt>
                <c:pt idx="3">
                  <c:v>0.143329395129</c:v>
                </c:pt>
                <c:pt idx="4">
                  <c:v>0.143329395129</c:v>
                </c:pt>
                <c:pt idx="5">
                  <c:v>0.143329395129</c:v>
                </c:pt>
                <c:pt idx="6">
                  <c:v>0.143329395129</c:v>
                </c:pt>
                <c:pt idx="7">
                  <c:v>0.143329395129</c:v>
                </c:pt>
                <c:pt idx="8">
                  <c:v>0.143329395129</c:v>
                </c:pt>
                <c:pt idx="9">
                  <c:v>0.143329395129</c:v>
                </c:pt>
                <c:pt idx="10">
                  <c:v>0.143329395129</c:v>
                </c:pt>
                <c:pt idx="11">
                  <c:v>0.143329395129</c:v>
                </c:pt>
              </c:numCache>
            </c:numRef>
          </c:val>
          <c:smooth val="0"/>
          <c:extLst>
            <c:ext xmlns:c16="http://schemas.microsoft.com/office/drawing/2014/chart" uri="{C3380CC4-5D6E-409C-BE32-E72D297353CC}">
              <c16:uniqueId val="{00000001-7758-41F7-9EE0-6B7AA3495335}"/>
            </c:ext>
          </c:extLst>
        </c:ser>
        <c:ser>
          <c:idx val="3"/>
          <c:order val="2"/>
          <c:tx>
            <c:v>Lower Limit</c:v>
          </c:tx>
          <c:spPr>
            <a:ln w="25400">
              <a:solidFill>
                <a:srgbClr val="FF0000"/>
              </a:solidFill>
              <a:prstDash val="solid"/>
            </a:ln>
          </c:spPr>
          <c:marker>
            <c:symbol val="none"/>
          </c:marker>
          <c:val>
            <c:numRef>
              <c:f>'[2]ACP @ PACF - 22022023 (2)'!$E$5:$E$16</c:f>
              <c:numCache>
                <c:formatCode>#,###.0000</c:formatCode>
                <c:ptCount val="12"/>
                <c:pt idx="0">
                  <c:v>-0.143329395129</c:v>
                </c:pt>
                <c:pt idx="1">
                  <c:v>-0.143329395129</c:v>
                </c:pt>
                <c:pt idx="2">
                  <c:v>-0.143329395129</c:v>
                </c:pt>
                <c:pt idx="3">
                  <c:v>-0.143329395129</c:v>
                </c:pt>
                <c:pt idx="4">
                  <c:v>-0.143329395129</c:v>
                </c:pt>
                <c:pt idx="5">
                  <c:v>-0.143329395129</c:v>
                </c:pt>
                <c:pt idx="6">
                  <c:v>-0.143329395129</c:v>
                </c:pt>
                <c:pt idx="7">
                  <c:v>-0.143329395129</c:v>
                </c:pt>
                <c:pt idx="8">
                  <c:v>-0.143329395129</c:v>
                </c:pt>
                <c:pt idx="9">
                  <c:v>-0.143329395129</c:v>
                </c:pt>
                <c:pt idx="10">
                  <c:v>-0.143329395129</c:v>
                </c:pt>
                <c:pt idx="11">
                  <c:v>-0.143329395129</c:v>
                </c:pt>
              </c:numCache>
            </c:numRef>
          </c:val>
          <c:smooth val="0"/>
          <c:extLst>
            <c:ext xmlns:c16="http://schemas.microsoft.com/office/drawing/2014/chart" uri="{C3380CC4-5D6E-409C-BE32-E72D297353CC}">
              <c16:uniqueId val="{00000002-7758-41F7-9EE0-6B7AA3495335}"/>
            </c:ext>
          </c:extLst>
        </c:ser>
        <c:dLbls>
          <c:showLegendKey val="0"/>
          <c:showVal val="0"/>
          <c:showCatName val="0"/>
          <c:showSerName val="0"/>
          <c:showPercent val="0"/>
          <c:showBubbleSize val="0"/>
        </c:dLbls>
        <c:marker val="1"/>
        <c:smooth val="0"/>
        <c:axId val="1198133408"/>
        <c:axId val="1198133824"/>
      </c:lineChart>
      <c:catAx>
        <c:axId val="1198133408"/>
        <c:scaling>
          <c:orientation val="minMax"/>
        </c:scaling>
        <c:delete val="0"/>
        <c:axPos val="b"/>
        <c:numFmt formatCode="General" sourceLinked="1"/>
        <c:majorTickMark val="out"/>
        <c:minorTickMark val="none"/>
        <c:tickLblPos val="nextTo"/>
        <c:crossAx val="1198133824"/>
        <c:crosses val="autoZero"/>
        <c:auto val="1"/>
        <c:lblAlgn val="ctr"/>
        <c:lblOffset val="100"/>
        <c:noMultiLvlLbl val="0"/>
      </c:catAx>
      <c:valAx>
        <c:axId val="1198133824"/>
        <c:scaling>
          <c:orientation val="minMax"/>
        </c:scaling>
        <c:delete val="0"/>
        <c:axPos val="l"/>
        <c:majorGridlines/>
        <c:numFmt formatCode="#,###.0000" sourceLinked="1"/>
        <c:majorTickMark val="out"/>
        <c:minorTickMark val="none"/>
        <c:tickLblPos val="nextTo"/>
        <c:crossAx val="1198133408"/>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u="sng"/>
            </a:pPr>
            <a:r>
              <a:rPr lang="en-US"/>
              <a:t>Sales</a:t>
            </a:r>
          </a:p>
        </c:rich>
      </c:tx>
      <c:overlay val="0"/>
    </c:title>
    <c:autoTitleDeleted val="0"/>
    <c:plotArea>
      <c:layout/>
      <c:lineChart>
        <c:grouping val="standard"/>
        <c:varyColors val="0"/>
        <c:ser>
          <c:idx val="0"/>
          <c:order val="0"/>
          <c:tx>
            <c:strRef>
              <c:f>'[3]Audit - Sales (1)'!$C$3</c:f>
              <c:strCache>
                <c:ptCount val="1"/>
                <c:pt idx="0">
                  <c:v>Actual</c:v>
                </c:pt>
              </c:strCache>
            </c:strRef>
          </c:tx>
          <c:spPr>
            <a:ln>
              <a:solidFill>
                <a:srgbClr val="0000FF"/>
              </a:solidFill>
              <a:prstDash val="solid"/>
            </a:ln>
          </c:spPr>
          <c:marker>
            <c:symbol val="none"/>
          </c:marker>
          <c:cat>
            <c:numRef>
              <c:f>'[3]Audit - Sales (1)'!$B$4:$B$194</c:f>
              <c:numCache>
                <c:formatCode>General</c:formatCode>
                <c:ptCount val="191"/>
                <c:pt idx="0">
                  <c:v>37257</c:v>
                </c:pt>
                <c:pt idx="1">
                  <c:v>37288</c:v>
                </c:pt>
                <c:pt idx="2">
                  <c:v>37316</c:v>
                </c:pt>
                <c:pt idx="3">
                  <c:v>37347</c:v>
                </c:pt>
                <c:pt idx="4">
                  <c:v>37377</c:v>
                </c:pt>
                <c:pt idx="5">
                  <c:v>37408</c:v>
                </c:pt>
                <c:pt idx="6">
                  <c:v>37438</c:v>
                </c:pt>
                <c:pt idx="7">
                  <c:v>37469</c:v>
                </c:pt>
                <c:pt idx="8">
                  <c:v>37500</c:v>
                </c:pt>
                <c:pt idx="9">
                  <c:v>37530</c:v>
                </c:pt>
                <c:pt idx="10">
                  <c:v>37561</c:v>
                </c:pt>
                <c:pt idx="11">
                  <c:v>37591</c:v>
                </c:pt>
                <c:pt idx="12">
                  <c:v>37622</c:v>
                </c:pt>
                <c:pt idx="13">
                  <c:v>37653</c:v>
                </c:pt>
                <c:pt idx="14">
                  <c:v>37681</c:v>
                </c:pt>
                <c:pt idx="15">
                  <c:v>37712</c:v>
                </c:pt>
                <c:pt idx="16">
                  <c:v>37742</c:v>
                </c:pt>
                <c:pt idx="17">
                  <c:v>37773</c:v>
                </c:pt>
                <c:pt idx="18">
                  <c:v>37803</c:v>
                </c:pt>
                <c:pt idx="19">
                  <c:v>37834</c:v>
                </c:pt>
                <c:pt idx="20">
                  <c:v>37865</c:v>
                </c:pt>
                <c:pt idx="21">
                  <c:v>37895</c:v>
                </c:pt>
                <c:pt idx="22">
                  <c:v>37926</c:v>
                </c:pt>
                <c:pt idx="23">
                  <c:v>37956</c:v>
                </c:pt>
                <c:pt idx="24">
                  <c:v>37987</c:v>
                </c:pt>
                <c:pt idx="25">
                  <c:v>38018</c:v>
                </c:pt>
                <c:pt idx="26">
                  <c:v>38047</c:v>
                </c:pt>
                <c:pt idx="27">
                  <c:v>38078</c:v>
                </c:pt>
                <c:pt idx="28">
                  <c:v>38108</c:v>
                </c:pt>
                <c:pt idx="29">
                  <c:v>38139</c:v>
                </c:pt>
                <c:pt idx="30">
                  <c:v>38169</c:v>
                </c:pt>
                <c:pt idx="31">
                  <c:v>38200</c:v>
                </c:pt>
                <c:pt idx="32">
                  <c:v>38231</c:v>
                </c:pt>
                <c:pt idx="33">
                  <c:v>38261</c:v>
                </c:pt>
                <c:pt idx="34">
                  <c:v>38292</c:v>
                </c:pt>
                <c:pt idx="35">
                  <c:v>38322</c:v>
                </c:pt>
                <c:pt idx="36">
                  <c:v>38353</c:v>
                </c:pt>
                <c:pt idx="37">
                  <c:v>38384</c:v>
                </c:pt>
                <c:pt idx="38">
                  <c:v>38412</c:v>
                </c:pt>
                <c:pt idx="39">
                  <c:v>38443</c:v>
                </c:pt>
                <c:pt idx="40">
                  <c:v>38473</c:v>
                </c:pt>
                <c:pt idx="41">
                  <c:v>38504</c:v>
                </c:pt>
                <c:pt idx="42">
                  <c:v>38534</c:v>
                </c:pt>
                <c:pt idx="43">
                  <c:v>38565</c:v>
                </c:pt>
                <c:pt idx="44">
                  <c:v>38596</c:v>
                </c:pt>
                <c:pt idx="45">
                  <c:v>38626</c:v>
                </c:pt>
                <c:pt idx="46">
                  <c:v>38657</c:v>
                </c:pt>
                <c:pt idx="47">
                  <c:v>38687</c:v>
                </c:pt>
                <c:pt idx="48">
                  <c:v>38718</c:v>
                </c:pt>
                <c:pt idx="49">
                  <c:v>38749</c:v>
                </c:pt>
                <c:pt idx="50">
                  <c:v>38777</c:v>
                </c:pt>
                <c:pt idx="51">
                  <c:v>38808</c:v>
                </c:pt>
                <c:pt idx="52">
                  <c:v>38838</c:v>
                </c:pt>
                <c:pt idx="53">
                  <c:v>38869</c:v>
                </c:pt>
                <c:pt idx="54">
                  <c:v>38899</c:v>
                </c:pt>
                <c:pt idx="55">
                  <c:v>38930</c:v>
                </c:pt>
                <c:pt idx="56">
                  <c:v>38961</c:v>
                </c:pt>
                <c:pt idx="57">
                  <c:v>38991</c:v>
                </c:pt>
                <c:pt idx="58">
                  <c:v>39022</c:v>
                </c:pt>
                <c:pt idx="59">
                  <c:v>39052</c:v>
                </c:pt>
                <c:pt idx="60">
                  <c:v>39083</c:v>
                </c:pt>
                <c:pt idx="61">
                  <c:v>39114</c:v>
                </c:pt>
                <c:pt idx="62">
                  <c:v>39142</c:v>
                </c:pt>
                <c:pt idx="63">
                  <c:v>39173</c:v>
                </c:pt>
                <c:pt idx="64">
                  <c:v>39203</c:v>
                </c:pt>
                <c:pt idx="65">
                  <c:v>39234</c:v>
                </c:pt>
                <c:pt idx="66">
                  <c:v>39264</c:v>
                </c:pt>
                <c:pt idx="67">
                  <c:v>39295</c:v>
                </c:pt>
                <c:pt idx="68">
                  <c:v>39326</c:v>
                </c:pt>
                <c:pt idx="69">
                  <c:v>39356</c:v>
                </c:pt>
                <c:pt idx="70">
                  <c:v>39387</c:v>
                </c:pt>
                <c:pt idx="71">
                  <c:v>39417</c:v>
                </c:pt>
                <c:pt idx="72">
                  <c:v>39448</c:v>
                </c:pt>
                <c:pt idx="73">
                  <c:v>39479</c:v>
                </c:pt>
                <c:pt idx="74">
                  <c:v>39508</c:v>
                </c:pt>
                <c:pt idx="75">
                  <c:v>39539</c:v>
                </c:pt>
                <c:pt idx="76">
                  <c:v>39569</c:v>
                </c:pt>
                <c:pt idx="77">
                  <c:v>39600</c:v>
                </c:pt>
                <c:pt idx="78">
                  <c:v>39630</c:v>
                </c:pt>
                <c:pt idx="79">
                  <c:v>39661</c:v>
                </c:pt>
                <c:pt idx="80">
                  <c:v>39692</c:v>
                </c:pt>
                <c:pt idx="81">
                  <c:v>39722</c:v>
                </c:pt>
                <c:pt idx="82">
                  <c:v>39753</c:v>
                </c:pt>
                <c:pt idx="83">
                  <c:v>39783</c:v>
                </c:pt>
                <c:pt idx="84">
                  <c:v>39814</c:v>
                </c:pt>
                <c:pt idx="85">
                  <c:v>39845</c:v>
                </c:pt>
                <c:pt idx="86">
                  <c:v>39873</c:v>
                </c:pt>
                <c:pt idx="87">
                  <c:v>39904</c:v>
                </c:pt>
                <c:pt idx="88">
                  <c:v>39934</c:v>
                </c:pt>
                <c:pt idx="89">
                  <c:v>39965</c:v>
                </c:pt>
                <c:pt idx="90">
                  <c:v>39995</c:v>
                </c:pt>
                <c:pt idx="91">
                  <c:v>40026</c:v>
                </c:pt>
                <c:pt idx="92">
                  <c:v>40057</c:v>
                </c:pt>
                <c:pt idx="93">
                  <c:v>40087</c:v>
                </c:pt>
                <c:pt idx="94">
                  <c:v>40118</c:v>
                </c:pt>
                <c:pt idx="95">
                  <c:v>40148</c:v>
                </c:pt>
                <c:pt idx="96">
                  <c:v>40179</c:v>
                </c:pt>
                <c:pt idx="97">
                  <c:v>40210</c:v>
                </c:pt>
                <c:pt idx="98">
                  <c:v>40238</c:v>
                </c:pt>
                <c:pt idx="99">
                  <c:v>40269</c:v>
                </c:pt>
                <c:pt idx="100">
                  <c:v>40299</c:v>
                </c:pt>
                <c:pt idx="101">
                  <c:v>40330</c:v>
                </c:pt>
                <c:pt idx="102">
                  <c:v>40360</c:v>
                </c:pt>
                <c:pt idx="103">
                  <c:v>40391</c:v>
                </c:pt>
                <c:pt idx="104">
                  <c:v>40422</c:v>
                </c:pt>
                <c:pt idx="105">
                  <c:v>40452</c:v>
                </c:pt>
                <c:pt idx="106">
                  <c:v>40483</c:v>
                </c:pt>
                <c:pt idx="107">
                  <c:v>40513</c:v>
                </c:pt>
                <c:pt idx="108">
                  <c:v>40544</c:v>
                </c:pt>
                <c:pt idx="109">
                  <c:v>40575</c:v>
                </c:pt>
                <c:pt idx="110">
                  <c:v>40603</c:v>
                </c:pt>
                <c:pt idx="111">
                  <c:v>40634</c:v>
                </c:pt>
                <c:pt idx="112">
                  <c:v>40664</c:v>
                </c:pt>
                <c:pt idx="113">
                  <c:v>40695</c:v>
                </c:pt>
                <c:pt idx="114">
                  <c:v>40725</c:v>
                </c:pt>
                <c:pt idx="115">
                  <c:v>40756</c:v>
                </c:pt>
                <c:pt idx="116">
                  <c:v>40787</c:v>
                </c:pt>
                <c:pt idx="117">
                  <c:v>40817</c:v>
                </c:pt>
                <c:pt idx="118">
                  <c:v>40848</c:v>
                </c:pt>
                <c:pt idx="119">
                  <c:v>40878</c:v>
                </c:pt>
                <c:pt idx="120">
                  <c:v>40909</c:v>
                </c:pt>
                <c:pt idx="121">
                  <c:v>40940</c:v>
                </c:pt>
                <c:pt idx="122">
                  <c:v>40969</c:v>
                </c:pt>
                <c:pt idx="123">
                  <c:v>41000</c:v>
                </c:pt>
                <c:pt idx="124">
                  <c:v>41030</c:v>
                </c:pt>
                <c:pt idx="125">
                  <c:v>41061</c:v>
                </c:pt>
                <c:pt idx="126">
                  <c:v>41091</c:v>
                </c:pt>
                <c:pt idx="127">
                  <c:v>41122</c:v>
                </c:pt>
                <c:pt idx="128">
                  <c:v>41153</c:v>
                </c:pt>
                <c:pt idx="129">
                  <c:v>41183</c:v>
                </c:pt>
                <c:pt idx="130">
                  <c:v>41214</c:v>
                </c:pt>
                <c:pt idx="131">
                  <c:v>41244</c:v>
                </c:pt>
                <c:pt idx="132">
                  <c:v>41275</c:v>
                </c:pt>
                <c:pt idx="133">
                  <c:v>41306</c:v>
                </c:pt>
                <c:pt idx="134">
                  <c:v>41334</c:v>
                </c:pt>
                <c:pt idx="135">
                  <c:v>41365</c:v>
                </c:pt>
                <c:pt idx="136">
                  <c:v>41395</c:v>
                </c:pt>
                <c:pt idx="137">
                  <c:v>41426</c:v>
                </c:pt>
                <c:pt idx="138">
                  <c:v>41456</c:v>
                </c:pt>
                <c:pt idx="139">
                  <c:v>41487</c:v>
                </c:pt>
                <c:pt idx="140">
                  <c:v>41518</c:v>
                </c:pt>
                <c:pt idx="141">
                  <c:v>41548</c:v>
                </c:pt>
                <c:pt idx="142">
                  <c:v>41579</c:v>
                </c:pt>
                <c:pt idx="143">
                  <c:v>41609</c:v>
                </c:pt>
                <c:pt idx="144">
                  <c:v>41640</c:v>
                </c:pt>
                <c:pt idx="145">
                  <c:v>41671</c:v>
                </c:pt>
                <c:pt idx="146">
                  <c:v>41699</c:v>
                </c:pt>
                <c:pt idx="147">
                  <c:v>41730</c:v>
                </c:pt>
                <c:pt idx="148">
                  <c:v>41760</c:v>
                </c:pt>
                <c:pt idx="149">
                  <c:v>41791</c:v>
                </c:pt>
                <c:pt idx="150">
                  <c:v>41821</c:v>
                </c:pt>
                <c:pt idx="151">
                  <c:v>41852</c:v>
                </c:pt>
                <c:pt idx="152">
                  <c:v>41883</c:v>
                </c:pt>
                <c:pt idx="153">
                  <c:v>41913</c:v>
                </c:pt>
                <c:pt idx="154">
                  <c:v>41944</c:v>
                </c:pt>
                <c:pt idx="155">
                  <c:v>41974</c:v>
                </c:pt>
                <c:pt idx="156">
                  <c:v>42005</c:v>
                </c:pt>
                <c:pt idx="157">
                  <c:v>42036</c:v>
                </c:pt>
                <c:pt idx="158">
                  <c:v>42064</c:v>
                </c:pt>
                <c:pt idx="159">
                  <c:v>42095</c:v>
                </c:pt>
                <c:pt idx="160">
                  <c:v>42125</c:v>
                </c:pt>
                <c:pt idx="161">
                  <c:v>42156</c:v>
                </c:pt>
                <c:pt idx="162">
                  <c:v>42186</c:v>
                </c:pt>
                <c:pt idx="163">
                  <c:v>42217</c:v>
                </c:pt>
                <c:pt idx="164">
                  <c:v>42248</c:v>
                </c:pt>
                <c:pt idx="165">
                  <c:v>42278</c:v>
                </c:pt>
                <c:pt idx="166">
                  <c:v>42309</c:v>
                </c:pt>
                <c:pt idx="167">
                  <c:v>42339</c:v>
                </c:pt>
                <c:pt idx="168">
                  <c:v>42370</c:v>
                </c:pt>
                <c:pt idx="169">
                  <c:v>42401</c:v>
                </c:pt>
                <c:pt idx="170">
                  <c:v>42430</c:v>
                </c:pt>
                <c:pt idx="171">
                  <c:v>42461</c:v>
                </c:pt>
                <c:pt idx="172">
                  <c:v>42491</c:v>
                </c:pt>
                <c:pt idx="173">
                  <c:v>42522</c:v>
                </c:pt>
                <c:pt idx="174">
                  <c:v>42552</c:v>
                </c:pt>
                <c:pt idx="175">
                  <c:v>42583</c:v>
                </c:pt>
                <c:pt idx="176">
                  <c:v>42614</c:v>
                </c:pt>
                <c:pt idx="177">
                  <c:v>42644</c:v>
                </c:pt>
                <c:pt idx="178">
                  <c:v>42675</c:v>
                </c:pt>
                <c:pt idx="179">
                  <c:v>42705</c:v>
                </c:pt>
                <c:pt idx="180">
                  <c:v>42736</c:v>
                </c:pt>
                <c:pt idx="181">
                  <c:v>42767</c:v>
                </c:pt>
                <c:pt idx="182">
                  <c:v>42795</c:v>
                </c:pt>
                <c:pt idx="183">
                  <c:v>42826</c:v>
                </c:pt>
                <c:pt idx="184">
                  <c:v>42856</c:v>
                </c:pt>
                <c:pt idx="185">
                  <c:v>42887</c:v>
                </c:pt>
                <c:pt idx="186">
                  <c:v>42917</c:v>
                </c:pt>
                <c:pt idx="187">
                  <c:v>42948</c:v>
                </c:pt>
                <c:pt idx="188">
                  <c:v>42979</c:v>
                </c:pt>
                <c:pt idx="189">
                  <c:v>43009</c:v>
                </c:pt>
                <c:pt idx="190">
                  <c:v>43040</c:v>
                </c:pt>
              </c:numCache>
            </c:numRef>
          </c:cat>
          <c:val>
            <c:numRef>
              <c:f>'[3]Audit - Sales (1)'!$C$4:$C$194</c:f>
              <c:numCache>
                <c:formatCode>General</c:formatCode>
                <c:ptCount val="191"/>
                <c:pt idx="0">
                  <c:v>2580</c:v>
                </c:pt>
                <c:pt idx="1">
                  <c:v>2616</c:v>
                </c:pt>
                <c:pt idx="2">
                  <c:v>2838</c:v>
                </c:pt>
                <c:pt idx="3">
                  <c:v>2985</c:v>
                </c:pt>
                <c:pt idx="4">
                  <c:v>3258</c:v>
                </c:pt>
                <c:pt idx="5">
                  <c:v>3107</c:v>
                </c:pt>
                <c:pt idx="6">
                  <c:v>3097</c:v>
                </c:pt>
                <c:pt idx="7">
                  <c:v>3288</c:v>
                </c:pt>
                <c:pt idx="8">
                  <c:v>3077</c:v>
                </c:pt>
                <c:pt idx="9">
                  <c:v>3429</c:v>
                </c:pt>
                <c:pt idx="10">
                  <c:v>4011</c:v>
                </c:pt>
                <c:pt idx="11">
                  <c:v>5739</c:v>
                </c:pt>
                <c:pt idx="12">
                  <c:v>2877</c:v>
                </c:pt>
                <c:pt idx="13">
                  <c:v>2885</c:v>
                </c:pt>
                <c:pt idx="14">
                  <c:v>3259</c:v>
                </c:pt>
                <c:pt idx="15">
                  <c:v>3454</c:v>
                </c:pt>
                <c:pt idx="16">
                  <c:v>3771</c:v>
                </c:pt>
                <c:pt idx="17">
                  <c:v>3667</c:v>
                </c:pt>
                <c:pt idx="18">
                  <c:v>3743</c:v>
                </c:pt>
                <c:pt idx="19">
                  <c:v>3792</c:v>
                </c:pt>
                <c:pt idx="20">
                  <c:v>3699</c:v>
                </c:pt>
                <c:pt idx="21">
                  <c:v>4082</c:v>
                </c:pt>
                <c:pt idx="22">
                  <c:v>4727</c:v>
                </c:pt>
                <c:pt idx="23">
                  <c:v>6672</c:v>
                </c:pt>
                <c:pt idx="24">
                  <c:v>3560</c:v>
                </c:pt>
                <c:pt idx="25">
                  <c:v>3575</c:v>
                </c:pt>
                <c:pt idx="26">
                  <c:v>4220</c:v>
                </c:pt>
                <c:pt idx="27">
                  <c:v>4282</c:v>
                </c:pt>
                <c:pt idx="28">
                  <c:v>4594</c:v>
                </c:pt>
                <c:pt idx="29">
                  <c:v>4691</c:v>
                </c:pt>
                <c:pt idx="30">
                  <c:v>4629</c:v>
                </c:pt>
                <c:pt idx="31">
                  <c:v>4795</c:v>
                </c:pt>
                <c:pt idx="32">
                  <c:v>4632</c:v>
                </c:pt>
                <c:pt idx="33">
                  <c:v>5067</c:v>
                </c:pt>
                <c:pt idx="34">
                  <c:v>5746</c:v>
                </c:pt>
                <c:pt idx="35">
                  <c:v>7965</c:v>
                </c:pt>
                <c:pt idx="36">
                  <c:v>4317</c:v>
                </c:pt>
                <c:pt idx="37">
                  <c:v>4118</c:v>
                </c:pt>
                <c:pt idx="38">
                  <c:v>4855</c:v>
                </c:pt>
                <c:pt idx="39">
                  <c:v>4999</c:v>
                </c:pt>
                <c:pt idx="40">
                  <c:v>5343</c:v>
                </c:pt>
                <c:pt idx="41">
                  <c:v>5392</c:v>
                </c:pt>
                <c:pt idx="42">
                  <c:v>5274</c:v>
                </c:pt>
                <c:pt idx="43">
                  <c:v>5435</c:v>
                </c:pt>
                <c:pt idx="44">
                  <c:v>5217</c:v>
                </c:pt>
                <c:pt idx="45">
                  <c:v>5460</c:v>
                </c:pt>
                <c:pt idx="46">
                  <c:v>6288</c:v>
                </c:pt>
                <c:pt idx="47">
                  <c:v>8403</c:v>
                </c:pt>
                <c:pt idx="48">
                  <c:v>4758</c:v>
                </c:pt>
                <c:pt idx="49">
                  <c:v>4914</c:v>
                </c:pt>
                <c:pt idx="50">
                  <c:v>5431</c:v>
                </c:pt>
                <c:pt idx="51">
                  <c:v>5474</c:v>
                </c:pt>
                <c:pt idx="52">
                  <c:v>6124</c:v>
                </c:pt>
                <c:pt idx="53">
                  <c:v>6027</c:v>
                </c:pt>
                <c:pt idx="54">
                  <c:v>5914</c:v>
                </c:pt>
                <c:pt idx="55">
                  <c:v>6244</c:v>
                </c:pt>
                <c:pt idx="56">
                  <c:v>5808</c:v>
                </c:pt>
                <c:pt idx="57">
                  <c:v>6373</c:v>
                </c:pt>
                <c:pt idx="58">
                  <c:v>6994</c:v>
                </c:pt>
                <c:pt idx="59">
                  <c:v>9018</c:v>
                </c:pt>
                <c:pt idx="60">
                  <c:v>5694</c:v>
                </c:pt>
                <c:pt idx="61">
                  <c:v>5431</c:v>
                </c:pt>
                <c:pt idx="62">
                  <c:v>6240</c:v>
                </c:pt>
                <c:pt idx="63">
                  <c:v>6101</c:v>
                </c:pt>
                <c:pt idx="64">
                  <c:v>6849</c:v>
                </c:pt>
                <c:pt idx="65">
                  <c:v>6694</c:v>
                </c:pt>
                <c:pt idx="66">
                  <c:v>6815</c:v>
                </c:pt>
                <c:pt idx="67">
                  <c:v>6948</c:v>
                </c:pt>
                <c:pt idx="68">
                  <c:v>6450</c:v>
                </c:pt>
                <c:pt idx="69">
                  <c:v>7190</c:v>
                </c:pt>
                <c:pt idx="70">
                  <c:v>7738</c:v>
                </c:pt>
                <c:pt idx="71">
                  <c:v>9769</c:v>
                </c:pt>
                <c:pt idx="72">
                  <c:v>6665</c:v>
                </c:pt>
                <c:pt idx="73">
                  <c:v>6400</c:v>
                </c:pt>
                <c:pt idx="74">
                  <c:v>7277</c:v>
                </c:pt>
                <c:pt idx="75">
                  <c:v>7584</c:v>
                </c:pt>
                <c:pt idx="76">
                  <c:v>8169</c:v>
                </c:pt>
                <c:pt idx="77">
                  <c:v>8179</c:v>
                </c:pt>
                <c:pt idx="78">
                  <c:v>8118</c:v>
                </c:pt>
                <c:pt idx="79">
                  <c:v>8284</c:v>
                </c:pt>
                <c:pt idx="80">
                  <c:v>7962</c:v>
                </c:pt>
                <c:pt idx="81">
                  <c:v>8636</c:v>
                </c:pt>
                <c:pt idx="82">
                  <c:v>9433</c:v>
                </c:pt>
                <c:pt idx="83">
                  <c:v>11786</c:v>
                </c:pt>
                <c:pt idx="84">
                  <c:v>8082</c:v>
                </c:pt>
                <c:pt idx="85">
                  <c:v>7761</c:v>
                </c:pt>
                <c:pt idx="86">
                  <c:v>8994</c:v>
                </c:pt>
                <c:pt idx="87">
                  <c:v>8803</c:v>
                </c:pt>
                <c:pt idx="88">
                  <c:v>9712</c:v>
                </c:pt>
                <c:pt idx="89">
                  <c:v>9843</c:v>
                </c:pt>
                <c:pt idx="90">
                  <c:v>9769</c:v>
                </c:pt>
                <c:pt idx="91">
                  <c:v>9944</c:v>
                </c:pt>
                <c:pt idx="92">
                  <c:v>9582</c:v>
                </c:pt>
                <c:pt idx="93">
                  <c:v>10209</c:v>
                </c:pt>
                <c:pt idx="94">
                  <c:v>11115</c:v>
                </c:pt>
                <c:pt idx="95">
                  <c:v>14995</c:v>
                </c:pt>
                <c:pt idx="96">
                  <c:v>9183</c:v>
                </c:pt>
                <c:pt idx="97">
                  <c:v>9478</c:v>
                </c:pt>
                <c:pt idx="98">
                  <c:v>10751</c:v>
                </c:pt>
                <c:pt idx="99">
                  <c:v>10518</c:v>
                </c:pt>
                <c:pt idx="100">
                  <c:v>11349</c:v>
                </c:pt>
                <c:pt idx="101">
                  <c:v>11728</c:v>
                </c:pt>
                <c:pt idx="102">
                  <c:v>11590</c:v>
                </c:pt>
                <c:pt idx="103">
                  <c:v>11871</c:v>
                </c:pt>
                <c:pt idx="104">
                  <c:v>11336</c:v>
                </c:pt>
                <c:pt idx="105">
                  <c:v>11986</c:v>
                </c:pt>
                <c:pt idx="106">
                  <c:v>13130</c:v>
                </c:pt>
                <c:pt idx="107">
                  <c:v>16694</c:v>
                </c:pt>
                <c:pt idx="108">
                  <c:v>11195</c:v>
                </c:pt>
                <c:pt idx="109">
                  <c:v>10919</c:v>
                </c:pt>
                <c:pt idx="110">
                  <c:v>12389</c:v>
                </c:pt>
                <c:pt idx="111">
                  <c:v>12619</c:v>
                </c:pt>
                <c:pt idx="112">
                  <c:v>13489</c:v>
                </c:pt>
                <c:pt idx="113">
                  <c:v>13620</c:v>
                </c:pt>
                <c:pt idx="114">
                  <c:v>13438</c:v>
                </c:pt>
                <c:pt idx="115">
                  <c:v>14084</c:v>
                </c:pt>
                <c:pt idx="116">
                  <c:v>13172</c:v>
                </c:pt>
                <c:pt idx="117">
                  <c:v>14040</c:v>
                </c:pt>
                <c:pt idx="118">
                  <c:v>15759</c:v>
                </c:pt>
                <c:pt idx="119">
                  <c:v>19992</c:v>
                </c:pt>
                <c:pt idx="120">
                  <c:v>13162</c:v>
                </c:pt>
                <c:pt idx="121">
                  <c:v>13394</c:v>
                </c:pt>
                <c:pt idx="122">
                  <c:v>15285</c:v>
                </c:pt>
                <c:pt idx="123">
                  <c:v>14467</c:v>
                </c:pt>
                <c:pt idx="124">
                  <c:v>16086</c:v>
                </c:pt>
                <c:pt idx="125">
                  <c:v>16027</c:v>
                </c:pt>
                <c:pt idx="126">
                  <c:v>15622</c:v>
                </c:pt>
                <c:pt idx="127">
                  <c:v>16360</c:v>
                </c:pt>
                <c:pt idx="128">
                  <c:v>14714</c:v>
                </c:pt>
                <c:pt idx="129">
                  <c:v>15894</c:v>
                </c:pt>
                <c:pt idx="130">
                  <c:v>18152</c:v>
                </c:pt>
                <c:pt idx="131">
                  <c:v>22089</c:v>
                </c:pt>
                <c:pt idx="132">
                  <c:v>15161</c:v>
                </c:pt>
                <c:pt idx="133">
                  <c:v>15342</c:v>
                </c:pt>
                <c:pt idx="134">
                  <c:v>16997</c:v>
                </c:pt>
                <c:pt idx="135">
                  <c:v>16623</c:v>
                </c:pt>
                <c:pt idx="136">
                  <c:v>18064</c:v>
                </c:pt>
                <c:pt idx="137">
                  <c:v>17605</c:v>
                </c:pt>
                <c:pt idx="138">
                  <c:v>17746</c:v>
                </c:pt>
                <c:pt idx="139">
                  <c:v>18907</c:v>
                </c:pt>
                <c:pt idx="140">
                  <c:v>16735</c:v>
                </c:pt>
                <c:pt idx="141">
                  <c:v>18146</c:v>
                </c:pt>
                <c:pt idx="142">
                  <c:v>20336</c:v>
                </c:pt>
                <c:pt idx="143">
                  <c:v>24665</c:v>
                </c:pt>
                <c:pt idx="144">
                  <c:v>17686</c:v>
                </c:pt>
                <c:pt idx="145">
                  <c:v>17908</c:v>
                </c:pt>
                <c:pt idx="146">
                  <c:v>18691</c:v>
                </c:pt>
                <c:pt idx="147">
                  <c:v>19030</c:v>
                </c:pt>
                <c:pt idx="148">
                  <c:v>20623</c:v>
                </c:pt>
                <c:pt idx="149">
                  <c:v>19596</c:v>
                </c:pt>
                <c:pt idx="150">
                  <c:v>20122</c:v>
                </c:pt>
                <c:pt idx="151">
                  <c:v>20029</c:v>
                </c:pt>
                <c:pt idx="152">
                  <c:v>18669</c:v>
                </c:pt>
                <c:pt idx="153">
                  <c:v>20518</c:v>
                </c:pt>
                <c:pt idx="154">
                  <c:v>21967</c:v>
                </c:pt>
                <c:pt idx="155">
                  <c:v>27584</c:v>
                </c:pt>
                <c:pt idx="156">
                  <c:v>19315</c:v>
                </c:pt>
                <c:pt idx="157">
                  <c:v>19186</c:v>
                </c:pt>
                <c:pt idx="158">
                  <c:v>21211</c:v>
                </c:pt>
                <c:pt idx="159">
                  <c:v>20985</c:v>
                </c:pt>
                <c:pt idx="160">
                  <c:v>22385</c:v>
                </c:pt>
                <c:pt idx="161">
                  <c:v>22223</c:v>
                </c:pt>
                <c:pt idx="162">
                  <c:v>22602</c:v>
                </c:pt>
                <c:pt idx="163">
                  <c:v>22456</c:v>
                </c:pt>
                <c:pt idx="164">
                  <c:v>21418</c:v>
                </c:pt>
                <c:pt idx="165">
                  <c:v>23092</c:v>
                </c:pt>
                <c:pt idx="166">
                  <c:v>24598</c:v>
                </c:pt>
                <c:pt idx="167">
                  <c:v>30706</c:v>
                </c:pt>
                <c:pt idx="168">
                  <c:v>21692</c:v>
                </c:pt>
                <c:pt idx="169">
                  <c:v>21699</c:v>
                </c:pt>
                <c:pt idx="170">
                  <c:v>23402</c:v>
                </c:pt>
                <c:pt idx="171">
                  <c:v>24046</c:v>
                </c:pt>
                <c:pt idx="172">
                  <c:v>24881</c:v>
                </c:pt>
                <c:pt idx="173">
                  <c:v>24602</c:v>
                </c:pt>
                <c:pt idx="174">
                  <c:v>24631</c:v>
                </c:pt>
                <c:pt idx="175">
                  <c:v>24831</c:v>
                </c:pt>
                <c:pt idx="176">
                  <c:v>23603</c:v>
                </c:pt>
                <c:pt idx="177">
                  <c:v>24608</c:v>
                </c:pt>
                <c:pt idx="178">
                  <c:v>26705</c:v>
                </c:pt>
                <c:pt idx="179">
                  <c:v>34023</c:v>
                </c:pt>
                <c:pt idx="180">
                  <c:v>23837</c:v>
                </c:pt>
                <c:pt idx="181">
                  <c:v>23438</c:v>
                </c:pt>
                <c:pt idx="182">
                  <c:v>26305</c:v>
                </c:pt>
                <c:pt idx="183">
                  <c:v>25429</c:v>
                </c:pt>
                <c:pt idx="184">
                  <c:v>27152</c:v>
                </c:pt>
                <c:pt idx="185">
                  <c:v>27218</c:v>
                </c:pt>
                <c:pt idx="186">
                  <c:v>26722</c:v>
                </c:pt>
              </c:numCache>
            </c:numRef>
          </c:val>
          <c:smooth val="0"/>
          <c:extLst>
            <c:ext xmlns:c16="http://schemas.microsoft.com/office/drawing/2014/chart" uri="{C3380CC4-5D6E-409C-BE32-E72D297353CC}">
              <c16:uniqueId val="{00000000-CCCE-4C06-9B86-B5953D9659F1}"/>
            </c:ext>
          </c:extLst>
        </c:ser>
        <c:ser>
          <c:idx val="1"/>
          <c:order val="1"/>
          <c:tx>
            <c:strRef>
              <c:f>'[3]Audit - Sales (1)'!$D$3</c:f>
              <c:strCache>
                <c:ptCount val="1"/>
                <c:pt idx="0">
                  <c:v>Statistical Forecast</c:v>
                </c:pt>
              </c:strCache>
            </c:strRef>
          </c:tx>
          <c:marker>
            <c:symbol val="none"/>
          </c:marker>
          <c:val>
            <c:numRef>
              <c:f>'[3]Audit - Sales (1)'!$D$4:$D$194</c:f>
              <c:numCache>
                <c:formatCode>General</c:formatCode>
                <c:ptCount val="191"/>
                <c:pt idx="186">
                  <c:v>27533.233560793418</c:v>
                </c:pt>
                <c:pt idx="187">
                  <c:v>30021.926728784525</c:v>
                </c:pt>
                <c:pt idx="188">
                  <c:v>26425.445303304001</c:v>
                </c:pt>
                <c:pt idx="189">
                  <c:v>26797.024506022502</c:v>
                </c:pt>
                <c:pt idx="190">
                  <c:v>28333.303515598509</c:v>
                </c:pt>
              </c:numCache>
            </c:numRef>
          </c:val>
          <c:smooth val="0"/>
          <c:extLst>
            <c:ext xmlns:c16="http://schemas.microsoft.com/office/drawing/2014/chart" uri="{C3380CC4-5D6E-409C-BE32-E72D297353CC}">
              <c16:uniqueId val="{00000001-CCCE-4C06-9B86-B5953D9659F1}"/>
            </c:ext>
          </c:extLst>
        </c:ser>
        <c:ser>
          <c:idx val="2"/>
          <c:order val="2"/>
          <c:tx>
            <c:strRef>
              <c:f>'[3]Audit - Sales (1)'!$E$3</c:f>
              <c:strCache>
                <c:ptCount val="1"/>
                <c:pt idx="0">
                  <c:v>Fitted Values</c:v>
                </c:pt>
              </c:strCache>
            </c:strRef>
          </c:tx>
          <c:spPr>
            <a:ln>
              <a:solidFill>
                <a:srgbClr val="008000"/>
              </a:solidFill>
              <a:prstDash val="solid"/>
            </a:ln>
          </c:spPr>
          <c:marker>
            <c:symbol val="none"/>
          </c:marker>
          <c:val>
            <c:numRef>
              <c:f>'[3]Audit - Sales (1)'!$E$4:$E$194</c:f>
              <c:numCache>
                <c:formatCode>General</c:formatCode>
                <c:ptCount val="191"/>
                <c:pt idx="0">
                  <c:v>2541.422418757455</c:v>
                </c:pt>
                <c:pt idx="1">
                  <c:v>2624.5115519634651</c:v>
                </c:pt>
                <c:pt idx="2">
                  <c:v>2795.717454740864</c:v>
                </c:pt>
                <c:pt idx="3">
                  <c:v>3057.5662008899999</c:v>
                </c:pt>
                <c:pt idx="4">
                  <c:v>2831.4507588801789</c:v>
                </c:pt>
                <c:pt idx="5">
                  <c:v>2927.3264251993</c:v>
                </c:pt>
                <c:pt idx="6">
                  <c:v>3121.1415458341949</c:v>
                </c:pt>
                <c:pt idx="7">
                  <c:v>3405.6379423218132</c:v>
                </c:pt>
                <c:pt idx="8">
                  <c:v>3159.9664457749968</c:v>
                </c:pt>
                <c:pt idx="9">
                  <c:v>3239.9270911861049</c:v>
                </c:pt>
                <c:pt idx="10">
                  <c:v>3440.8750868814818</c:v>
                </c:pt>
                <c:pt idx="11">
                  <c:v>3764.0649647256969</c:v>
                </c:pt>
                <c:pt idx="12">
                  <c:v>3552.1914726049022</c:v>
                </c:pt>
                <c:pt idx="13">
                  <c:v>3643.8865797244821</c:v>
                </c:pt>
                <c:pt idx="14">
                  <c:v>3854.5196748356698</c:v>
                </c:pt>
                <c:pt idx="15">
                  <c:v>4201.8702300970463</c:v>
                </c:pt>
                <c:pt idx="16">
                  <c:v>3815.9390900771318</c:v>
                </c:pt>
                <c:pt idx="17">
                  <c:v>3900.5655911599579</c:v>
                </c:pt>
                <c:pt idx="18">
                  <c:v>4121.2376326439362</c:v>
                </c:pt>
                <c:pt idx="19">
                  <c:v>4475.6714526756132</c:v>
                </c:pt>
                <c:pt idx="20">
                  <c:v>4062.1313661957101</c:v>
                </c:pt>
                <c:pt idx="21">
                  <c:v>4120.7786447731942</c:v>
                </c:pt>
                <c:pt idx="22">
                  <c:v>4337.4766773679476</c:v>
                </c:pt>
                <c:pt idx="23">
                  <c:v>4712.6814568996097</c:v>
                </c:pt>
                <c:pt idx="24">
                  <c:v>4350.289319962877</c:v>
                </c:pt>
                <c:pt idx="25">
                  <c:v>4419.6314089178832</c:v>
                </c:pt>
                <c:pt idx="26">
                  <c:v>4642.8981054916421</c:v>
                </c:pt>
                <c:pt idx="27">
                  <c:v>5047.2146248203417</c:v>
                </c:pt>
                <c:pt idx="28">
                  <c:v>4517.8571362779994</c:v>
                </c:pt>
                <c:pt idx="29">
                  <c:v>4587.7174815308508</c:v>
                </c:pt>
                <c:pt idx="30">
                  <c:v>4839.4502475333647</c:v>
                </c:pt>
                <c:pt idx="31">
                  <c:v>5249.5710070512423</c:v>
                </c:pt>
                <c:pt idx="32">
                  <c:v>4714.4277677263244</c:v>
                </c:pt>
                <c:pt idx="33">
                  <c:v>4776.0449825108117</c:v>
                </c:pt>
                <c:pt idx="34">
                  <c:v>5029.6531564419502</c:v>
                </c:pt>
                <c:pt idx="35">
                  <c:v>5477.0895781208856</c:v>
                </c:pt>
                <c:pt idx="36">
                  <c:v>5013.5179503039144</c:v>
                </c:pt>
                <c:pt idx="37">
                  <c:v>5094.9870447815474</c:v>
                </c:pt>
                <c:pt idx="38">
                  <c:v>5353.2188443150326</c:v>
                </c:pt>
                <c:pt idx="39">
                  <c:v>5829.7856717065742</c:v>
                </c:pt>
                <c:pt idx="40">
                  <c:v>5175.2926517308561</c:v>
                </c:pt>
                <c:pt idx="41">
                  <c:v>5251.3652120984107</c:v>
                </c:pt>
                <c:pt idx="42">
                  <c:v>5543.2013941855776</c:v>
                </c:pt>
                <c:pt idx="43">
                  <c:v>6026.8365590764333</c:v>
                </c:pt>
                <c:pt idx="44">
                  <c:v>5366.833648654334</c:v>
                </c:pt>
                <c:pt idx="45">
                  <c:v>5428.0388599242879</c:v>
                </c:pt>
                <c:pt idx="46">
                  <c:v>5707.6088768554864</c:v>
                </c:pt>
                <c:pt idx="47">
                  <c:v>6217.7342034908916</c:v>
                </c:pt>
                <c:pt idx="48">
                  <c:v>5622.0751065497161</c:v>
                </c:pt>
                <c:pt idx="49">
                  <c:v>5688.4659872908833</c:v>
                </c:pt>
                <c:pt idx="50">
                  <c:v>5980.1370340687736</c:v>
                </c:pt>
                <c:pt idx="51">
                  <c:v>6511.9458817724744</c:v>
                </c:pt>
                <c:pt idx="52">
                  <c:v>5733.3362138217626</c:v>
                </c:pt>
                <c:pt idx="53">
                  <c:v>5812.1080613143422</c:v>
                </c:pt>
                <c:pt idx="54">
                  <c:v>6128.8731604893064</c:v>
                </c:pt>
                <c:pt idx="55">
                  <c:v>6666.5033106809451</c:v>
                </c:pt>
                <c:pt idx="56">
                  <c:v>5906.8179110547862</c:v>
                </c:pt>
                <c:pt idx="57">
                  <c:v>5967.2933672144472</c:v>
                </c:pt>
                <c:pt idx="58">
                  <c:v>6284.2096328504667</c:v>
                </c:pt>
                <c:pt idx="59">
                  <c:v>6860.0052933195311</c:v>
                </c:pt>
                <c:pt idx="60">
                  <c:v>6162.7219594163089</c:v>
                </c:pt>
                <c:pt idx="61">
                  <c:v>6251.2469011191206</c:v>
                </c:pt>
                <c:pt idx="62">
                  <c:v>6571.2549237079456</c:v>
                </c:pt>
                <c:pt idx="63">
                  <c:v>7175.4612614934786</c:v>
                </c:pt>
                <c:pt idx="64">
                  <c:v>6305.3190048533161</c:v>
                </c:pt>
                <c:pt idx="65">
                  <c:v>6395.3564994331091</c:v>
                </c:pt>
                <c:pt idx="66">
                  <c:v>6754.0303878028008</c:v>
                </c:pt>
                <c:pt idx="67">
                  <c:v>7368.6657617327528</c:v>
                </c:pt>
                <c:pt idx="68">
                  <c:v>6521.7598550509683</c:v>
                </c:pt>
                <c:pt idx="69">
                  <c:v>6593.2542325228242</c:v>
                </c:pt>
                <c:pt idx="70">
                  <c:v>6965.4770778398879</c:v>
                </c:pt>
                <c:pt idx="71">
                  <c:v>7615.3235588110329</c:v>
                </c:pt>
                <c:pt idx="72">
                  <c:v>6827.0651952535227</c:v>
                </c:pt>
                <c:pt idx="73">
                  <c:v>6941.8676601050392</c:v>
                </c:pt>
                <c:pt idx="74">
                  <c:v>7326.6469969596928</c:v>
                </c:pt>
                <c:pt idx="75">
                  <c:v>8024.8020094015483</c:v>
                </c:pt>
                <c:pt idx="76">
                  <c:v>7084.4007624987235</c:v>
                </c:pt>
                <c:pt idx="77">
                  <c:v>7222.5374405203274</c:v>
                </c:pt>
                <c:pt idx="78">
                  <c:v>7682.707088295856</c:v>
                </c:pt>
                <c:pt idx="79">
                  <c:v>8438.5500501369497</c:v>
                </c:pt>
                <c:pt idx="80">
                  <c:v>7504.8098924896995</c:v>
                </c:pt>
                <c:pt idx="81">
                  <c:v>7645.1431091079903</c:v>
                </c:pt>
                <c:pt idx="82">
                  <c:v>8133.0781731529296</c:v>
                </c:pt>
                <c:pt idx="83">
                  <c:v>8963.8594163124671</c:v>
                </c:pt>
                <c:pt idx="84">
                  <c:v>8088.9918836898823</c:v>
                </c:pt>
                <c:pt idx="85">
                  <c:v>8279.6374384811534</c:v>
                </c:pt>
                <c:pt idx="86">
                  <c:v>8800.4974926545183</c:v>
                </c:pt>
                <c:pt idx="87">
                  <c:v>9712.0145495486868</c:v>
                </c:pt>
                <c:pt idx="88">
                  <c:v>8612.082130141891</c:v>
                </c:pt>
                <c:pt idx="89">
                  <c:v>8820.1664207600443</c:v>
                </c:pt>
                <c:pt idx="90">
                  <c:v>9433.4632028779706</c:v>
                </c:pt>
                <c:pt idx="91">
                  <c:v>10398.194329582162</c:v>
                </c:pt>
                <c:pt idx="92">
                  <c:v>9280.4706323277205</c:v>
                </c:pt>
                <c:pt idx="93">
                  <c:v>9484.4427442077886</c:v>
                </c:pt>
                <c:pt idx="94">
                  <c:v>10117.944189318887</c:v>
                </c:pt>
                <c:pt idx="95">
                  <c:v>11156.534290378568</c:v>
                </c:pt>
                <c:pt idx="96">
                  <c:v>10099.458676664963</c:v>
                </c:pt>
                <c:pt idx="97">
                  <c:v>10329.848000354265</c:v>
                </c:pt>
                <c:pt idx="98">
                  <c:v>10997.908901261873</c:v>
                </c:pt>
                <c:pt idx="99">
                  <c:v>12149.365829075852</c:v>
                </c:pt>
                <c:pt idx="100">
                  <c:v>10743.724792382141</c:v>
                </c:pt>
                <c:pt idx="101">
                  <c:v>10994.200685405915</c:v>
                </c:pt>
                <c:pt idx="102">
                  <c:v>11740.787888856616</c:v>
                </c:pt>
                <c:pt idx="103">
                  <c:v>12928.114998685465</c:v>
                </c:pt>
                <c:pt idx="104">
                  <c:v>11478.514399880312</c:v>
                </c:pt>
                <c:pt idx="105">
                  <c:v>11713.814874867836</c:v>
                </c:pt>
                <c:pt idx="106">
                  <c:v>12456.097808913755</c:v>
                </c:pt>
                <c:pt idx="107">
                  <c:v>13703.48885682493</c:v>
                </c:pt>
                <c:pt idx="108">
                  <c:v>12287.185511298161</c:v>
                </c:pt>
                <c:pt idx="109">
                  <c:v>12538.657555525266</c:v>
                </c:pt>
                <c:pt idx="110">
                  <c:v>13289.100814703042</c:v>
                </c:pt>
                <c:pt idx="111">
                  <c:v>14601.369878453112</c:v>
                </c:pt>
                <c:pt idx="112">
                  <c:v>12849.869850874118</c:v>
                </c:pt>
                <c:pt idx="113">
                  <c:v>13097.898985132337</c:v>
                </c:pt>
                <c:pt idx="114">
                  <c:v>13926.263867706954</c:v>
                </c:pt>
                <c:pt idx="115">
                  <c:v>15271.159406893299</c:v>
                </c:pt>
                <c:pt idx="116">
                  <c:v>13493.319297724927</c:v>
                </c:pt>
                <c:pt idx="117">
                  <c:v>13707.755924903142</c:v>
                </c:pt>
                <c:pt idx="118">
                  <c:v>14525.222186215249</c:v>
                </c:pt>
                <c:pt idx="119">
                  <c:v>15950.969443728196</c:v>
                </c:pt>
                <c:pt idx="120">
                  <c:v>14252.571122548447</c:v>
                </c:pt>
                <c:pt idx="121">
                  <c:v>14506.652684091045</c:v>
                </c:pt>
                <c:pt idx="122">
                  <c:v>15372.295315084481</c:v>
                </c:pt>
                <c:pt idx="123">
                  <c:v>16904.575702842507</c:v>
                </c:pt>
                <c:pt idx="124">
                  <c:v>14824.770934025019</c:v>
                </c:pt>
                <c:pt idx="125">
                  <c:v>15114.659990653292</c:v>
                </c:pt>
                <c:pt idx="126">
                  <c:v>16078.601591235722</c:v>
                </c:pt>
                <c:pt idx="127">
                  <c:v>17612.093988807312</c:v>
                </c:pt>
                <c:pt idx="128">
                  <c:v>15537.536617986241</c:v>
                </c:pt>
                <c:pt idx="129">
                  <c:v>15763.238415087939</c:v>
                </c:pt>
                <c:pt idx="130">
                  <c:v>16689.880964605523</c:v>
                </c:pt>
                <c:pt idx="131">
                  <c:v>18301.735355521774</c:v>
                </c:pt>
                <c:pt idx="132">
                  <c:v>16284.969245060614</c:v>
                </c:pt>
                <c:pt idx="133">
                  <c:v>16564.669207229694</c:v>
                </c:pt>
                <c:pt idx="134">
                  <c:v>17549.45036607419</c:v>
                </c:pt>
                <c:pt idx="135">
                  <c:v>19232.272321299515</c:v>
                </c:pt>
                <c:pt idx="136">
                  <c:v>16834.634173571325</c:v>
                </c:pt>
                <c:pt idx="137">
                  <c:v>17141.618958326784</c:v>
                </c:pt>
                <c:pt idx="138">
                  <c:v>18197.652050804518</c:v>
                </c:pt>
                <c:pt idx="139">
                  <c:v>19887.031721492356</c:v>
                </c:pt>
                <c:pt idx="140">
                  <c:v>17509.286472108321</c:v>
                </c:pt>
                <c:pt idx="141">
                  <c:v>17744.369446099878</c:v>
                </c:pt>
                <c:pt idx="142">
                  <c:v>18793.579271442071</c:v>
                </c:pt>
                <c:pt idx="143">
                  <c:v>20574.020881327662</c:v>
                </c:pt>
                <c:pt idx="144">
                  <c:v>18257.157528222629</c:v>
                </c:pt>
                <c:pt idx="145">
                  <c:v>18573.730170659612</c:v>
                </c:pt>
                <c:pt idx="146">
                  <c:v>19701.429371706203</c:v>
                </c:pt>
                <c:pt idx="147">
                  <c:v>21558.47312266026</c:v>
                </c:pt>
                <c:pt idx="148">
                  <c:v>18862.131275258664</c:v>
                </c:pt>
                <c:pt idx="149">
                  <c:v>19213.404413574051</c:v>
                </c:pt>
                <c:pt idx="150">
                  <c:v>20381.528659009706</c:v>
                </c:pt>
                <c:pt idx="151">
                  <c:v>22282.995429665702</c:v>
                </c:pt>
                <c:pt idx="152">
                  <c:v>19574.934507559374</c:v>
                </c:pt>
                <c:pt idx="153">
                  <c:v>19816.263274972425</c:v>
                </c:pt>
                <c:pt idx="154">
                  <c:v>20983.865539230494</c:v>
                </c:pt>
                <c:pt idx="155">
                  <c:v>22913.086719429357</c:v>
                </c:pt>
                <c:pt idx="156">
                  <c:v>20330.049438337483</c:v>
                </c:pt>
                <c:pt idx="157">
                  <c:v>20652.46374360799</c:v>
                </c:pt>
                <c:pt idx="158">
                  <c:v>21842.4689850205</c:v>
                </c:pt>
                <c:pt idx="159">
                  <c:v>23885.150742561931</c:v>
                </c:pt>
                <c:pt idx="160">
                  <c:v>20875.772527329449</c:v>
                </c:pt>
                <c:pt idx="161">
                  <c:v>21219.722304623912</c:v>
                </c:pt>
                <c:pt idx="162">
                  <c:v>22507.664229183287</c:v>
                </c:pt>
                <c:pt idx="163">
                  <c:v>24581.971490056643</c:v>
                </c:pt>
                <c:pt idx="164">
                  <c:v>21583.655596619879</c:v>
                </c:pt>
                <c:pt idx="165">
                  <c:v>21875.172729330898</c:v>
                </c:pt>
                <c:pt idx="166">
                  <c:v>23175.148303358234</c:v>
                </c:pt>
                <c:pt idx="167">
                  <c:v>25299.743895263975</c:v>
                </c:pt>
                <c:pt idx="168">
                  <c:v>22462.737057752525</c:v>
                </c:pt>
                <c:pt idx="169">
                  <c:v>22839.259969813065</c:v>
                </c:pt>
                <c:pt idx="170">
                  <c:v>24179.006425798681</c:v>
                </c:pt>
                <c:pt idx="171">
                  <c:v>26431.714179243125</c:v>
                </c:pt>
                <c:pt idx="172">
                  <c:v>23144.943839644297</c:v>
                </c:pt>
                <c:pt idx="173">
                  <c:v>23554.08111987271</c:v>
                </c:pt>
                <c:pt idx="174">
                  <c:v>24989.211548525382</c:v>
                </c:pt>
                <c:pt idx="175">
                  <c:v>27294.317702281274</c:v>
                </c:pt>
                <c:pt idx="176">
                  <c:v>23972.149146785105</c:v>
                </c:pt>
                <c:pt idx="177">
                  <c:v>24307.785509294587</c:v>
                </c:pt>
                <c:pt idx="178">
                  <c:v>25707.826859857385</c:v>
                </c:pt>
                <c:pt idx="179">
                  <c:v>28050.453113077285</c:v>
                </c:pt>
                <c:pt idx="180">
                  <c:v>24893.944786525059</c:v>
                </c:pt>
                <c:pt idx="181">
                  <c:v>25288.099072656092</c:v>
                </c:pt>
                <c:pt idx="182">
                  <c:v>26734.006587192194</c:v>
                </c:pt>
                <c:pt idx="183">
                  <c:v>29243.762297078058</c:v>
                </c:pt>
                <c:pt idx="184">
                  <c:v>25556.52371120833</c:v>
                </c:pt>
                <c:pt idx="185">
                  <c:v>25960.224966274411</c:v>
                </c:pt>
                <c:pt idx="186">
                  <c:v>27533.233560793418</c:v>
                </c:pt>
              </c:numCache>
            </c:numRef>
          </c:val>
          <c:smooth val="0"/>
          <c:extLst>
            <c:ext xmlns:c16="http://schemas.microsoft.com/office/drawing/2014/chart" uri="{C3380CC4-5D6E-409C-BE32-E72D297353CC}">
              <c16:uniqueId val="{00000002-CCCE-4C06-9B86-B5953D9659F1}"/>
            </c:ext>
          </c:extLst>
        </c:ser>
        <c:ser>
          <c:idx val="3"/>
          <c:order val="3"/>
          <c:marker>
            <c:symbol val="none"/>
          </c:marker>
          <c:cat>
            <c:numRef>
              <c:f>'[3]Audit - Sales (1)'!$B$4:$B$194</c:f>
              <c:numCache>
                <c:formatCode>General</c:formatCode>
                <c:ptCount val="191"/>
                <c:pt idx="0">
                  <c:v>37257</c:v>
                </c:pt>
                <c:pt idx="1">
                  <c:v>37288</c:v>
                </c:pt>
                <c:pt idx="2">
                  <c:v>37316</c:v>
                </c:pt>
                <c:pt idx="3">
                  <c:v>37347</c:v>
                </c:pt>
                <c:pt idx="4">
                  <c:v>37377</c:v>
                </c:pt>
                <c:pt idx="5">
                  <c:v>37408</c:v>
                </c:pt>
                <c:pt idx="6">
                  <c:v>37438</c:v>
                </c:pt>
                <c:pt idx="7">
                  <c:v>37469</c:v>
                </c:pt>
                <c:pt idx="8">
                  <c:v>37500</c:v>
                </c:pt>
                <c:pt idx="9">
                  <c:v>37530</c:v>
                </c:pt>
                <c:pt idx="10">
                  <c:v>37561</c:v>
                </c:pt>
                <c:pt idx="11">
                  <c:v>37591</c:v>
                </c:pt>
                <c:pt idx="12">
                  <c:v>37622</c:v>
                </c:pt>
                <c:pt idx="13">
                  <c:v>37653</c:v>
                </c:pt>
                <c:pt idx="14">
                  <c:v>37681</c:v>
                </c:pt>
                <c:pt idx="15">
                  <c:v>37712</c:v>
                </c:pt>
                <c:pt idx="16">
                  <c:v>37742</c:v>
                </c:pt>
                <c:pt idx="17">
                  <c:v>37773</c:v>
                </c:pt>
                <c:pt idx="18">
                  <c:v>37803</c:v>
                </c:pt>
                <c:pt idx="19">
                  <c:v>37834</c:v>
                </c:pt>
                <c:pt idx="20">
                  <c:v>37865</c:v>
                </c:pt>
                <c:pt idx="21">
                  <c:v>37895</c:v>
                </c:pt>
                <c:pt idx="22">
                  <c:v>37926</c:v>
                </c:pt>
                <c:pt idx="23">
                  <c:v>37956</c:v>
                </c:pt>
                <c:pt idx="24">
                  <c:v>37987</c:v>
                </c:pt>
                <c:pt idx="25">
                  <c:v>38018</c:v>
                </c:pt>
                <c:pt idx="26">
                  <c:v>38047</c:v>
                </c:pt>
                <c:pt idx="27">
                  <c:v>38078</c:v>
                </c:pt>
                <c:pt idx="28">
                  <c:v>38108</c:v>
                </c:pt>
                <c:pt idx="29">
                  <c:v>38139</c:v>
                </c:pt>
                <c:pt idx="30">
                  <c:v>38169</c:v>
                </c:pt>
                <c:pt idx="31">
                  <c:v>38200</c:v>
                </c:pt>
                <c:pt idx="32">
                  <c:v>38231</c:v>
                </c:pt>
                <c:pt idx="33">
                  <c:v>38261</c:v>
                </c:pt>
                <c:pt idx="34">
                  <c:v>38292</c:v>
                </c:pt>
                <c:pt idx="35">
                  <c:v>38322</c:v>
                </c:pt>
                <c:pt idx="36">
                  <c:v>38353</c:v>
                </c:pt>
                <c:pt idx="37">
                  <c:v>38384</c:v>
                </c:pt>
                <c:pt idx="38">
                  <c:v>38412</c:v>
                </c:pt>
                <c:pt idx="39">
                  <c:v>38443</c:v>
                </c:pt>
                <c:pt idx="40">
                  <c:v>38473</c:v>
                </c:pt>
                <c:pt idx="41">
                  <c:v>38504</c:v>
                </c:pt>
                <c:pt idx="42">
                  <c:v>38534</c:v>
                </c:pt>
                <c:pt idx="43">
                  <c:v>38565</c:v>
                </c:pt>
                <c:pt idx="44">
                  <c:v>38596</c:v>
                </c:pt>
                <c:pt idx="45">
                  <c:v>38626</c:v>
                </c:pt>
                <c:pt idx="46">
                  <c:v>38657</c:v>
                </c:pt>
                <c:pt idx="47">
                  <c:v>38687</c:v>
                </c:pt>
                <c:pt idx="48">
                  <c:v>38718</c:v>
                </c:pt>
                <c:pt idx="49">
                  <c:v>38749</c:v>
                </c:pt>
                <c:pt idx="50">
                  <c:v>38777</c:v>
                </c:pt>
                <c:pt idx="51">
                  <c:v>38808</c:v>
                </c:pt>
                <c:pt idx="52">
                  <c:v>38838</c:v>
                </c:pt>
                <c:pt idx="53">
                  <c:v>38869</c:v>
                </c:pt>
                <c:pt idx="54">
                  <c:v>38899</c:v>
                </c:pt>
                <c:pt idx="55">
                  <c:v>38930</c:v>
                </c:pt>
                <c:pt idx="56">
                  <c:v>38961</c:v>
                </c:pt>
                <c:pt idx="57">
                  <c:v>38991</c:v>
                </c:pt>
                <c:pt idx="58">
                  <c:v>39022</c:v>
                </c:pt>
                <c:pt idx="59">
                  <c:v>39052</c:v>
                </c:pt>
                <c:pt idx="60">
                  <c:v>39083</c:v>
                </c:pt>
                <c:pt idx="61">
                  <c:v>39114</c:v>
                </c:pt>
                <c:pt idx="62">
                  <c:v>39142</c:v>
                </c:pt>
                <c:pt idx="63">
                  <c:v>39173</c:v>
                </c:pt>
                <c:pt idx="64">
                  <c:v>39203</c:v>
                </c:pt>
                <c:pt idx="65">
                  <c:v>39234</c:v>
                </c:pt>
                <c:pt idx="66">
                  <c:v>39264</c:v>
                </c:pt>
                <c:pt idx="67">
                  <c:v>39295</c:v>
                </c:pt>
                <c:pt idx="68">
                  <c:v>39326</c:v>
                </c:pt>
                <c:pt idx="69">
                  <c:v>39356</c:v>
                </c:pt>
                <c:pt idx="70">
                  <c:v>39387</c:v>
                </c:pt>
                <c:pt idx="71">
                  <c:v>39417</c:v>
                </c:pt>
                <c:pt idx="72">
                  <c:v>39448</c:v>
                </c:pt>
                <c:pt idx="73">
                  <c:v>39479</c:v>
                </c:pt>
                <c:pt idx="74">
                  <c:v>39508</c:v>
                </c:pt>
                <c:pt idx="75">
                  <c:v>39539</c:v>
                </c:pt>
                <c:pt idx="76">
                  <c:v>39569</c:v>
                </c:pt>
                <c:pt idx="77">
                  <c:v>39600</c:v>
                </c:pt>
                <c:pt idx="78">
                  <c:v>39630</c:v>
                </c:pt>
                <c:pt idx="79">
                  <c:v>39661</c:v>
                </c:pt>
                <c:pt idx="80">
                  <c:v>39692</c:v>
                </c:pt>
                <c:pt idx="81">
                  <c:v>39722</c:v>
                </c:pt>
                <c:pt idx="82">
                  <c:v>39753</c:v>
                </c:pt>
                <c:pt idx="83">
                  <c:v>39783</c:v>
                </c:pt>
                <c:pt idx="84">
                  <c:v>39814</c:v>
                </c:pt>
                <c:pt idx="85">
                  <c:v>39845</c:v>
                </c:pt>
                <c:pt idx="86">
                  <c:v>39873</c:v>
                </c:pt>
                <c:pt idx="87">
                  <c:v>39904</c:v>
                </c:pt>
                <c:pt idx="88">
                  <c:v>39934</c:v>
                </c:pt>
                <c:pt idx="89">
                  <c:v>39965</c:v>
                </c:pt>
                <c:pt idx="90">
                  <c:v>39995</c:v>
                </c:pt>
                <c:pt idx="91">
                  <c:v>40026</c:v>
                </c:pt>
                <c:pt idx="92">
                  <c:v>40057</c:v>
                </c:pt>
                <c:pt idx="93">
                  <c:v>40087</c:v>
                </c:pt>
                <c:pt idx="94">
                  <c:v>40118</c:v>
                </c:pt>
                <c:pt idx="95">
                  <c:v>40148</c:v>
                </c:pt>
                <c:pt idx="96">
                  <c:v>40179</c:v>
                </c:pt>
                <c:pt idx="97">
                  <c:v>40210</c:v>
                </c:pt>
                <c:pt idx="98">
                  <c:v>40238</c:v>
                </c:pt>
                <c:pt idx="99">
                  <c:v>40269</c:v>
                </c:pt>
                <c:pt idx="100">
                  <c:v>40299</c:v>
                </c:pt>
                <c:pt idx="101">
                  <c:v>40330</c:v>
                </c:pt>
                <c:pt idx="102">
                  <c:v>40360</c:v>
                </c:pt>
                <c:pt idx="103">
                  <c:v>40391</c:v>
                </c:pt>
                <c:pt idx="104">
                  <c:v>40422</c:v>
                </c:pt>
                <c:pt idx="105">
                  <c:v>40452</c:v>
                </c:pt>
                <c:pt idx="106">
                  <c:v>40483</c:v>
                </c:pt>
                <c:pt idx="107">
                  <c:v>40513</c:v>
                </c:pt>
                <c:pt idx="108">
                  <c:v>40544</c:v>
                </c:pt>
                <c:pt idx="109">
                  <c:v>40575</c:v>
                </c:pt>
                <c:pt idx="110">
                  <c:v>40603</c:v>
                </c:pt>
                <c:pt idx="111">
                  <c:v>40634</c:v>
                </c:pt>
                <c:pt idx="112">
                  <c:v>40664</c:v>
                </c:pt>
                <c:pt idx="113">
                  <c:v>40695</c:v>
                </c:pt>
                <c:pt idx="114">
                  <c:v>40725</c:v>
                </c:pt>
                <c:pt idx="115">
                  <c:v>40756</c:v>
                </c:pt>
                <c:pt idx="116">
                  <c:v>40787</c:v>
                </c:pt>
                <c:pt idx="117">
                  <c:v>40817</c:v>
                </c:pt>
                <c:pt idx="118">
                  <c:v>40848</c:v>
                </c:pt>
                <c:pt idx="119">
                  <c:v>40878</c:v>
                </c:pt>
                <c:pt idx="120">
                  <c:v>40909</c:v>
                </c:pt>
                <c:pt idx="121">
                  <c:v>40940</c:v>
                </c:pt>
                <c:pt idx="122">
                  <c:v>40969</c:v>
                </c:pt>
                <c:pt idx="123">
                  <c:v>41000</c:v>
                </c:pt>
                <c:pt idx="124">
                  <c:v>41030</c:v>
                </c:pt>
                <c:pt idx="125">
                  <c:v>41061</c:v>
                </c:pt>
                <c:pt idx="126">
                  <c:v>41091</c:v>
                </c:pt>
                <c:pt idx="127">
                  <c:v>41122</c:v>
                </c:pt>
                <c:pt idx="128">
                  <c:v>41153</c:v>
                </c:pt>
                <c:pt idx="129">
                  <c:v>41183</c:v>
                </c:pt>
                <c:pt idx="130">
                  <c:v>41214</c:v>
                </c:pt>
                <c:pt idx="131">
                  <c:v>41244</c:v>
                </c:pt>
                <c:pt idx="132">
                  <c:v>41275</c:v>
                </c:pt>
                <c:pt idx="133">
                  <c:v>41306</c:v>
                </c:pt>
                <c:pt idx="134">
                  <c:v>41334</c:v>
                </c:pt>
                <c:pt idx="135">
                  <c:v>41365</c:v>
                </c:pt>
                <c:pt idx="136">
                  <c:v>41395</c:v>
                </c:pt>
                <c:pt idx="137">
                  <c:v>41426</c:v>
                </c:pt>
                <c:pt idx="138">
                  <c:v>41456</c:v>
                </c:pt>
                <c:pt idx="139">
                  <c:v>41487</c:v>
                </c:pt>
                <c:pt idx="140">
                  <c:v>41518</c:v>
                </c:pt>
                <c:pt idx="141">
                  <c:v>41548</c:v>
                </c:pt>
                <c:pt idx="142">
                  <c:v>41579</c:v>
                </c:pt>
                <c:pt idx="143">
                  <c:v>41609</c:v>
                </c:pt>
                <c:pt idx="144">
                  <c:v>41640</c:v>
                </c:pt>
                <c:pt idx="145">
                  <c:v>41671</c:v>
                </c:pt>
                <c:pt idx="146">
                  <c:v>41699</c:v>
                </c:pt>
                <c:pt idx="147">
                  <c:v>41730</c:v>
                </c:pt>
                <c:pt idx="148">
                  <c:v>41760</c:v>
                </c:pt>
                <c:pt idx="149">
                  <c:v>41791</c:v>
                </c:pt>
                <c:pt idx="150">
                  <c:v>41821</c:v>
                </c:pt>
                <c:pt idx="151">
                  <c:v>41852</c:v>
                </c:pt>
                <c:pt idx="152">
                  <c:v>41883</c:v>
                </c:pt>
                <c:pt idx="153">
                  <c:v>41913</c:v>
                </c:pt>
                <c:pt idx="154">
                  <c:v>41944</c:v>
                </c:pt>
                <c:pt idx="155">
                  <c:v>41974</c:v>
                </c:pt>
                <c:pt idx="156">
                  <c:v>42005</c:v>
                </c:pt>
                <c:pt idx="157">
                  <c:v>42036</c:v>
                </c:pt>
                <c:pt idx="158">
                  <c:v>42064</c:v>
                </c:pt>
                <c:pt idx="159">
                  <c:v>42095</c:v>
                </c:pt>
                <c:pt idx="160">
                  <c:v>42125</c:v>
                </c:pt>
                <c:pt idx="161">
                  <c:v>42156</c:v>
                </c:pt>
                <c:pt idx="162">
                  <c:v>42186</c:v>
                </c:pt>
                <c:pt idx="163">
                  <c:v>42217</c:v>
                </c:pt>
                <c:pt idx="164">
                  <c:v>42248</c:v>
                </c:pt>
                <c:pt idx="165">
                  <c:v>42278</c:v>
                </c:pt>
                <c:pt idx="166">
                  <c:v>42309</c:v>
                </c:pt>
                <c:pt idx="167">
                  <c:v>42339</c:v>
                </c:pt>
                <c:pt idx="168">
                  <c:v>42370</c:v>
                </c:pt>
                <c:pt idx="169">
                  <c:v>42401</c:v>
                </c:pt>
                <c:pt idx="170">
                  <c:v>42430</c:v>
                </c:pt>
                <c:pt idx="171">
                  <c:v>42461</c:v>
                </c:pt>
                <c:pt idx="172">
                  <c:v>42491</c:v>
                </c:pt>
                <c:pt idx="173">
                  <c:v>42522</c:v>
                </c:pt>
                <c:pt idx="174">
                  <c:v>42552</c:v>
                </c:pt>
                <c:pt idx="175">
                  <c:v>42583</c:v>
                </c:pt>
                <c:pt idx="176">
                  <c:v>42614</c:v>
                </c:pt>
                <c:pt idx="177">
                  <c:v>42644</c:v>
                </c:pt>
                <c:pt idx="178">
                  <c:v>42675</c:v>
                </c:pt>
                <c:pt idx="179">
                  <c:v>42705</c:v>
                </c:pt>
                <c:pt idx="180">
                  <c:v>42736</c:v>
                </c:pt>
                <c:pt idx="181">
                  <c:v>42767</c:v>
                </c:pt>
                <c:pt idx="182">
                  <c:v>42795</c:v>
                </c:pt>
                <c:pt idx="183">
                  <c:v>42826</c:v>
                </c:pt>
                <c:pt idx="184">
                  <c:v>42856</c:v>
                </c:pt>
                <c:pt idx="185">
                  <c:v>42887</c:v>
                </c:pt>
                <c:pt idx="186">
                  <c:v>42917</c:v>
                </c:pt>
                <c:pt idx="187">
                  <c:v>42948</c:v>
                </c:pt>
                <c:pt idx="188">
                  <c:v>42979</c:v>
                </c:pt>
                <c:pt idx="189">
                  <c:v>43009</c:v>
                </c:pt>
                <c:pt idx="190">
                  <c:v>43040</c:v>
                </c:pt>
              </c:numCache>
            </c:numRef>
          </c:cat>
          <c:smooth val="0"/>
          <c:extLst>
            <c:ext xmlns:c16="http://schemas.microsoft.com/office/drawing/2014/chart" uri="{C3380CC4-5D6E-409C-BE32-E72D297353CC}">
              <c16:uniqueId val="{00000003-CCCE-4C06-9B86-B5953D9659F1}"/>
            </c:ext>
          </c:extLst>
        </c:ser>
        <c:dLbls>
          <c:showLegendKey val="0"/>
          <c:showVal val="0"/>
          <c:showCatName val="0"/>
          <c:showSerName val="0"/>
          <c:showPercent val="0"/>
          <c:showBubbleSize val="0"/>
        </c:dLbls>
        <c:smooth val="0"/>
        <c:axId val="623604464"/>
        <c:axId val="1237276304"/>
      </c:lineChart>
      <c:catAx>
        <c:axId val="623604464"/>
        <c:scaling>
          <c:orientation val="minMax"/>
        </c:scaling>
        <c:delete val="0"/>
        <c:axPos val="b"/>
        <c:numFmt formatCode="mmm\-yyyy" sourceLinked="0"/>
        <c:majorTickMark val="out"/>
        <c:minorTickMark val="none"/>
        <c:tickLblPos val="nextTo"/>
        <c:txPr>
          <a:bodyPr rot="-5400000" vert="horz"/>
          <a:lstStyle/>
          <a:p>
            <a:pPr>
              <a:defRPr sz="800" i="1"/>
            </a:pPr>
            <a:endParaRPr lang="en-US"/>
          </a:p>
        </c:txPr>
        <c:crossAx val="1237276304"/>
        <c:crosses val="autoZero"/>
        <c:auto val="1"/>
        <c:lblAlgn val="ctr"/>
        <c:lblOffset val="100"/>
        <c:noMultiLvlLbl val="1"/>
      </c:catAx>
      <c:valAx>
        <c:axId val="1237276304"/>
        <c:scaling>
          <c:orientation val="minMax"/>
        </c:scaling>
        <c:delete val="0"/>
        <c:axPos val="l"/>
        <c:majorGridlines/>
        <c:numFmt formatCode="General" sourceLinked="1"/>
        <c:majorTickMark val="out"/>
        <c:minorTickMark val="none"/>
        <c:tickLblPos val="nextTo"/>
        <c:txPr>
          <a:bodyPr/>
          <a:lstStyle/>
          <a:p>
            <a:pPr>
              <a:defRPr sz="800"/>
            </a:pPr>
            <a:endParaRPr lang="en-US"/>
          </a:p>
        </c:txPr>
        <c:crossAx val="623604464"/>
        <c:crosses val="autoZero"/>
        <c:crossBetween val="between"/>
      </c:valAx>
    </c:plotArea>
    <c:legend>
      <c:legendPos val="b"/>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u="sng"/>
            </a:pPr>
            <a:r>
              <a:rPr lang="en-US"/>
              <a:t>Sales-Simple Exponential Smoothing</a:t>
            </a:r>
          </a:p>
          <a:p>
            <a:pPr>
              <a:defRPr u="sng"/>
            </a:pPr>
            <a:endParaRPr lang="en-US"/>
          </a:p>
        </c:rich>
      </c:tx>
      <c:overlay val="0"/>
    </c:title>
    <c:autoTitleDeleted val="0"/>
    <c:plotArea>
      <c:layout/>
      <c:lineChart>
        <c:grouping val="standard"/>
        <c:varyColors val="0"/>
        <c:ser>
          <c:idx val="0"/>
          <c:order val="0"/>
          <c:tx>
            <c:strRef>
              <c:f>'[4]Audit - Sales (1)'!$C$3</c:f>
              <c:strCache>
                <c:ptCount val="1"/>
                <c:pt idx="0">
                  <c:v>Actual</c:v>
                </c:pt>
              </c:strCache>
            </c:strRef>
          </c:tx>
          <c:spPr>
            <a:ln>
              <a:solidFill>
                <a:srgbClr val="0000FF"/>
              </a:solidFill>
              <a:prstDash val="solid"/>
            </a:ln>
          </c:spPr>
          <c:marker>
            <c:symbol val="none"/>
          </c:marker>
          <c:cat>
            <c:numRef>
              <c:f>'[4]Audit - Sales (1)'!$B$4:$B$202</c:f>
              <c:numCache>
                <c:formatCode>General</c:formatCode>
                <c:ptCount val="199"/>
                <c:pt idx="0">
                  <c:v>37257</c:v>
                </c:pt>
                <c:pt idx="1">
                  <c:v>37288</c:v>
                </c:pt>
                <c:pt idx="2">
                  <c:v>37316</c:v>
                </c:pt>
                <c:pt idx="3">
                  <c:v>37347</c:v>
                </c:pt>
                <c:pt idx="4">
                  <c:v>37377</c:v>
                </c:pt>
                <c:pt idx="5">
                  <c:v>37408</c:v>
                </c:pt>
                <c:pt idx="6">
                  <c:v>37438</c:v>
                </c:pt>
                <c:pt idx="7">
                  <c:v>37469</c:v>
                </c:pt>
                <c:pt idx="8">
                  <c:v>37500</c:v>
                </c:pt>
                <c:pt idx="9">
                  <c:v>37530</c:v>
                </c:pt>
                <c:pt idx="10">
                  <c:v>37561</c:v>
                </c:pt>
                <c:pt idx="11">
                  <c:v>37591</c:v>
                </c:pt>
                <c:pt idx="12">
                  <c:v>37622</c:v>
                </c:pt>
                <c:pt idx="13">
                  <c:v>37653</c:v>
                </c:pt>
                <c:pt idx="14">
                  <c:v>37681</c:v>
                </c:pt>
                <c:pt idx="15">
                  <c:v>37712</c:v>
                </c:pt>
                <c:pt idx="16">
                  <c:v>37742</c:v>
                </c:pt>
                <c:pt idx="17">
                  <c:v>37773</c:v>
                </c:pt>
                <c:pt idx="18">
                  <c:v>37803</c:v>
                </c:pt>
                <c:pt idx="19">
                  <c:v>37834</c:v>
                </c:pt>
                <c:pt idx="20">
                  <c:v>37865</c:v>
                </c:pt>
                <c:pt idx="21">
                  <c:v>37895</c:v>
                </c:pt>
                <c:pt idx="22">
                  <c:v>37926</c:v>
                </c:pt>
                <c:pt idx="23">
                  <c:v>37956</c:v>
                </c:pt>
                <c:pt idx="24">
                  <c:v>37987</c:v>
                </c:pt>
                <c:pt idx="25">
                  <c:v>38018</c:v>
                </c:pt>
                <c:pt idx="26">
                  <c:v>38047</c:v>
                </c:pt>
                <c:pt idx="27">
                  <c:v>38078</c:v>
                </c:pt>
                <c:pt idx="28">
                  <c:v>38108</c:v>
                </c:pt>
                <c:pt idx="29">
                  <c:v>38139</c:v>
                </c:pt>
                <c:pt idx="30">
                  <c:v>38169</c:v>
                </c:pt>
                <c:pt idx="31">
                  <c:v>38200</c:v>
                </c:pt>
                <c:pt idx="32">
                  <c:v>38231</c:v>
                </c:pt>
                <c:pt idx="33">
                  <c:v>38261</c:v>
                </c:pt>
                <c:pt idx="34">
                  <c:v>38292</c:v>
                </c:pt>
                <c:pt idx="35">
                  <c:v>38322</c:v>
                </c:pt>
                <c:pt idx="36">
                  <c:v>38353</c:v>
                </c:pt>
                <c:pt idx="37">
                  <c:v>38384</c:v>
                </c:pt>
                <c:pt idx="38">
                  <c:v>38412</c:v>
                </c:pt>
                <c:pt idx="39">
                  <c:v>38443</c:v>
                </c:pt>
                <c:pt idx="40">
                  <c:v>38473</c:v>
                </c:pt>
                <c:pt idx="41">
                  <c:v>38504</c:v>
                </c:pt>
                <c:pt idx="42">
                  <c:v>38534</c:v>
                </c:pt>
                <c:pt idx="43">
                  <c:v>38565</c:v>
                </c:pt>
                <c:pt idx="44">
                  <c:v>38596</c:v>
                </c:pt>
                <c:pt idx="45">
                  <c:v>38626</c:v>
                </c:pt>
                <c:pt idx="46">
                  <c:v>38657</c:v>
                </c:pt>
                <c:pt idx="47">
                  <c:v>38687</c:v>
                </c:pt>
                <c:pt idx="48">
                  <c:v>38718</c:v>
                </c:pt>
                <c:pt idx="49">
                  <c:v>38749</c:v>
                </c:pt>
                <c:pt idx="50">
                  <c:v>38777</c:v>
                </c:pt>
                <c:pt idx="51">
                  <c:v>38808</c:v>
                </c:pt>
                <c:pt idx="52">
                  <c:v>38838</c:v>
                </c:pt>
                <c:pt idx="53">
                  <c:v>38869</c:v>
                </c:pt>
                <c:pt idx="54">
                  <c:v>38899</c:v>
                </c:pt>
                <c:pt idx="55">
                  <c:v>38930</c:v>
                </c:pt>
                <c:pt idx="56">
                  <c:v>38961</c:v>
                </c:pt>
                <c:pt idx="57">
                  <c:v>38991</c:v>
                </c:pt>
                <c:pt idx="58">
                  <c:v>39022</c:v>
                </c:pt>
                <c:pt idx="59">
                  <c:v>39052</c:v>
                </c:pt>
                <c:pt idx="60">
                  <c:v>39083</c:v>
                </c:pt>
                <c:pt idx="61">
                  <c:v>39114</c:v>
                </c:pt>
                <c:pt idx="62">
                  <c:v>39142</c:v>
                </c:pt>
                <c:pt idx="63">
                  <c:v>39173</c:v>
                </c:pt>
                <c:pt idx="64">
                  <c:v>39203</c:v>
                </c:pt>
                <c:pt idx="65">
                  <c:v>39234</c:v>
                </c:pt>
                <c:pt idx="66">
                  <c:v>39264</c:v>
                </c:pt>
                <c:pt idx="67">
                  <c:v>39295</c:v>
                </c:pt>
                <c:pt idx="68">
                  <c:v>39326</c:v>
                </c:pt>
                <c:pt idx="69">
                  <c:v>39356</c:v>
                </c:pt>
                <c:pt idx="70">
                  <c:v>39387</c:v>
                </c:pt>
                <c:pt idx="71">
                  <c:v>39417</c:v>
                </c:pt>
                <c:pt idx="72">
                  <c:v>39448</c:v>
                </c:pt>
                <c:pt idx="73">
                  <c:v>39479</c:v>
                </c:pt>
                <c:pt idx="74">
                  <c:v>39508</c:v>
                </c:pt>
                <c:pt idx="75">
                  <c:v>39539</c:v>
                </c:pt>
                <c:pt idx="76">
                  <c:v>39569</c:v>
                </c:pt>
                <c:pt idx="77">
                  <c:v>39600</c:v>
                </c:pt>
                <c:pt idx="78">
                  <c:v>39630</c:v>
                </c:pt>
                <c:pt idx="79">
                  <c:v>39661</c:v>
                </c:pt>
                <c:pt idx="80">
                  <c:v>39692</c:v>
                </c:pt>
                <c:pt idx="81">
                  <c:v>39722</c:v>
                </c:pt>
                <c:pt idx="82">
                  <c:v>39753</c:v>
                </c:pt>
                <c:pt idx="83">
                  <c:v>39783</c:v>
                </c:pt>
                <c:pt idx="84">
                  <c:v>39814</c:v>
                </c:pt>
                <c:pt idx="85">
                  <c:v>39845</c:v>
                </c:pt>
                <c:pt idx="86">
                  <c:v>39873</c:v>
                </c:pt>
                <c:pt idx="87">
                  <c:v>39904</c:v>
                </c:pt>
                <c:pt idx="88">
                  <c:v>39934</c:v>
                </c:pt>
                <c:pt idx="89">
                  <c:v>39965</c:v>
                </c:pt>
                <c:pt idx="90">
                  <c:v>39995</c:v>
                </c:pt>
                <c:pt idx="91">
                  <c:v>40026</c:v>
                </c:pt>
                <c:pt idx="92">
                  <c:v>40057</c:v>
                </c:pt>
                <c:pt idx="93">
                  <c:v>40087</c:v>
                </c:pt>
                <c:pt idx="94">
                  <c:v>40118</c:v>
                </c:pt>
                <c:pt idx="95">
                  <c:v>40148</c:v>
                </c:pt>
                <c:pt idx="96">
                  <c:v>40179</c:v>
                </c:pt>
                <c:pt idx="97">
                  <c:v>40210</c:v>
                </c:pt>
                <c:pt idx="98">
                  <c:v>40238</c:v>
                </c:pt>
                <c:pt idx="99">
                  <c:v>40269</c:v>
                </c:pt>
                <c:pt idx="100">
                  <c:v>40299</c:v>
                </c:pt>
                <c:pt idx="101">
                  <c:v>40330</c:v>
                </c:pt>
                <c:pt idx="102">
                  <c:v>40360</c:v>
                </c:pt>
                <c:pt idx="103">
                  <c:v>40391</c:v>
                </c:pt>
                <c:pt idx="104">
                  <c:v>40422</c:v>
                </c:pt>
                <c:pt idx="105">
                  <c:v>40452</c:v>
                </c:pt>
                <c:pt idx="106">
                  <c:v>40483</c:v>
                </c:pt>
                <c:pt idx="107">
                  <c:v>40513</c:v>
                </c:pt>
                <c:pt idx="108">
                  <c:v>40544</c:v>
                </c:pt>
                <c:pt idx="109">
                  <c:v>40575</c:v>
                </c:pt>
                <c:pt idx="110">
                  <c:v>40603</c:v>
                </c:pt>
                <c:pt idx="111">
                  <c:v>40634</c:v>
                </c:pt>
                <c:pt idx="112">
                  <c:v>40664</c:v>
                </c:pt>
                <c:pt idx="113">
                  <c:v>40695</c:v>
                </c:pt>
                <c:pt idx="114">
                  <c:v>40725</c:v>
                </c:pt>
                <c:pt idx="115">
                  <c:v>40756</c:v>
                </c:pt>
                <c:pt idx="116">
                  <c:v>40787</c:v>
                </c:pt>
                <c:pt idx="117">
                  <c:v>40817</c:v>
                </c:pt>
                <c:pt idx="118">
                  <c:v>40848</c:v>
                </c:pt>
                <c:pt idx="119">
                  <c:v>40878</c:v>
                </c:pt>
                <c:pt idx="120">
                  <c:v>40909</c:v>
                </c:pt>
                <c:pt idx="121">
                  <c:v>40940</c:v>
                </c:pt>
                <c:pt idx="122">
                  <c:v>40969</c:v>
                </c:pt>
                <c:pt idx="123">
                  <c:v>41000</c:v>
                </c:pt>
                <c:pt idx="124">
                  <c:v>41030</c:v>
                </c:pt>
                <c:pt idx="125">
                  <c:v>41061</c:v>
                </c:pt>
                <c:pt idx="126">
                  <c:v>41091</c:v>
                </c:pt>
                <c:pt idx="127">
                  <c:v>41122</c:v>
                </c:pt>
                <c:pt idx="128">
                  <c:v>41153</c:v>
                </c:pt>
                <c:pt idx="129">
                  <c:v>41183</c:v>
                </c:pt>
                <c:pt idx="130">
                  <c:v>41214</c:v>
                </c:pt>
                <c:pt idx="131">
                  <c:v>41244</c:v>
                </c:pt>
                <c:pt idx="132">
                  <c:v>41275</c:v>
                </c:pt>
                <c:pt idx="133">
                  <c:v>41306</c:v>
                </c:pt>
                <c:pt idx="134">
                  <c:v>41334</c:v>
                </c:pt>
                <c:pt idx="135">
                  <c:v>41365</c:v>
                </c:pt>
                <c:pt idx="136">
                  <c:v>41395</c:v>
                </c:pt>
                <c:pt idx="137">
                  <c:v>41426</c:v>
                </c:pt>
                <c:pt idx="138">
                  <c:v>41456</c:v>
                </c:pt>
                <c:pt idx="139">
                  <c:v>41487</c:v>
                </c:pt>
                <c:pt idx="140">
                  <c:v>41518</c:v>
                </c:pt>
                <c:pt idx="141">
                  <c:v>41548</c:v>
                </c:pt>
                <c:pt idx="142">
                  <c:v>41579</c:v>
                </c:pt>
                <c:pt idx="143">
                  <c:v>41609</c:v>
                </c:pt>
                <c:pt idx="144">
                  <c:v>41640</c:v>
                </c:pt>
                <c:pt idx="145">
                  <c:v>41671</c:v>
                </c:pt>
                <c:pt idx="146">
                  <c:v>41699</c:v>
                </c:pt>
                <c:pt idx="147">
                  <c:v>41730</c:v>
                </c:pt>
                <c:pt idx="148">
                  <c:v>41760</c:v>
                </c:pt>
                <c:pt idx="149">
                  <c:v>41791</c:v>
                </c:pt>
                <c:pt idx="150">
                  <c:v>41821</c:v>
                </c:pt>
                <c:pt idx="151">
                  <c:v>41852</c:v>
                </c:pt>
                <c:pt idx="152">
                  <c:v>41883</c:v>
                </c:pt>
                <c:pt idx="153">
                  <c:v>41913</c:v>
                </c:pt>
                <c:pt idx="154">
                  <c:v>41944</c:v>
                </c:pt>
                <c:pt idx="155">
                  <c:v>41974</c:v>
                </c:pt>
                <c:pt idx="156">
                  <c:v>42005</c:v>
                </c:pt>
                <c:pt idx="157">
                  <c:v>42036</c:v>
                </c:pt>
                <c:pt idx="158">
                  <c:v>42064</c:v>
                </c:pt>
                <c:pt idx="159">
                  <c:v>42095</c:v>
                </c:pt>
                <c:pt idx="160">
                  <c:v>42125</c:v>
                </c:pt>
                <c:pt idx="161">
                  <c:v>42156</c:v>
                </c:pt>
                <c:pt idx="162">
                  <c:v>42186</c:v>
                </c:pt>
                <c:pt idx="163">
                  <c:v>42217</c:v>
                </c:pt>
                <c:pt idx="164">
                  <c:v>42248</c:v>
                </c:pt>
                <c:pt idx="165">
                  <c:v>42278</c:v>
                </c:pt>
                <c:pt idx="166">
                  <c:v>42309</c:v>
                </c:pt>
                <c:pt idx="167">
                  <c:v>42339</c:v>
                </c:pt>
                <c:pt idx="168">
                  <c:v>42370</c:v>
                </c:pt>
                <c:pt idx="169">
                  <c:v>42401</c:v>
                </c:pt>
                <c:pt idx="170">
                  <c:v>42430</c:v>
                </c:pt>
                <c:pt idx="171">
                  <c:v>42461</c:v>
                </c:pt>
                <c:pt idx="172">
                  <c:v>42491</c:v>
                </c:pt>
                <c:pt idx="173">
                  <c:v>42522</c:v>
                </c:pt>
                <c:pt idx="174">
                  <c:v>42552</c:v>
                </c:pt>
                <c:pt idx="175">
                  <c:v>42583</c:v>
                </c:pt>
                <c:pt idx="176">
                  <c:v>42614</c:v>
                </c:pt>
                <c:pt idx="177">
                  <c:v>42644</c:v>
                </c:pt>
                <c:pt idx="178">
                  <c:v>42675</c:v>
                </c:pt>
                <c:pt idx="179">
                  <c:v>42705</c:v>
                </c:pt>
                <c:pt idx="180">
                  <c:v>42736</c:v>
                </c:pt>
                <c:pt idx="181">
                  <c:v>42767</c:v>
                </c:pt>
                <c:pt idx="182">
                  <c:v>42795</c:v>
                </c:pt>
                <c:pt idx="183">
                  <c:v>42826</c:v>
                </c:pt>
                <c:pt idx="184">
                  <c:v>42856</c:v>
                </c:pt>
                <c:pt idx="185">
                  <c:v>42887</c:v>
                </c:pt>
                <c:pt idx="186">
                  <c:v>42917</c:v>
                </c:pt>
                <c:pt idx="187">
                  <c:v>42948</c:v>
                </c:pt>
                <c:pt idx="188">
                  <c:v>42979</c:v>
                </c:pt>
                <c:pt idx="189">
                  <c:v>43009</c:v>
                </c:pt>
                <c:pt idx="190">
                  <c:v>43040</c:v>
                </c:pt>
                <c:pt idx="191">
                  <c:v>43070</c:v>
                </c:pt>
                <c:pt idx="192">
                  <c:v>43101</c:v>
                </c:pt>
                <c:pt idx="193">
                  <c:v>43132</c:v>
                </c:pt>
                <c:pt idx="194">
                  <c:v>43160</c:v>
                </c:pt>
                <c:pt idx="195">
                  <c:v>43191</c:v>
                </c:pt>
                <c:pt idx="196">
                  <c:v>43221</c:v>
                </c:pt>
                <c:pt idx="197">
                  <c:v>43252</c:v>
                </c:pt>
                <c:pt idx="198">
                  <c:v>43282</c:v>
                </c:pt>
              </c:numCache>
            </c:numRef>
          </c:cat>
          <c:val>
            <c:numRef>
              <c:f>'[4]Audit - Sales (1)'!$C$4:$C$202</c:f>
              <c:numCache>
                <c:formatCode>General</c:formatCode>
                <c:ptCount val="199"/>
                <c:pt idx="0">
                  <c:v>2580</c:v>
                </c:pt>
                <c:pt idx="1">
                  <c:v>2616</c:v>
                </c:pt>
                <c:pt idx="2">
                  <c:v>2838</c:v>
                </c:pt>
                <c:pt idx="3">
                  <c:v>2985</c:v>
                </c:pt>
                <c:pt idx="4">
                  <c:v>3258</c:v>
                </c:pt>
                <c:pt idx="5">
                  <c:v>3107</c:v>
                </c:pt>
                <c:pt idx="6">
                  <c:v>3097</c:v>
                </c:pt>
                <c:pt idx="7">
                  <c:v>3288</c:v>
                </c:pt>
                <c:pt idx="8">
                  <c:v>3077</c:v>
                </c:pt>
                <c:pt idx="9">
                  <c:v>3429</c:v>
                </c:pt>
                <c:pt idx="10">
                  <c:v>4011</c:v>
                </c:pt>
                <c:pt idx="11">
                  <c:v>5739</c:v>
                </c:pt>
                <c:pt idx="12">
                  <c:v>2877</c:v>
                </c:pt>
                <c:pt idx="13">
                  <c:v>2885</c:v>
                </c:pt>
                <c:pt idx="14">
                  <c:v>3259</c:v>
                </c:pt>
                <c:pt idx="15">
                  <c:v>3454</c:v>
                </c:pt>
                <c:pt idx="16">
                  <c:v>3771</c:v>
                </c:pt>
                <c:pt idx="17">
                  <c:v>3667</c:v>
                </c:pt>
                <c:pt idx="18">
                  <c:v>3743</c:v>
                </c:pt>
                <c:pt idx="19">
                  <c:v>3792</c:v>
                </c:pt>
                <c:pt idx="20">
                  <c:v>3699</c:v>
                </c:pt>
                <c:pt idx="21">
                  <c:v>4082</c:v>
                </c:pt>
                <c:pt idx="22">
                  <c:v>4727</c:v>
                </c:pt>
                <c:pt idx="23">
                  <c:v>6672</c:v>
                </c:pt>
                <c:pt idx="24">
                  <c:v>3560</c:v>
                </c:pt>
                <c:pt idx="25">
                  <c:v>3575</c:v>
                </c:pt>
                <c:pt idx="26">
                  <c:v>4220</c:v>
                </c:pt>
                <c:pt idx="27">
                  <c:v>4282</c:v>
                </c:pt>
                <c:pt idx="28">
                  <c:v>4594</c:v>
                </c:pt>
                <c:pt idx="29">
                  <c:v>4691</c:v>
                </c:pt>
                <c:pt idx="30">
                  <c:v>4629</c:v>
                </c:pt>
                <c:pt idx="31">
                  <c:v>4795</c:v>
                </c:pt>
                <c:pt idx="32">
                  <c:v>4632</c:v>
                </c:pt>
                <c:pt idx="33">
                  <c:v>5067</c:v>
                </c:pt>
                <c:pt idx="34">
                  <c:v>5746</c:v>
                </c:pt>
                <c:pt idx="35">
                  <c:v>7965</c:v>
                </c:pt>
                <c:pt idx="36">
                  <c:v>4317</c:v>
                </c:pt>
                <c:pt idx="37">
                  <c:v>4118</c:v>
                </c:pt>
                <c:pt idx="38">
                  <c:v>4855</c:v>
                </c:pt>
                <c:pt idx="39">
                  <c:v>4999</c:v>
                </c:pt>
                <c:pt idx="40">
                  <c:v>5343</c:v>
                </c:pt>
                <c:pt idx="41">
                  <c:v>5392</c:v>
                </c:pt>
                <c:pt idx="42">
                  <c:v>5274</c:v>
                </c:pt>
                <c:pt idx="43">
                  <c:v>5435</c:v>
                </c:pt>
                <c:pt idx="44">
                  <c:v>5217</c:v>
                </c:pt>
                <c:pt idx="45">
                  <c:v>5460</c:v>
                </c:pt>
                <c:pt idx="46">
                  <c:v>6288</c:v>
                </c:pt>
                <c:pt idx="47">
                  <c:v>8403</c:v>
                </c:pt>
                <c:pt idx="48">
                  <c:v>4758</c:v>
                </c:pt>
                <c:pt idx="49">
                  <c:v>4914</c:v>
                </c:pt>
                <c:pt idx="50">
                  <c:v>5431</c:v>
                </c:pt>
                <c:pt idx="51">
                  <c:v>5474</c:v>
                </c:pt>
                <c:pt idx="52">
                  <c:v>6124</c:v>
                </c:pt>
                <c:pt idx="53">
                  <c:v>6027</c:v>
                </c:pt>
                <c:pt idx="54">
                  <c:v>5914</c:v>
                </c:pt>
                <c:pt idx="55">
                  <c:v>6244</c:v>
                </c:pt>
                <c:pt idx="56">
                  <c:v>5808</c:v>
                </c:pt>
                <c:pt idx="57">
                  <c:v>6373</c:v>
                </c:pt>
                <c:pt idx="58">
                  <c:v>6994</c:v>
                </c:pt>
                <c:pt idx="59">
                  <c:v>9018</c:v>
                </c:pt>
                <c:pt idx="60">
                  <c:v>5694</c:v>
                </c:pt>
                <c:pt idx="61">
                  <c:v>5431</c:v>
                </c:pt>
                <c:pt idx="62">
                  <c:v>6240</c:v>
                </c:pt>
                <c:pt idx="63">
                  <c:v>6101</c:v>
                </c:pt>
                <c:pt idx="64">
                  <c:v>6849</c:v>
                </c:pt>
                <c:pt idx="65">
                  <c:v>6694</c:v>
                </c:pt>
                <c:pt idx="66">
                  <c:v>6815</c:v>
                </c:pt>
                <c:pt idx="67">
                  <c:v>6948</c:v>
                </c:pt>
                <c:pt idx="68">
                  <c:v>6450</c:v>
                </c:pt>
                <c:pt idx="69">
                  <c:v>7190</c:v>
                </c:pt>
                <c:pt idx="70">
                  <c:v>7738</c:v>
                </c:pt>
                <c:pt idx="71">
                  <c:v>9769</c:v>
                </c:pt>
                <c:pt idx="72">
                  <c:v>6665</c:v>
                </c:pt>
                <c:pt idx="73">
                  <c:v>6400</c:v>
                </c:pt>
                <c:pt idx="74">
                  <c:v>7277</c:v>
                </c:pt>
                <c:pt idx="75">
                  <c:v>7584</c:v>
                </c:pt>
                <c:pt idx="76">
                  <c:v>8169</c:v>
                </c:pt>
                <c:pt idx="77">
                  <c:v>8179</c:v>
                </c:pt>
                <c:pt idx="78">
                  <c:v>8118</c:v>
                </c:pt>
                <c:pt idx="79">
                  <c:v>8284</c:v>
                </c:pt>
                <c:pt idx="80">
                  <c:v>7962</c:v>
                </c:pt>
                <c:pt idx="81">
                  <c:v>8636</c:v>
                </c:pt>
                <c:pt idx="82">
                  <c:v>9433</c:v>
                </c:pt>
                <c:pt idx="83">
                  <c:v>11786</c:v>
                </c:pt>
                <c:pt idx="84">
                  <c:v>8082</c:v>
                </c:pt>
                <c:pt idx="85">
                  <c:v>7761</c:v>
                </c:pt>
                <c:pt idx="86">
                  <c:v>8994</c:v>
                </c:pt>
                <c:pt idx="87">
                  <c:v>8803</c:v>
                </c:pt>
                <c:pt idx="88">
                  <c:v>9712</c:v>
                </c:pt>
                <c:pt idx="89">
                  <c:v>9843</c:v>
                </c:pt>
                <c:pt idx="90">
                  <c:v>9769</c:v>
                </c:pt>
                <c:pt idx="91">
                  <c:v>9944</c:v>
                </c:pt>
                <c:pt idx="92">
                  <c:v>9582</c:v>
                </c:pt>
                <c:pt idx="93">
                  <c:v>10209</c:v>
                </c:pt>
                <c:pt idx="94">
                  <c:v>11115</c:v>
                </c:pt>
                <c:pt idx="95">
                  <c:v>14995</c:v>
                </c:pt>
                <c:pt idx="96">
                  <c:v>9183</c:v>
                </c:pt>
                <c:pt idx="97">
                  <c:v>9478</c:v>
                </c:pt>
                <c:pt idx="98">
                  <c:v>10751</c:v>
                </c:pt>
                <c:pt idx="99">
                  <c:v>10518</c:v>
                </c:pt>
                <c:pt idx="100">
                  <c:v>11349</c:v>
                </c:pt>
                <c:pt idx="101">
                  <c:v>11728</c:v>
                </c:pt>
                <c:pt idx="102">
                  <c:v>11590</c:v>
                </c:pt>
                <c:pt idx="103">
                  <c:v>11871</c:v>
                </c:pt>
                <c:pt idx="104">
                  <c:v>11336</c:v>
                </c:pt>
                <c:pt idx="105">
                  <c:v>11986</c:v>
                </c:pt>
                <c:pt idx="106">
                  <c:v>13130</c:v>
                </c:pt>
                <c:pt idx="107">
                  <c:v>16694</c:v>
                </c:pt>
                <c:pt idx="108">
                  <c:v>11195</c:v>
                </c:pt>
                <c:pt idx="109">
                  <c:v>10919</c:v>
                </c:pt>
                <c:pt idx="110">
                  <c:v>12389</c:v>
                </c:pt>
                <c:pt idx="111">
                  <c:v>12619</c:v>
                </c:pt>
                <c:pt idx="112">
                  <c:v>13489</c:v>
                </c:pt>
                <c:pt idx="113">
                  <c:v>13620</c:v>
                </c:pt>
                <c:pt idx="114">
                  <c:v>13438</c:v>
                </c:pt>
                <c:pt idx="115">
                  <c:v>14084</c:v>
                </c:pt>
                <c:pt idx="116">
                  <c:v>13172</c:v>
                </c:pt>
                <c:pt idx="117">
                  <c:v>14040</c:v>
                </c:pt>
                <c:pt idx="118">
                  <c:v>15759</c:v>
                </c:pt>
                <c:pt idx="119">
                  <c:v>19992</c:v>
                </c:pt>
                <c:pt idx="120">
                  <c:v>13162</c:v>
                </c:pt>
                <c:pt idx="121">
                  <c:v>13394</c:v>
                </c:pt>
                <c:pt idx="122">
                  <c:v>15285</c:v>
                </c:pt>
                <c:pt idx="123">
                  <c:v>14467</c:v>
                </c:pt>
                <c:pt idx="124">
                  <c:v>16086</c:v>
                </c:pt>
                <c:pt idx="125">
                  <c:v>16027</c:v>
                </c:pt>
                <c:pt idx="126">
                  <c:v>15622</c:v>
                </c:pt>
                <c:pt idx="127">
                  <c:v>16360</c:v>
                </c:pt>
                <c:pt idx="128">
                  <c:v>14714</c:v>
                </c:pt>
                <c:pt idx="129">
                  <c:v>15894</c:v>
                </c:pt>
                <c:pt idx="130">
                  <c:v>18152</c:v>
                </c:pt>
                <c:pt idx="131">
                  <c:v>22089</c:v>
                </c:pt>
                <c:pt idx="132">
                  <c:v>15161</c:v>
                </c:pt>
                <c:pt idx="133">
                  <c:v>15342</c:v>
                </c:pt>
                <c:pt idx="134">
                  <c:v>16997</c:v>
                </c:pt>
                <c:pt idx="135">
                  <c:v>16623</c:v>
                </c:pt>
                <c:pt idx="136">
                  <c:v>18064</c:v>
                </c:pt>
                <c:pt idx="137">
                  <c:v>17605</c:v>
                </c:pt>
                <c:pt idx="138">
                  <c:v>17746</c:v>
                </c:pt>
                <c:pt idx="139">
                  <c:v>18907</c:v>
                </c:pt>
                <c:pt idx="140">
                  <c:v>16735</c:v>
                </c:pt>
                <c:pt idx="141">
                  <c:v>18146</c:v>
                </c:pt>
                <c:pt idx="142">
                  <c:v>20336</c:v>
                </c:pt>
                <c:pt idx="143">
                  <c:v>24665</c:v>
                </c:pt>
                <c:pt idx="144">
                  <c:v>17686</c:v>
                </c:pt>
                <c:pt idx="145">
                  <c:v>17908</c:v>
                </c:pt>
                <c:pt idx="146">
                  <c:v>18691</c:v>
                </c:pt>
                <c:pt idx="147">
                  <c:v>19030</c:v>
                </c:pt>
                <c:pt idx="148">
                  <c:v>20623</c:v>
                </c:pt>
                <c:pt idx="149">
                  <c:v>19596</c:v>
                </c:pt>
                <c:pt idx="150">
                  <c:v>20122</c:v>
                </c:pt>
                <c:pt idx="151">
                  <c:v>20029</c:v>
                </c:pt>
                <c:pt idx="152">
                  <c:v>18669</c:v>
                </c:pt>
                <c:pt idx="153">
                  <c:v>20518</c:v>
                </c:pt>
                <c:pt idx="154">
                  <c:v>21967</c:v>
                </c:pt>
                <c:pt idx="155">
                  <c:v>27584</c:v>
                </c:pt>
                <c:pt idx="156">
                  <c:v>19315</c:v>
                </c:pt>
                <c:pt idx="157">
                  <c:v>19186</c:v>
                </c:pt>
                <c:pt idx="158">
                  <c:v>21211</c:v>
                </c:pt>
                <c:pt idx="159">
                  <c:v>20985</c:v>
                </c:pt>
                <c:pt idx="160">
                  <c:v>22385</c:v>
                </c:pt>
                <c:pt idx="161">
                  <c:v>22223</c:v>
                </c:pt>
                <c:pt idx="162">
                  <c:v>22602</c:v>
                </c:pt>
                <c:pt idx="163">
                  <c:v>22456</c:v>
                </c:pt>
                <c:pt idx="164">
                  <c:v>21418</c:v>
                </c:pt>
                <c:pt idx="165">
                  <c:v>23092</c:v>
                </c:pt>
                <c:pt idx="166">
                  <c:v>24598</c:v>
                </c:pt>
                <c:pt idx="167">
                  <c:v>30706</c:v>
                </c:pt>
                <c:pt idx="168">
                  <c:v>21692</c:v>
                </c:pt>
                <c:pt idx="169">
                  <c:v>21699</c:v>
                </c:pt>
                <c:pt idx="170">
                  <c:v>23402</c:v>
                </c:pt>
                <c:pt idx="171">
                  <c:v>24046</c:v>
                </c:pt>
                <c:pt idx="172">
                  <c:v>24881</c:v>
                </c:pt>
                <c:pt idx="173">
                  <c:v>24602</c:v>
                </c:pt>
                <c:pt idx="174">
                  <c:v>24631</c:v>
                </c:pt>
                <c:pt idx="175">
                  <c:v>24831</c:v>
                </c:pt>
                <c:pt idx="176">
                  <c:v>23603</c:v>
                </c:pt>
                <c:pt idx="177">
                  <c:v>24608</c:v>
                </c:pt>
                <c:pt idx="178">
                  <c:v>26705</c:v>
                </c:pt>
                <c:pt idx="179">
                  <c:v>34023</c:v>
                </c:pt>
                <c:pt idx="180">
                  <c:v>23837</c:v>
                </c:pt>
                <c:pt idx="181">
                  <c:v>23438</c:v>
                </c:pt>
                <c:pt idx="182">
                  <c:v>26305</c:v>
                </c:pt>
                <c:pt idx="183">
                  <c:v>25429</c:v>
                </c:pt>
                <c:pt idx="184">
                  <c:v>27152</c:v>
                </c:pt>
                <c:pt idx="185">
                  <c:v>27218</c:v>
                </c:pt>
                <c:pt idx="186">
                  <c:v>26722</c:v>
                </c:pt>
              </c:numCache>
            </c:numRef>
          </c:val>
          <c:smooth val="0"/>
          <c:extLst>
            <c:ext xmlns:c16="http://schemas.microsoft.com/office/drawing/2014/chart" uri="{C3380CC4-5D6E-409C-BE32-E72D297353CC}">
              <c16:uniqueId val="{00000000-0277-4122-B4CF-2CD7B1F2C589}"/>
            </c:ext>
          </c:extLst>
        </c:ser>
        <c:ser>
          <c:idx val="1"/>
          <c:order val="1"/>
          <c:tx>
            <c:strRef>
              <c:f>'[4]Audit - Sales (1)'!$D$3</c:f>
              <c:strCache>
                <c:ptCount val="1"/>
                <c:pt idx="0">
                  <c:v>Statistical Forecast</c:v>
                </c:pt>
              </c:strCache>
            </c:strRef>
          </c:tx>
          <c:marker>
            <c:symbol val="none"/>
          </c:marker>
          <c:val>
            <c:numRef>
              <c:f>'[4]Audit - Sales (1)'!$D$4:$D$202</c:f>
              <c:numCache>
                <c:formatCode>General</c:formatCode>
                <c:ptCount val="199"/>
                <c:pt idx="186">
                  <c:v>26369.874591270349</c:v>
                </c:pt>
                <c:pt idx="187">
                  <c:v>26460.551870798958</c:v>
                </c:pt>
                <c:pt idx="188">
                  <c:v>26460.551870798958</c:v>
                </c:pt>
                <c:pt idx="189">
                  <c:v>26460.551870798958</c:v>
                </c:pt>
                <c:pt idx="190">
                  <c:v>26460.551870798958</c:v>
                </c:pt>
                <c:pt idx="191">
                  <c:v>26460.551870798958</c:v>
                </c:pt>
                <c:pt idx="192">
                  <c:v>26460.551870798958</c:v>
                </c:pt>
                <c:pt idx="193">
                  <c:v>26460.551870798958</c:v>
                </c:pt>
                <c:pt idx="194">
                  <c:v>26460.551870798958</c:v>
                </c:pt>
                <c:pt idx="195">
                  <c:v>26460.551870798958</c:v>
                </c:pt>
                <c:pt idx="196">
                  <c:v>26460.551870798958</c:v>
                </c:pt>
                <c:pt idx="197">
                  <c:v>26460.551870798958</c:v>
                </c:pt>
                <c:pt idx="198">
                  <c:v>26460.551870798958</c:v>
                </c:pt>
              </c:numCache>
            </c:numRef>
          </c:val>
          <c:smooth val="0"/>
          <c:extLst>
            <c:ext xmlns:c16="http://schemas.microsoft.com/office/drawing/2014/chart" uri="{C3380CC4-5D6E-409C-BE32-E72D297353CC}">
              <c16:uniqueId val="{00000001-0277-4122-B4CF-2CD7B1F2C589}"/>
            </c:ext>
          </c:extLst>
        </c:ser>
        <c:ser>
          <c:idx val="2"/>
          <c:order val="2"/>
          <c:tx>
            <c:strRef>
              <c:f>'[4]Audit - Sales (1)'!$E$3</c:f>
              <c:strCache>
                <c:ptCount val="1"/>
                <c:pt idx="0">
                  <c:v>Fitted Values</c:v>
                </c:pt>
              </c:strCache>
            </c:strRef>
          </c:tx>
          <c:spPr>
            <a:ln>
              <a:solidFill>
                <a:srgbClr val="008000"/>
              </a:solidFill>
              <a:prstDash val="solid"/>
            </a:ln>
          </c:spPr>
          <c:marker>
            <c:symbol val="none"/>
          </c:marker>
          <c:val>
            <c:numRef>
              <c:f>'[4]Audit - Sales (1)'!$E$4:$E$202</c:f>
              <c:numCache>
                <c:formatCode>General</c:formatCode>
                <c:ptCount val="199"/>
                <c:pt idx="0">
                  <c:v>2891.785020446388</c:v>
                </c:pt>
                <c:pt idx="1">
                  <c:v>2811.4959621990888</c:v>
                </c:pt>
                <c:pt idx="2">
                  <c:v>2761.1529833297318</c:v>
                </c:pt>
                <c:pt idx="3">
                  <c:v>2780.9421784255601</c:v>
                </c:pt>
                <c:pt idx="4">
                  <c:v>2833.489957336652</c:v>
                </c:pt>
                <c:pt idx="5">
                  <c:v>2942.8073052103982</c:v>
                </c:pt>
                <c:pt idx="6">
                  <c:v>2985.0892494066561</c:v>
                </c:pt>
                <c:pt idx="7">
                  <c:v>3013.9078525583518</c:v>
                </c:pt>
                <c:pt idx="8">
                  <c:v>3084.4904622025319</c:v>
                </c:pt>
                <c:pt idx="9">
                  <c:v>3082.5615621058651</c:v>
                </c:pt>
                <c:pt idx="10">
                  <c:v>3171.7743661057548</c:v>
                </c:pt>
                <c:pt idx="11">
                  <c:v>3387.8868519009079</c:v>
                </c:pt>
                <c:pt idx="12">
                  <c:v>3993.3317838718381</c:v>
                </c:pt>
                <c:pt idx="13">
                  <c:v>3705.860540095362</c:v>
                </c:pt>
                <c:pt idx="14">
                  <c:v>3494.4773260388729</c:v>
                </c:pt>
                <c:pt idx="15">
                  <c:v>3433.8385797668898</c:v>
                </c:pt>
                <c:pt idx="16">
                  <c:v>3439.0304310018441</c:v>
                </c:pt>
                <c:pt idx="17">
                  <c:v>3524.517296353692</c:v>
                </c:pt>
                <c:pt idx="18">
                  <c:v>3561.2086103748479</c:v>
                </c:pt>
                <c:pt idx="19">
                  <c:v>3608.0224677230108</c:v>
                </c:pt>
                <c:pt idx="20">
                  <c:v>3655.399287764054</c:v>
                </c:pt>
                <c:pt idx="21">
                  <c:v>3666.6270886357051</c:v>
                </c:pt>
                <c:pt idx="22">
                  <c:v>3773.5914958003932</c:v>
                </c:pt>
                <c:pt idx="23">
                  <c:v>4019.1076877507212</c:v>
                </c:pt>
                <c:pt idx="24">
                  <c:v>4702.2650282702907</c:v>
                </c:pt>
                <c:pt idx="25">
                  <c:v>4408.1156067960283</c:v>
                </c:pt>
                <c:pt idx="26">
                  <c:v>4193.5765395085336</c:v>
                </c:pt>
                <c:pt idx="27">
                  <c:v>4200.3809547926849</c:v>
                </c:pt>
                <c:pt idx="28">
                  <c:v>4221.3990148180092</c:v>
                </c:pt>
                <c:pt idx="29">
                  <c:v>4317.3490452570823</c:v>
                </c:pt>
                <c:pt idx="30">
                  <c:v>4413.5694577277036</c:v>
                </c:pt>
                <c:pt idx="31">
                  <c:v>4469.0458732783409</c:v>
                </c:pt>
                <c:pt idx="32">
                  <c:v>4552.9836770536276</c:v>
                </c:pt>
                <c:pt idx="33">
                  <c:v>4573.3314992371488</c:v>
                </c:pt>
                <c:pt idx="34">
                  <c:v>4700.4581294898071</c:v>
                </c:pt>
                <c:pt idx="35">
                  <c:v>4969.6999680527897</c:v>
                </c:pt>
                <c:pt idx="36">
                  <c:v>5741.0321455539179</c:v>
                </c:pt>
                <c:pt idx="37">
                  <c:v>5374.3237010086659</c:v>
                </c:pt>
                <c:pt idx="38">
                  <c:v>5050.8025560116066</c:v>
                </c:pt>
                <c:pt idx="39">
                  <c:v>5000.3806248935616</c:v>
                </c:pt>
                <c:pt idx="40">
                  <c:v>5000.0250944311356</c:v>
                </c:pt>
                <c:pt idx="41">
                  <c:v>5088.3459898069141</c:v>
                </c:pt>
                <c:pt idx="42">
                  <c:v>5166.5411977630674</c:v>
                </c:pt>
                <c:pt idx="43">
                  <c:v>5194.2133611647387</c:v>
                </c:pt>
                <c:pt idx="44">
                  <c:v>5256.2193306719873</c:v>
                </c:pt>
                <c:pt idx="45">
                  <c:v>5246.1197976019412</c:v>
                </c:pt>
                <c:pt idx="46">
                  <c:v>5301.1969786791333</c:v>
                </c:pt>
                <c:pt idx="47">
                  <c:v>5555.3127317195049</c:v>
                </c:pt>
                <c:pt idx="48">
                  <c:v>6288.6325320925926</c:v>
                </c:pt>
                <c:pt idx="49">
                  <c:v>5894.4729783448056</c:v>
                </c:pt>
                <c:pt idx="50">
                  <c:v>5641.9873010164911</c:v>
                </c:pt>
                <c:pt idx="51">
                  <c:v>5587.6550830141623</c:v>
                </c:pt>
                <c:pt idx="52">
                  <c:v>5558.3872895609647</c:v>
                </c:pt>
                <c:pt idx="53">
                  <c:v>5704.0405726751906</c:v>
                </c:pt>
                <c:pt idx="54">
                  <c:v>5787.2071989450196</c:v>
                </c:pt>
                <c:pt idx="55">
                  <c:v>5819.8581408493692</c:v>
                </c:pt>
                <c:pt idx="56">
                  <c:v>5929.0806762543962</c:v>
                </c:pt>
                <c:pt idx="57">
                  <c:v>5897.9006873809949</c:v>
                </c:pt>
                <c:pt idx="58">
                  <c:v>6020.2454887107888</c:v>
                </c:pt>
                <c:pt idx="59">
                  <c:v>6271.0010656257273</c:v>
                </c:pt>
                <c:pt idx="60">
                  <c:v>6978.3921940753035</c:v>
                </c:pt>
                <c:pt idx="61">
                  <c:v>6647.6430146091261</c:v>
                </c:pt>
                <c:pt idx="62">
                  <c:v>6334.3402083156516</c:v>
                </c:pt>
                <c:pt idx="63">
                  <c:v>6310.0462686335168</c:v>
                </c:pt>
                <c:pt idx="64">
                  <c:v>6256.2138939585984</c:v>
                </c:pt>
                <c:pt idx="65">
                  <c:v>6408.8647112685703</c:v>
                </c:pt>
                <c:pt idx="66">
                  <c:v>6482.2910861872297</c:v>
                </c:pt>
                <c:pt idx="67">
                  <c:v>6567.9683432994016</c:v>
                </c:pt>
                <c:pt idx="68">
                  <c:v>6665.8318768872796</c:v>
                </c:pt>
                <c:pt idx="69">
                  <c:v>6610.2521119896064</c:v>
                </c:pt>
                <c:pt idx="70">
                  <c:v>6759.5454035100656</c:v>
                </c:pt>
                <c:pt idx="71">
                  <c:v>7011.5113189265376</c:v>
                </c:pt>
                <c:pt idx="72">
                  <c:v>7721.6037057063713</c:v>
                </c:pt>
                <c:pt idx="73">
                  <c:v>7449.5132879232688</c:v>
                </c:pt>
                <c:pt idx="74">
                  <c:v>7179.2487531334227</c:v>
                </c:pt>
                <c:pt idx="75">
                  <c:v>7204.4210835493614</c:v>
                </c:pt>
                <c:pt idx="76">
                  <c:v>7302.168030111191</c:v>
                </c:pt>
                <c:pt idx="77">
                  <c:v>7525.3895383843592</c:v>
                </c:pt>
                <c:pt idx="78">
                  <c:v>7693.703488645886</c:v>
                </c:pt>
                <c:pt idx="79">
                  <c:v>7802.9658491834853</c:v>
                </c:pt>
                <c:pt idx="80">
                  <c:v>7926.8389553979914</c:v>
                </c:pt>
                <c:pt idx="81">
                  <c:v>7935.8934223317929</c:v>
                </c:pt>
                <c:pt idx="82">
                  <c:v>8116.1807809522998</c:v>
                </c:pt>
                <c:pt idx="83">
                  <c:v>8455.2803785786182</c:v>
                </c:pt>
                <c:pt idx="84">
                  <c:v>9312.9878505631696</c:v>
                </c:pt>
                <c:pt idx="85">
                  <c:v>8995.9910458607501</c:v>
                </c:pt>
                <c:pt idx="86">
                  <c:v>8677.9633616761712</c:v>
                </c:pt>
                <c:pt idx="87">
                  <c:v>8759.3472717380901</c:v>
                </c:pt>
                <c:pt idx="88">
                  <c:v>8770.5884674730751</c:v>
                </c:pt>
                <c:pt idx="89">
                  <c:v>9013.0152693172331</c:v>
                </c:pt>
                <c:pt idx="90">
                  <c:v>9226.7480916662662</c:v>
                </c:pt>
                <c:pt idx="91">
                  <c:v>9366.3856374039788</c:v>
                </c:pt>
                <c:pt idx="92">
                  <c:v>9515.1295159153651</c:v>
                </c:pt>
                <c:pt idx="93">
                  <c:v>9532.3496125832862</c:v>
                </c:pt>
                <c:pt idx="94">
                  <c:v>9706.5966700287536</c:v>
                </c:pt>
                <c:pt idx="95">
                  <c:v>10069.280473227038</c:v>
                </c:pt>
                <c:pt idx="96">
                  <c:v>11337.723009140773</c:v>
                </c:pt>
                <c:pt idx="97">
                  <c:v>10782.851319217982</c:v>
                </c:pt>
                <c:pt idx="98">
                  <c:v>10446.833625286557</c:v>
                </c:pt>
                <c:pt idx="99">
                  <c:v>10525.160774362783</c:v>
                </c:pt>
                <c:pt idx="100">
                  <c:v>10523.31677355387</c:v>
                </c:pt>
                <c:pt idx="101">
                  <c:v>10735.941897644301</c:v>
                </c:pt>
                <c:pt idx="102">
                  <c:v>10991.410908473312</c:v>
                </c:pt>
                <c:pt idx="103">
                  <c:v>11145.556076727307</c:v>
                </c:pt>
                <c:pt idx="104">
                  <c:v>11332.368160667069</c:v>
                </c:pt>
                <c:pt idx="105">
                  <c:v>11333.303410729206</c:v>
                </c:pt>
                <c:pt idx="106">
                  <c:v>11501.382025919724</c:v>
                </c:pt>
                <c:pt idx="107">
                  <c:v>11920.774218643792</c:v>
                </c:pt>
                <c:pt idx="108">
                  <c:v>13149.947455504656</c:v>
                </c:pt>
                <c:pt idx="109">
                  <c:v>12646.520799853599</c:v>
                </c:pt>
                <c:pt idx="110">
                  <c:v>12201.659728836506</c:v>
                </c:pt>
                <c:pt idx="111">
                  <c:v>12249.902501763747</c:v>
                </c:pt>
                <c:pt idx="112">
                  <c:v>12344.950334698102</c:v>
                </c:pt>
                <c:pt idx="113">
                  <c:v>12639.559325481934</c:v>
                </c:pt>
                <c:pt idx="114">
                  <c:v>12892.036684117378</c:v>
                </c:pt>
                <c:pt idx="115">
                  <c:v>13032.629969859679</c:v>
                </c:pt>
                <c:pt idx="116">
                  <c:v>13303.372642065497</c:v>
                </c:pt>
                <c:pt idx="117">
                  <c:v>13269.542326241482</c:v>
                </c:pt>
                <c:pt idx="118">
                  <c:v>13467.946088413608</c:v>
                </c:pt>
                <c:pt idx="119">
                  <c:v>14057.924916426906</c:v>
                </c:pt>
                <c:pt idx="120">
                  <c:v>15586.033288492748</c:v>
                </c:pt>
                <c:pt idx="121">
                  <c:v>14961.810387679425</c:v>
                </c:pt>
                <c:pt idx="122">
                  <c:v>14558.077009607277</c:v>
                </c:pt>
                <c:pt idx="123">
                  <c:v>14745.269974276909</c:v>
                </c:pt>
                <c:pt idx="124">
                  <c:v>14673.611515056498</c:v>
                </c:pt>
                <c:pt idx="125">
                  <c:v>15037.321552097685</c:v>
                </c:pt>
                <c:pt idx="126">
                  <c:v>15292.177768204414</c:v>
                </c:pt>
                <c:pt idx="127">
                  <c:v>15377.111663816129</c:v>
                </c:pt>
                <c:pt idx="128">
                  <c:v>15630.219329994168</c:v>
                </c:pt>
                <c:pt idx="129">
                  <c:v>15394.279877072786</c:v>
                </c:pt>
                <c:pt idx="130">
                  <c:v>15522.964885735508</c:v>
                </c:pt>
                <c:pt idx="131">
                  <c:v>16199.978659909666</c:v>
                </c:pt>
                <c:pt idx="132">
                  <c:v>17716.485054980054</c:v>
                </c:pt>
                <c:pt idx="133">
                  <c:v>17058.411462683544</c:v>
                </c:pt>
                <c:pt idx="134">
                  <c:v>16616.411203317562</c:v>
                </c:pt>
                <c:pt idx="135">
                  <c:v>16714.418208340947</c:v>
                </c:pt>
                <c:pt idx="136">
                  <c:v>16690.8767250335</c:v>
                </c:pt>
                <c:pt idx="137">
                  <c:v>17044.475414433859</c:v>
                </c:pt>
                <c:pt idx="138">
                  <c:v>17188.818433335568</c:v>
                </c:pt>
                <c:pt idx="139">
                  <c:v>17332.300577526439</c:v>
                </c:pt>
                <c:pt idx="140">
                  <c:v>17737.807979620207</c:v>
                </c:pt>
                <c:pt idx="141">
                  <c:v>17479.570723156416</c:v>
                </c:pt>
                <c:pt idx="142">
                  <c:v>17651.185699878493</c:v>
                </c:pt>
                <c:pt idx="143">
                  <c:v>18342.563404352601</c:v>
                </c:pt>
                <c:pt idx="144">
                  <c:v>19970.680365732005</c:v>
                </c:pt>
                <c:pt idx="145">
                  <c:v>19382.342816038021</c:v>
                </c:pt>
                <c:pt idx="146">
                  <c:v>19002.678661346155</c:v>
                </c:pt>
                <c:pt idx="147">
                  <c:v>18922.41699207342</c:v>
                </c:pt>
                <c:pt idx="148">
                  <c:v>18950.121140199171</c:v>
                </c:pt>
                <c:pt idx="149">
                  <c:v>19380.911137816522</c:v>
                </c:pt>
                <c:pt idx="150">
                  <c:v>19436.299565905429</c:v>
                </c:pt>
                <c:pt idx="151">
                  <c:v>19612.877138536707</c:v>
                </c:pt>
                <c:pt idx="152">
                  <c:v>19720.034668472639</c:v>
                </c:pt>
                <c:pt idx="153">
                  <c:v>19449.378356645622</c:v>
                </c:pt>
                <c:pt idx="154">
                  <c:v>19724.56356357046</c:v>
                </c:pt>
                <c:pt idx="155">
                  <c:v>20302.022703212853</c:v>
                </c:pt>
                <c:pt idx="156">
                  <c:v>22177.234984098508</c:v>
                </c:pt>
                <c:pt idx="157">
                  <c:v>21440.168940878328</c:v>
                </c:pt>
                <c:pt idx="158">
                  <c:v>20859.688515185288</c:v>
                </c:pt>
                <c:pt idx="159">
                  <c:v>20950.156197779052</c:v>
                </c:pt>
                <c:pt idx="160">
                  <c:v>20959.12897030696</c:v>
                </c:pt>
                <c:pt idx="161">
                  <c:v>21326.310953560213</c:v>
                </c:pt>
                <c:pt idx="162">
                  <c:v>21557.221081879539</c:v>
                </c:pt>
                <c:pt idx="163">
                  <c:v>21826.266449397277</c:v>
                </c:pt>
                <c:pt idx="164">
                  <c:v>21988.431756929473</c:v>
                </c:pt>
                <c:pt idx="165">
                  <c:v>21841.537501096886</c:v>
                </c:pt>
                <c:pt idx="166">
                  <c:v>22163.54930354574</c:v>
                </c:pt>
                <c:pt idx="167">
                  <c:v>22790.454834439912</c:v>
                </c:pt>
                <c:pt idx="168">
                  <c:v>24828.819814087998</c:v>
                </c:pt>
                <c:pt idx="169">
                  <c:v>24021.044288490222</c:v>
                </c:pt>
                <c:pt idx="170">
                  <c:v>23423.084999540173</c:v>
                </c:pt>
                <c:pt idx="171">
                  <c:v>23417.655313553973</c:v>
                </c:pt>
                <c:pt idx="172">
                  <c:v>23579.462968896802</c:v>
                </c:pt>
                <c:pt idx="173">
                  <c:v>23914.627186701902</c:v>
                </c:pt>
                <c:pt idx="174">
                  <c:v>24091.635420662235</c:v>
                </c:pt>
                <c:pt idx="175">
                  <c:v>24230.529438293292</c:v>
                </c:pt>
                <c:pt idx="176">
                  <c:v>24385.159111763918</c:v>
                </c:pt>
                <c:pt idx="177">
                  <c:v>24183.742063590282</c:v>
                </c:pt>
                <c:pt idx="178">
                  <c:v>24292.994490533401</c:v>
                </c:pt>
                <c:pt idx="179">
                  <c:v>24914.12006791075</c:v>
                </c:pt>
                <c:pt idx="180">
                  <c:v>27259.785649881589</c:v>
                </c:pt>
                <c:pt idx="181">
                  <c:v>26378.369871734492</c:v>
                </c:pt>
                <c:pt idx="182">
                  <c:v>25621.182988406053</c:v>
                </c:pt>
                <c:pt idx="183">
                  <c:v>25797.275553070496</c:v>
                </c:pt>
                <c:pt idx="184">
                  <c:v>25702.439382656667</c:v>
                </c:pt>
                <c:pt idx="185">
                  <c:v>26075.721770220509</c:v>
                </c:pt>
                <c:pt idx="186">
                  <c:v>26369.874591270349</c:v>
                </c:pt>
              </c:numCache>
            </c:numRef>
          </c:val>
          <c:smooth val="0"/>
          <c:extLst>
            <c:ext xmlns:c16="http://schemas.microsoft.com/office/drawing/2014/chart" uri="{C3380CC4-5D6E-409C-BE32-E72D297353CC}">
              <c16:uniqueId val="{00000002-0277-4122-B4CF-2CD7B1F2C589}"/>
            </c:ext>
          </c:extLst>
        </c:ser>
        <c:ser>
          <c:idx val="3"/>
          <c:order val="3"/>
          <c:marker>
            <c:symbol val="none"/>
          </c:marker>
          <c:cat>
            <c:numRef>
              <c:f>'[4]Audit - Sales (1)'!$B$4:$B$202</c:f>
              <c:numCache>
                <c:formatCode>General</c:formatCode>
                <c:ptCount val="199"/>
                <c:pt idx="0">
                  <c:v>37257</c:v>
                </c:pt>
                <c:pt idx="1">
                  <c:v>37288</c:v>
                </c:pt>
                <c:pt idx="2">
                  <c:v>37316</c:v>
                </c:pt>
                <c:pt idx="3">
                  <c:v>37347</c:v>
                </c:pt>
                <c:pt idx="4">
                  <c:v>37377</c:v>
                </c:pt>
                <c:pt idx="5">
                  <c:v>37408</c:v>
                </c:pt>
                <c:pt idx="6">
                  <c:v>37438</c:v>
                </c:pt>
                <c:pt idx="7">
                  <c:v>37469</c:v>
                </c:pt>
                <c:pt idx="8">
                  <c:v>37500</c:v>
                </c:pt>
                <c:pt idx="9">
                  <c:v>37530</c:v>
                </c:pt>
                <c:pt idx="10">
                  <c:v>37561</c:v>
                </c:pt>
                <c:pt idx="11">
                  <c:v>37591</c:v>
                </c:pt>
                <c:pt idx="12">
                  <c:v>37622</c:v>
                </c:pt>
                <c:pt idx="13">
                  <c:v>37653</c:v>
                </c:pt>
                <c:pt idx="14">
                  <c:v>37681</c:v>
                </c:pt>
                <c:pt idx="15">
                  <c:v>37712</c:v>
                </c:pt>
                <c:pt idx="16">
                  <c:v>37742</c:v>
                </c:pt>
                <c:pt idx="17">
                  <c:v>37773</c:v>
                </c:pt>
                <c:pt idx="18">
                  <c:v>37803</c:v>
                </c:pt>
                <c:pt idx="19">
                  <c:v>37834</c:v>
                </c:pt>
                <c:pt idx="20">
                  <c:v>37865</c:v>
                </c:pt>
                <c:pt idx="21">
                  <c:v>37895</c:v>
                </c:pt>
                <c:pt idx="22">
                  <c:v>37926</c:v>
                </c:pt>
                <c:pt idx="23">
                  <c:v>37956</c:v>
                </c:pt>
                <c:pt idx="24">
                  <c:v>37987</c:v>
                </c:pt>
                <c:pt idx="25">
                  <c:v>38018</c:v>
                </c:pt>
                <c:pt idx="26">
                  <c:v>38047</c:v>
                </c:pt>
                <c:pt idx="27">
                  <c:v>38078</c:v>
                </c:pt>
                <c:pt idx="28">
                  <c:v>38108</c:v>
                </c:pt>
                <c:pt idx="29">
                  <c:v>38139</c:v>
                </c:pt>
                <c:pt idx="30">
                  <c:v>38169</c:v>
                </c:pt>
                <c:pt idx="31">
                  <c:v>38200</c:v>
                </c:pt>
                <c:pt idx="32">
                  <c:v>38231</c:v>
                </c:pt>
                <c:pt idx="33">
                  <c:v>38261</c:v>
                </c:pt>
                <c:pt idx="34">
                  <c:v>38292</c:v>
                </c:pt>
                <c:pt idx="35">
                  <c:v>38322</c:v>
                </c:pt>
                <c:pt idx="36">
                  <c:v>38353</c:v>
                </c:pt>
                <c:pt idx="37">
                  <c:v>38384</c:v>
                </c:pt>
                <c:pt idx="38">
                  <c:v>38412</c:v>
                </c:pt>
                <c:pt idx="39">
                  <c:v>38443</c:v>
                </c:pt>
                <c:pt idx="40">
                  <c:v>38473</c:v>
                </c:pt>
                <c:pt idx="41">
                  <c:v>38504</c:v>
                </c:pt>
                <c:pt idx="42">
                  <c:v>38534</c:v>
                </c:pt>
                <c:pt idx="43">
                  <c:v>38565</c:v>
                </c:pt>
                <c:pt idx="44">
                  <c:v>38596</c:v>
                </c:pt>
                <c:pt idx="45">
                  <c:v>38626</c:v>
                </c:pt>
                <c:pt idx="46">
                  <c:v>38657</c:v>
                </c:pt>
                <c:pt idx="47">
                  <c:v>38687</c:v>
                </c:pt>
                <c:pt idx="48">
                  <c:v>38718</c:v>
                </c:pt>
                <c:pt idx="49">
                  <c:v>38749</c:v>
                </c:pt>
                <c:pt idx="50">
                  <c:v>38777</c:v>
                </c:pt>
                <c:pt idx="51">
                  <c:v>38808</c:v>
                </c:pt>
                <c:pt idx="52">
                  <c:v>38838</c:v>
                </c:pt>
                <c:pt idx="53">
                  <c:v>38869</c:v>
                </c:pt>
                <c:pt idx="54">
                  <c:v>38899</c:v>
                </c:pt>
                <c:pt idx="55">
                  <c:v>38930</c:v>
                </c:pt>
                <c:pt idx="56">
                  <c:v>38961</c:v>
                </c:pt>
                <c:pt idx="57">
                  <c:v>38991</c:v>
                </c:pt>
                <c:pt idx="58">
                  <c:v>39022</c:v>
                </c:pt>
                <c:pt idx="59">
                  <c:v>39052</c:v>
                </c:pt>
                <c:pt idx="60">
                  <c:v>39083</c:v>
                </c:pt>
                <c:pt idx="61">
                  <c:v>39114</c:v>
                </c:pt>
                <c:pt idx="62">
                  <c:v>39142</c:v>
                </c:pt>
                <c:pt idx="63">
                  <c:v>39173</c:v>
                </c:pt>
                <c:pt idx="64">
                  <c:v>39203</c:v>
                </c:pt>
                <c:pt idx="65">
                  <c:v>39234</c:v>
                </c:pt>
                <c:pt idx="66">
                  <c:v>39264</c:v>
                </c:pt>
                <c:pt idx="67">
                  <c:v>39295</c:v>
                </c:pt>
                <c:pt idx="68">
                  <c:v>39326</c:v>
                </c:pt>
                <c:pt idx="69">
                  <c:v>39356</c:v>
                </c:pt>
                <c:pt idx="70">
                  <c:v>39387</c:v>
                </c:pt>
                <c:pt idx="71">
                  <c:v>39417</c:v>
                </c:pt>
                <c:pt idx="72">
                  <c:v>39448</c:v>
                </c:pt>
                <c:pt idx="73">
                  <c:v>39479</c:v>
                </c:pt>
                <c:pt idx="74">
                  <c:v>39508</c:v>
                </c:pt>
                <c:pt idx="75">
                  <c:v>39539</c:v>
                </c:pt>
                <c:pt idx="76">
                  <c:v>39569</c:v>
                </c:pt>
                <c:pt idx="77">
                  <c:v>39600</c:v>
                </c:pt>
                <c:pt idx="78">
                  <c:v>39630</c:v>
                </c:pt>
                <c:pt idx="79">
                  <c:v>39661</c:v>
                </c:pt>
                <c:pt idx="80">
                  <c:v>39692</c:v>
                </c:pt>
                <c:pt idx="81">
                  <c:v>39722</c:v>
                </c:pt>
                <c:pt idx="82">
                  <c:v>39753</c:v>
                </c:pt>
                <c:pt idx="83">
                  <c:v>39783</c:v>
                </c:pt>
                <c:pt idx="84">
                  <c:v>39814</c:v>
                </c:pt>
                <c:pt idx="85">
                  <c:v>39845</c:v>
                </c:pt>
                <c:pt idx="86">
                  <c:v>39873</c:v>
                </c:pt>
                <c:pt idx="87">
                  <c:v>39904</c:v>
                </c:pt>
                <c:pt idx="88">
                  <c:v>39934</c:v>
                </c:pt>
                <c:pt idx="89">
                  <c:v>39965</c:v>
                </c:pt>
                <c:pt idx="90">
                  <c:v>39995</c:v>
                </c:pt>
                <c:pt idx="91">
                  <c:v>40026</c:v>
                </c:pt>
                <c:pt idx="92">
                  <c:v>40057</c:v>
                </c:pt>
                <c:pt idx="93">
                  <c:v>40087</c:v>
                </c:pt>
                <c:pt idx="94">
                  <c:v>40118</c:v>
                </c:pt>
                <c:pt idx="95">
                  <c:v>40148</c:v>
                </c:pt>
                <c:pt idx="96">
                  <c:v>40179</c:v>
                </c:pt>
                <c:pt idx="97">
                  <c:v>40210</c:v>
                </c:pt>
                <c:pt idx="98">
                  <c:v>40238</c:v>
                </c:pt>
                <c:pt idx="99">
                  <c:v>40269</c:v>
                </c:pt>
                <c:pt idx="100">
                  <c:v>40299</c:v>
                </c:pt>
                <c:pt idx="101">
                  <c:v>40330</c:v>
                </c:pt>
                <c:pt idx="102">
                  <c:v>40360</c:v>
                </c:pt>
                <c:pt idx="103">
                  <c:v>40391</c:v>
                </c:pt>
                <c:pt idx="104">
                  <c:v>40422</c:v>
                </c:pt>
                <c:pt idx="105">
                  <c:v>40452</c:v>
                </c:pt>
                <c:pt idx="106">
                  <c:v>40483</c:v>
                </c:pt>
                <c:pt idx="107">
                  <c:v>40513</c:v>
                </c:pt>
                <c:pt idx="108">
                  <c:v>40544</c:v>
                </c:pt>
                <c:pt idx="109">
                  <c:v>40575</c:v>
                </c:pt>
                <c:pt idx="110">
                  <c:v>40603</c:v>
                </c:pt>
                <c:pt idx="111">
                  <c:v>40634</c:v>
                </c:pt>
                <c:pt idx="112">
                  <c:v>40664</c:v>
                </c:pt>
                <c:pt idx="113">
                  <c:v>40695</c:v>
                </c:pt>
                <c:pt idx="114">
                  <c:v>40725</c:v>
                </c:pt>
                <c:pt idx="115">
                  <c:v>40756</c:v>
                </c:pt>
                <c:pt idx="116">
                  <c:v>40787</c:v>
                </c:pt>
                <c:pt idx="117">
                  <c:v>40817</c:v>
                </c:pt>
                <c:pt idx="118">
                  <c:v>40848</c:v>
                </c:pt>
                <c:pt idx="119">
                  <c:v>40878</c:v>
                </c:pt>
                <c:pt idx="120">
                  <c:v>40909</c:v>
                </c:pt>
                <c:pt idx="121">
                  <c:v>40940</c:v>
                </c:pt>
                <c:pt idx="122">
                  <c:v>40969</c:v>
                </c:pt>
                <c:pt idx="123">
                  <c:v>41000</c:v>
                </c:pt>
                <c:pt idx="124">
                  <c:v>41030</c:v>
                </c:pt>
                <c:pt idx="125">
                  <c:v>41061</c:v>
                </c:pt>
                <c:pt idx="126">
                  <c:v>41091</c:v>
                </c:pt>
                <c:pt idx="127">
                  <c:v>41122</c:v>
                </c:pt>
                <c:pt idx="128">
                  <c:v>41153</c:v>
                </c:pt>
                <c:pt idx="129">
                  <c:v>41183</c:v>
                </c:pt>
                <c:pt idx="130">
                  <c:v>41214</c:v>
                </c:pt>
                <c:pt idx="131">
                  <c:v>41244</c:v>
                </c:pt>
                <c:pt idx="132">
                  <c:v>41275</c:v>
                </c:pt>
                <c:pt idx="133">
                  <c:v>41306</c:v>
                </c:pt>
                <c:pt idx="134">
                  <c:v>41334</c:v>
                </c:pt>
                <c:pt idx="135">
                  <c:v>41365</c:v>
                </c:pt>
                <c:pt idx="136">
                  <c:v>41395</c:v>
                </c:pt>
                <c:pt idx="137">
                  <c:v>41426</c:v>
                </c:pt>
                <c:pt idx="138">
                  <c:v>41456</c:v>
                </c:pt>
                <c:pt idx="139">
                  <c:v>41487</c:v>
                </c:pt>
                <c:pt idx="140">
                  <c:v>41518</c:v>
                </c:pt>
                <c:pt idx="141">
                  <c:v>41548</c:v>
                </c:pt>
                <c:pt idx="142">
                  <c:v>41579</c:v>
                </c:pt>
                <c:pt idx="143">
                  <c:v>41609</c:v>
                </c:pt>
                <c:pt idx="144">
                  <c:v>41640</c:v>
                </c:pt>
                <c:pt idx="145">
                  <c:v>41671</c:v>
                </c:pt>
                <c:pt idx="146">
                  <c:v>41699</c:v>
                </c:pt>
                <c:pt idx="147">
                  <c:v>41730</c:v>
                </c:pt>
                <c:pt idx="148">
                  <c:v>41760</c:v>
                </c:pt>
                <c:pt idx="149">
                  <c:v>41791</c:v>
                </c:pt>
                <c:pt idx="150">
                  <c:v>41821</c:v>
                </c:pt>
                <c:pt idx="151">
                  <c:v>41852</c:v>
                </c:pt>
                <c:pt idx="152">
                  <c:v>41883</c:v>
                </c:pt>
                <c:pt idx="153">
                  <c:v>41913</c:v>
                </c:pt>
                <c:pt idx="154">
                  <c:v>41944</c:v>
                </c:pt>
                <c:pt idx="155">
                  <c:v>41974</c:v>
                </c:pt>
                <c:pt idx="156">
                  <c:v>42005</c:v>
                </c:pt>
                <c:pt idx="157">
                  <c:v>42036</c:v>
                </c:pt>
                <c:pt idx="158">
                  <c:v>42064</c:v>
                </c:pt>
                <c:pt idx="159">
                  <c:v>42095</c:v>
                </c:pt>
                <c:pt idx="160">
                  <c:v>42125</c:v>
                </c:pt>
                <c:pt idx="161">
                  <c:v>42156</c:v>
                </c:pt>
                <c:pt idx="162">
                  <c:v>42186</c:v>
                </c:pt>
                <c:pt idx="163">
                  <c:v>42217</c:v>
                </c:pt>
                <c:pt idx="164">
                  <c:v>42248</c:v>
                </c:pt>
                <c:pt idx="165">
                  <c:v>42278</c:v>
                </c:pt>
                <c:pt idx="166">
                  <c:v>42309</c:v>
                </c:pt>
                <c:pt idx="167">
                  <c:v>42339</c:v>
                </c:pt>
                <c:pt idx="168">
                  <c:v>42370</c:v>
                </c:pt>
                <c:pt idx="169">
                  <c:v>42401</c:v>
                </c:pt>
                <c:pt idx="170">
                  <c:v>42430</c:v>
                </c:pt>
                <c:pt idx="171">
                  <c:v>42461</c:v>
                </c:pt>
                <c:pt idx="172">
                  <c:v>42491</c:v>
                </c:pt>
                <c:pt idx="173">
                  <c:v>42522</c:v>
                </c:pt>
                <c:pt idx="174">
                  <c:v>42552</c:v>
                </c:pt>
                <c:pt idx="175">
                  <c:v>42583</c:v>
                </c:pt>
                <c:pt idx="176">
                  <c:v>42614</c:v>
                </c:pt>
                <c:pt idx="177">
                  <c:v>42644</c:v>
                </c:pt>
                <c:pt idx="178">
                  <c:v>42675</c:v>
                </c:pt>
                <c:pt idx="179">
                  <c:v>42705</c:v>
                </c:pt>
                <c:pt idx="180">
                  <c:v>42736</c:v>
                </c:pt>
                <c:pt idx="181">
                  <c:v>42767</c:v>
                </c:pt>
                <c:pt idx="182">
                  <c:v>42795</c:v>
                </c:pt>
                <c:pt idx="183">
                  <c:v>42826</c:v>
                </c:pt>
                <c:pt idx="184">
                  <c:v>42856</c:v>
                </c:pt>
                <c:pt idx="185">
                  <c:v>42887</c:v>
                </c:pt>
                <c:pt idx="186">
                  <c:v>42917</c:v>
                </c:pt>
                <c:pt idx="187">
                  <c:v>42948</c:v>
                </c:pt>
                <c:pt idx="188">
                  <c:v>42979</c:v>
                </c:pt>
                <c:pt idx="189">
                  <c:v>43009</c:v>
                </c:pt>
                <c:pt idx="190">
                  <c:v>43040</c:v>
                </c:pt>
                <c:pt idx="191">
                  <c:v>43070</c:v>
                </c:pt>
                <c:pt idx="192">
                  <c:v>43101</c:v>
                </c:pt>
                <c:pt idx="193">
                  <c:v>43132</c:v>
                </c:pt>
                <c:pt idx="194">
                  <c:v>43160</c:v>
                </c:pt>
                <c:pt idx="195">
                  <c:v>43191</c:v>
                </c:pt>
                <c:pt idx="196">
                  <c:v>43221</c:v>
                </c:pt>
                <c:pt idx="197">
                  <c:v>43252</c:v>
                </c:pt>
                <c:pt idx="198">
                  <c:v>43282</c:v>
                </c:pt>
              </c:numCache>
            </c:numRef>
          </c:cat>
          <c:smooth val="0"/>
          <c:extLst>
            <c:ext xmlns:c16="http://schemas.microsoft.com/office/drawing/2014/chart" uri="{C3380CC4-5D6E-409C-BE32-E72D297353CC}">
              <c16:uniqueId val="{00000003-0277-4122-B4CF-2CD7B1F2C589}"/>
            </c:ext>
          </c:extLst>
        </c:ser>
        <c:dLbls>
          <c:showLegendKey val="0"/>
          <c:showVal val="0"/>
          <c:showCatName val="0"/>
          <c:showSerName val="0"/>
          <c:showPercent val="0"/>
          <c:showBubbleSize val="0"/>
        </c:dLbls>
        <c:smooth val="0"/>
        <c:axId val="1411446864"/>
        <c:axId val="1411449776"/>
      </c:lineChart>
      <c:catAx>
        <c:axId val="1411446864"/>
        <c:scaling>
          <c:orientation val="minMax"/>
        </c:scaling>
        <c:delete val="0"/>
        <c:axPos val="b"/>
        <c:numFmt formatCode="mmm\-yyyy" sourceLinked="0"/>
        <c:majorTickMark val="out"/>
        <c:minorTickMark val="none"/>
        <c:tickLblPos val="nextTo"/>
        <c:txPr>
          <a:bodyPr rot="-5400000" vert="horz"/>
          <a:lstStyle/>
          <a:p>
            <a:pPr>
              <a:defRPr sz="800" i="1"/>
            </a:pPr>
            <a:endParaRPr lang="en-US"/>
          </a:p>
        </c:txPr>
        <c:crossAx val="1411449776"/>
        <c:crosses val="autoZero"/>
        <c:auto val="1"/>
        <c:lblAlgn val="ctr"/>
        <c:lblOffset val="100"/>
        <c:noMultiLvlLbl val="1"/>
      </c:catAx>
      <c:valAx>
        <c:axId val="1411449776"/>
        <c:scaling>
          <c:orientation val="minMax"/>
        </c:scaling>
        <c:delete val="0"/>
        <c:axPos val="l"/>
        <c:numFmt formatCode="General" sourceLinked="1"/>
        <c:majorTickMark val="out"/>
        <c:minorTickMark val="none"/>
        <c:tickLblPos val="nextTo"/>
        <c:txPr>
          <a:bodyPr/>
          <a:lstStyle/>
          <a:p>
            <a:pPr>
              <a:defRPr sz="800"/>
            </a:pPr>
            <a:endParaRPr lang="en-US"/>
          </a:p>
        </c:txPr>
        <c:crossAx val="1411446864"/>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u="sng"/>
            </a:pPr>
            <a:r>
              <a:rPr lang="en-US"/>
              <a:t>Sales-Holts</a:t>
            </a:r>
            <a:r>
              <a:rPr lang="en-US" baseline="0"/>
              <a:t> Exponential Smoothing</a:t>
            </a:r>
          </a:p>
          <a:p>
            <a:pPr>
              <a:defRPr u="sng"/>
            </a:pPr>
            <a:endParaRPr lang="en-US"/>
          </a:p>
        </c:rich>
      </c:tx>
      <c:overlay val="0"/>
    </c:title>
    <c:autoTitleDeleted val="0"/>
    <c:plotArea>
      <c:layout/>
      <c:lineChart>
        <c:grouping val="standard"/>
        <c:varyColors val="0"/>
        <c:ser>
          <c:idx val="0"/>
          <c:order val="0"/>
          <c:tx>
            <c:strRef>
              <c:f>'[1]Audit - Sales (1)'!$C$3</c:f>
              <c:strCache>
                <c:ptCount val="1"/>
                <c:pt idx="0">
                  <c:v>Actual</c:v>
                </c:pt>
              </c:strCache>
            </c:strRef>
          </c:tx>
          <c:spPr>
            <a:ln>
              <a:solidFill>
                <a:srgbClr val="0000FF"/>
              </a:solidFill>
              <a:prstDash val="solid"/>
            </a:ln>
          </c:spPr>
          <c:marker>
            <c:symbol val="none"/>
          </c:marker>
          <c:cat>
            <c:numRef>
              <c:f>'[1]Audit - Sales (1)'!$B$4:$B$202</c:f>
              <c:numCache>
                <c:formatCode>General</c:formatCode>
                <c:ptCount val="199"/>
                <c:pt idx="0">
                  <c:v>37257</c:v>
                </c:pt>
                <c:pt idx="1">
                  <c:v>37288</c:v>
                </c:pt>
                <c:pt idx="2">
                  <c:v>37316</c:v>
                </c:pt>
                <c:pt idx="3">
                  <c:v>37347</c:v>
                </c:pt>
                <c:pt idx="4">
                  <c:v>37377</c:v>
                </c:pt>
                <c:pt idx="5">
                  <c:v>37408</c:v>
                </c:pt>
                <c:pt idx="6">
                  <c:v>37438</c:v>
                </c:pt>
                <c:pt idx="7">
                  <c:v>37469</c:v>
                </c:pt>
                <c:pt idx="8">
                  <c:v>37500</c:v>
                </c:pt>
                <c:pt idx="9">
                  <c:v>37530</c:v>
                </c:pt>
                <c:pt idx="10">
                  <c:v>37561</c:v>
                </c:pt>
                <c:pt idx="11">
                  <c:v>37591</c:v>
                </c:pt>
                <c:pt idx="12">
                  <c:v>37622</c:v>
                </c:pt>
                <c:pt idx="13">
                  <c:v>37653</c:v>
                </c:pt>
                <c:pt idx="14">
                  <c:v>37681</c:v>
                </c:pt>
                <c:pt idx="15">
                  <c:v>37712</c:v>
                </c:pt>
                <c:pt idx="16">
                  <c:v>37742</c:v>
                </c:pt>
                <c:pt idx="17">
                  <c:v>37773</c:v>
                </c:pt>
                <c:pt idx="18">
                  <c:v>37803</c:v>
                </c:pt>
                <c:pt idx="19">
                  <c:v>37834</c:v>
                </c:pt>
                <c:pt idx="20">
                  <c:v>37865</c:v>
                </c:pt>
                <c:pt idx="21">
                  <c:v>37895</c:v>
                </c:pt>
                <c:pt idx="22">
                  <c:v>37926</c:v>
                </c:pt>
                <c:pt idx="23">
                  <c:v>37956</c:v>
                </c:pt>
                <c:pt idx="24">
                  <c:v>37987</c:v>
                </c:pt>
                <c:pt idx="25">
                  <c:v>38018</c:v>
                </c:pt>
                <c:pt idx="26">
                  <c:v>38047</c:v>
                </c:pt>
                <c:pt idx="27">
                  <c:v>38078</c:v>
                </c:pt>
                <c:pt idx="28">
                  <c:v>38108</c:v>
                </c:pt>
                <c:pt idx="29">
                  <c:v>38139</c:v>
                </c:pt>
                <c:pt idx="30">
                  <c:v>38169</c:v>
                </c:pt>
                <c:pt idx="31">
                  <c:v>38200</c:v>
                </c:pt>
                <c:pt idx="32">
                  <c:v>38231</c:v>
                </c:pt>
                <c:pt idx="33">
                  <c:v>38261</c:v>
                </c:pt>
                <c:pt idx="34">
                  <c:v>38292</c:v>
                </c:pt>
                <c:pt idx="35">
                  <c:v>38322</c:v>
                </c:pt>
                <c:pt idx="36">
                  <c:v>38353</c:v>
                </c:pt>
                <c:pt idx="37">
                  <c:v>38384</c:v>
                </c:pt>
                <c:pt idx="38">
                  <c:v>38412</c:v>
                </c:pt>
                <c:pt idx="39">
                  <c:v>38443</c:v>
                </c:pt>
                <c:pt idx="40">
                  <c:v>38473</c:v>
                </c:pt>
                <c:pt idx="41">
                  <c:v>38504</c:v>
                </c:pt>
                <c:pt idx="42">
                  <c:v>38534</c:v>
                </c:pt>
                <c:pt idx="43">
                  <c:v>38565</c:v>
                </c:pt>
                <c:pt idx="44">
                  <c:v>38596</c:v>
                </c:pt>
                <c:pt idx="45">
                  <c:v>38626</c:v>
                </c:pt>
                <c:pt idx="46">
                  <c:v>38657</c:v>
                </c:pt>
                <c:pt idx="47">
                  <c:v>38687</c:v>
                </c:pt>
                <c:pt idx="48">
                  <c:v>38718</c:v>
                </c:pt>
                <c:pt idx="49">
                  <c:v>38749</c:v>
                </c:pt>
                <c:pt idx="50">
                  <c:v>38777</c:v>
                </c:pt>
                <c:pt idx="51">
                  <c:v>38808</c:v>
                </c:pt>
                <c:pt idx="52">
                  <c:v>38838</c:v>
                </c:pt>
                <c:pt idx="53">
                  <c:v>38869</c:v>
                </c:pt>
                <c:pt idx="54">
                  <c:v>38899</c:v>
                </c:pt>
                <c:pt idx="55">
                  <c:v>38930</c:v>
                </c:pt>
                <c:pt idx="56">
                  <c:v>38961</c:v>
                </c:pt>
                <c:pt idx="57">
                  <c:v>38991</c:v>
                </c:pt>
                <c:pt idx="58">
                  <c:v>39022</c:v>
                </c:pt>
                <c:pt idx="59">
                  <c:v>39052</c:v>
                </c:pt>
                <c:pt idx="60">
                  <c:v>39083</c:v>
                </c:pt>
                <c:pt idx="61">
                  <c:v>39114</c:v>
                </c:pt>
                <c:pt idx="62">
                  <c:v>39142</c:v>
                </c:pt>
                <c:pt idx="63">
                  <c:v>39173</c:v>
                </c:pt>
                <c:pt idx="64">
                  <c:v>39203</c:v>
                </c:pt>
                <c:pt idx="65">
                  <c:v>39234</c:v>
                </c:pt>
                <c:pt idx="66">
                  <c:v>39264</c:v>
                </c:pt>
                <c:pt idx="67">
                  <c:v>39295</c:v>
                </c:pt>
                <c:pt idx="68">
                  <c:v>39326</c:v>
                </c:pt>
                <c:pt idx="69">
                  <c:v>39356</c:v>
                </c:pt>
                <c:pt idx="70">
                  <c:v>39387</c:v>
                </c:pt>
                <c:pt idx="71">
                  <c:v>39417</c:v>
                </c:pt>
                <c:pt idx="72">
                  <c:v>39448</c:v>
                </c:pt>
                <c:pt idx="73">
                  <c:v>39479</c:v>
                </c:pt>
                <c:pt idx="74">
                  <c:v>39508</c:v>
                </c:pt>
                <c:pt idx="75">
                  <c:v>39539</c:v>
                </c:pt>
                <c:pt idx="76">
                  <c:v>39569</c:v>
                </c:pt>
                <c:pt idx="77">
                  <c:v>39600</c:v>
                </c:pt>
                <c:pt idx="78">
                  <c:v>39630</c:v>
                </c:pt>
                <c:pt idx="79">
                  <c:v>39661</c:v>
                </c:pt>
                <c:pt idx="80">
                  <c:v>39692</c:v>
                </c:pt>
                <c:pt idx="81">
                  <c:v>39722</c:v>
                </c:pt>
                <c:pt idx="82">
                  <c:v>39753</c:v>
                </c:pt>
                <c:pt idx="83">
                  <c:v>39783</c:v>
                </c:pt>
                <c:pt idx="84">
                  <c:v>39814</c:v>
                </c:pt>
                <c:pt idx="85">
                  <c:v>39845</c:v>
                </c:pt>
                <c:pt idx="86">
                  <c:v>39873</c:v>
                </c:pt>
                <c:pt idx="87">
                  <c:v>39904</c:v>
                </c:pt>
                <c:pt idx="88">
                  <c:v>39934</c:v>
                </c:pt>
                <c:pt idx="89">
                  <c:v>39965</c:v>
                </c:pt>
                <c:pt idx="90">
                  <c:v>39995</c:v>
                </c:pt>
                <c:pt idx="91">
                  <c:v>40026</c:v>
                </c:pt>
                <c:pt idx="92">
                  <c:v>40057</c:v>
                </c:pt>
                <c:pt idx="93">
                  <c:v>40087</c:v>
                </c:pt>
                <c:pt idx="94">
                  <c:v>40118</c:v>
                </c:pt>
                <c:pt idx="95">
                  <c:v>40148</c:v>
                </c:pt>
                <c:pt idx="96">
                  <c:v>40179</c:v>
                </c:pt>
                <c:pt idx="97">
                  <c:v>40210</c:v>
                </c:pt>
                <c:pt idx="98">
                  <c:v>40238</c:v>
                </c:pt>
                <c:pt idx="99">
                  <c:v>40269</c:v>
                </c:pt>
                <c:pt idx="100">
                  <c:v>40299</c:v>
                </c:pt>
                <c:pt idx="101">
                  <c:v>40330</c:v>
                </c:pt>
                <c:pt idx="102">
                  <c:v>40360</c:v>
                </c:pt>
                <c:pt idx="103">
                  <c:v>40391</c:v>
                </c:pt>
                <c:pt idx="104">
                  <c:v>40422</c:v>
                </c:pt>
                <c:pt idx="105">
                  <c:v>40452</c:v>
                </c:pt>
                <c:pt idx="106">
                  <c:v>40483</c:v>
                </c:pt>
                <c:pt idx="107">
                  <c:v>40513</c:v>
                </c:pt>
                <c:pt idx="108">
                  <c:v>40544</c:v>
                </c:pt>
                <c:pt idx="109">
                  <c:v>40575</c:v>
                </c:pt>
                <c:pt idx="110">
                  <c:v>40603</c:v>
                </c:pt>
                <c:pt idx="111">
                  <c:v>40634</c:v>
                </c:pt>
                <c:pt idx="112">
                  <c:v>40664</c:v>
                </c:pt>
                <c:pt idx="113">
                  <c:v>40695</c:v>
                </c:pt>
                <c:pt idx="114">
                  <c:v>40725</c:v>
                </c:pt>
                <c:pt idx="115">
                  <c:v>40756</c:v>
                </c:pt>
                <c:pt idx="116">
                  <c:v>40787</c:v>
                </c:pt>
                <c:pt idx="117">
                  <c:v>40817</c:v>
                </c:pt>
                <c:pt idx="118">
                  <c:v>40848</c:v>
                </c:pt>
                <c:pt idx="119">
                  <c:v>40878</c:v>
                </c:pt>
                <c:pt idx="120">
                  <c:v>40909</c:v>
                </c:pt>
                <c:pt idx="121">
                  <c:v>40940</c:v>
                </c:pt>
                <c:pt idx="122">
                  <c:v>40969</c:v>
                </c:pt>
                <c:pt idx="123">
                  <c:v>41000</c:v>
                </c:pt>
                <c:pt idx="124">
                  <c:v>41030</c:v>
                </c:pt>
                <c:pt idx="125">
                  <c:v>41061</c:v>
                </c:pt>
                <c:pt idx="126">
                  <c:v>41091</c:v>
                </c:pt>
                <c:pt idx="127">
                  <c:v>41122</c:v>
                </c:pt>
                <c:pt idx="128">
                  <c:v>41153</c:v>
                </c:pt>
                <c:pt idx="129">
                  <c:v>41183</c:v>
                </c:pt>
                <c:pt idx="130">
                  <c:v>41214</c:v>
                </c:pt>
                <c:pt idx="131">
                  <c:v>41244</c:v>
                </c:pt>
                <c:pt idx="132">
                  <c:v>41275</c:v>
                </c:pt>
                <c:pt idx="133">
                  <c:v>41306</c:v>
                </c:pt>
                <c:pt idx="134">
                  <c:v>41334</c:v>
                </c:pt>
                <c:pt idx="135">
                  <c:v>41365</c:v>
                </c:pt>
                <c:pt idx="136">
                  <c:v>41395</c:v>
                </c:pt>
                <c:pt idx="137">
                  <c:v>41426</c:v>
                </c:pt>
                <c:pt idx="138">
                  <c:v>41456</c:v>
                </c:pt>
                <c:pt idx="139">
                  <c:v>41487</c:v>
                </c:pt>
                <c:pt idx="140">
                  <c:v>41518</c:v>
                </c:pt>
                <c:pt idx="141">
                  <c:v>41548</c:v>
                </c:pt>
                <c:pt idx="142">
                  <c:v>41579</c:v>
                </c:pt>
                <c:pt idx="143">
                  <c:v>41609</c:v>
                </c:pt>
                <c:pt idx="144">
                  <c:v>41640</c:v>
                </c:pt>
                <c:pt idx="145">
                  <c:v>41671</c:v>
                </c:pt>
                <c:pt idx="146">
                  <c:v>41699</c:v>
                </c:pt>
                <c:pt idx="147">
                  <c:v>41730</c:v>
                </c:pt>
                <c:pt idx="148">
                  <c:v>41760</c:v>
                </c:pt>
                <c:pt idx="149">
                  <c:v>41791</c:v>
                </c:pt>
                <c:pt idx="150">
                  <c:v>41821</c:v>
                </c:pt>
                <c:pt idx="151">
                  <c:v>41852</c:v>
                </c:pt>
                <c:pt idx="152">
                  <c:v>41883</c:v>
                </c:pt>
                <c:pt idx="153">
                  <c:v>41913</c:v>
                </c:pt>
                <c:pt idx="154">
                  <c:v>41944</c:v>
                </c:pt>
                <c:pt idx="155">
                  <c:v>41974</c:v>
                </c:pt>
                <c:pt idx="156">
                  <c:v>42005</c:v>
                </c:pt>
                <c:pt idx="157">
                  <c:v>42036</c:v>
                </c:pt>
                <c:pt idx="158">
                  <c:v>42064</c:v>
                </c:pt>
                <c:pt idx="159">
                  <c:v>42095</c:v>
                </c:pt>
                <c:pt idx="160">
                  <c:v>42125</c:v>
                </c:pt>
                <c:pt idx="161">
                  <c:v>42156</c:v>
                </c:pt>
                <c:pt idx="162">
                  <c:v>42186</c:v>
                </c:pt>
                <c:pt idx="163">
                  <c:v>42217</c:v>
                </c:pt>
                <c:pt idx="164">
                  <c:v>42248</c:v>
                </c:pt>
                <c:pt idx="165">
                  <c:v>42278</c:v>
                </c:pt>
                <c:pt idx="166">
                  <c:v>42309</c:v>
                </c:pt>
                <c:pt idx="167">
                  <c:v>42339</c:v>
                </c:pt>
                <c:pt idx="168">
                  <c:v>42370</c:v>
                </c:pt>
                <c:pt idx="169">
                  <c:v>42401</c:v>
                </c:pt>
                <c:pt idx="170">
                  <c:v>42430</c:v>
                </c:pt>
                <c:pt idx="171">
                  <c:v>42461</c:v>
                </c:pt>
                <c:pt idx="172">
                  <c:v>42491</c:v>
                </c:pt>
                <c:pt idx="173">
                  <c:v>42522</c:v>
                </c:pt>
                <c:pt idx="174">
                  <c:v>42552</c:v>
                </c:pt>
                <c:pt idx="175">
                  <c:v>42583</c:v>
                </c:pt>
                <c:pt idx="176">
                  <c:v>42614</c:v>
                </c:pt>
                <c:pt idx="177">
                  <c:v>42644</c:v>
                </c:pt>
                <c:pt idx="178">
                  <c:v>42675</c:v>
                </c:pt>
                <c:pt idx="179">
                  <c:v>42705</c:v>
                </c:pt>
                <c:pt idx="180">
                  <c:v>42736</c:v>
                </c:pt>
                <c:pt idx="181">
                  <c:v>42767</c:v>
                </c:pt>
                <c:pt idx="182">
                  <c:v>42795</c:v>
                </c:pt>
                <c:pt idx="183">
                  <c:v>42826</c:v>
                </c:pt>
                <c:pt idx="184">
                  <c:v>42856</c:v>
                </c:pt>
                <c:pt idx="185">
                  <c:v>42887</c:v>
                </c:pt>
                <c:pt idx="186">
                  <c:v>42917</c:v>
                </c:pt>
                <c:pt idx="187">
                  <c:v>42948</c:v>
                </c:pt>
                <c:pt idx="188">
                  <c:v>42979</c:v>
                </c:pt>
                <c:pt idx="189">
                  <c:v>43009</c:v>
                </c:pt>
                <c:pt idx="190">
                  <c:v>43040</c:v>
                </c:pt>
                <c:pt idx="191">
                  <c:v>43070</c:v>
                </c:pt>
                <c:pt idx="192">
                  <c:v>43101</c:v>
                </c:pt>
                <c:pt idx="193">
                  <c:v>43132</c:v>
                </c:pt>
                <c:pt idx="194">
                  <c:v>43160</c:v>
                </c:pt>
                <c:pt idx="195">
                  <c:v>43191</c:v>
                </c:pt>
                <c:pt idx="196">
                  <c:v>43221</c:v>
                </c:pt>
                <c:pt idx="197">
                  <c:v>43252</c:v>
                </c:pt>
                <c:pt idx="198">
                  <c:v>43282</c:v>
                </c:pt>
              </c:numCache>
            </c:numRef>
          </c:cat>
          <c:val>
            <c:numRef>
              <c:f>'[1]Audit - Sales (1)'!$C$4:$C$202</c:f>
              <c:numCache>
                <c:formatCode>General</c:formatCode>
                <c:ptCount val="199"/>
                <c:pt idx="0">
                  <c:v>2580</c:v>
                </c:pt>
                <c:pt idx="1">
                  <c:v>2616</c:v>
                </c:pt>
                <c:pt idx="2">
                  <c:v>2838</c:v>
                </c:pt>
                <c:pt idx="3">
                  <c:v>2985</c:v>
                </c:pt>
                <c:pt idx="4">
                  <c:v>3258</c:v>
                </c:pt>
                <c:pt idx="5">
                  <c:v>3107</c:v>
                </c:pt>
                <c:pt idx="6">
                  <c:v>3097</c:v>
                </c:pt>
                <c:pt idx="7">
                  <c:v>3288</c:v>
                </c:pt>
                <c:pt idx="8">
                  <c:v>3077</c:v>
                </c:pt>
                <c:pt idx="9">
                  <c:v>3429</c:v>
                </c:pt>
                <c:pt idx="10">
                  <c:v>4011</c:v>
                </c:pt>
                <c:pt idx="11">
                  <c:v>5739</c:v>
                </c:pt>
                <c:pt idx="12">
                  <c:v>2877</c:v>
                </c:pt>
                <c:pt idx="13">
                  <c:v>2885</c:v>
                </c:pt>
                <c:pt idx="14">
                  <c:v>3259</c:v>
                </c:pt>
                <c:pt idx="15">
                  <c:v>3454</c:v>
                </c:pt>
                <c:pt idx="16">
                  <c:v>3771</c:v>
                </c:pt>
                <c:pt idx="17">
                  <c:v>3667</c:v>
                </c:pt>
                <c:pt idx="18">
                  <c:v>3743</c:v>
                </c:pt>
                <c:pt idx="19">
                  <c:v>3792</c:v>
                </c:pt>
                <c:pt idx="20">
                  <c:v>3699</c:v>
                </c:pt>
                <c:pt idx="21">
                  <c:v>4082</c:v>
                </c:pt>
                <c:pt idx="22">
                  <c:v>4727</c:v>
                </c:pt>
                <c:pt idx="23">
                  <c:v>6672</c:v>
                </c:pt>
                <c:pt idx="24">
                  <c:v>3560</c:v>
                </c:pt>
                <c:pt idx="25">
                  <c:v>3575</c:v>
                </c:pt>
                <c:pt idx="26">
                  <c:v>4220</c:v>
                </c:pt>
                <c:pt idx="27">
                  <c:v>4282</c:v>
                </c:pt>
                <c:pt idx="28">
                  <c:v>4594</c:v>
                </c:pt>
                <c:pt idx="29">
                  <c:v>4691</c:v>
                </c:pt>
                <c:pt idx="30">
                  <c:v>4629</c:v>
                </c:pt>
                <c:pt idx="31">
                  <c:v>4795</c:v>
                </c:pt>
                <c:pt idx="32">
                  <c:v>4632</c:v>
                </c:pt>
                <c:pt idx="33">
                  <c:v>5067</c:v>
                </c:pt>
                <c:pt idx="34">
                  <c:v>5746</c:v>
                </c:pt>
                <c:pt idx="35">
                  <c:v>7965</c:v>
                </c:pt>
                <c:pt idx="36">
                  <c:v>4317</c:v>
                </c:pt>
                <c:pt idx="37">
                  <c:v>4118</c:v>
                </c:pt>
                <c:pt idx="38">
                  <c:v>4855</c:v>
                </c:pt>
                <c:pt idx="39">
                  <c:v>4999</c:v>
                </c:pt>
                <c:pt idx="40">
                  <c:v>5343</c:v>
                </c:pt>
                <c:pt idx="41">
                  <c:v>5392</c:v>
                </c:pt>
                <c:pt idx="42">
                  <c:v>5274</c:v>
                </c:pt>
                <c:pt idx="43">
                  <c:v>5435</c:v>
                </c:pt>
                <c:pt idx="44">
                  <c:v>5217</c:v>
                </c:pt>
                <c:pt idx="45">
                  <c:v>5460</c:v>
                </c:pt>
                <c:pt idx="46">
                  <c:v>6288</c:v>
                </c:pt>
                <c:pt idx="47">
                  <c:v>8403</c:v>
                </c:pt>
                <c:pt idx="48">
                  <c:v>4758</c:v>
                </c:pt>
                <c:pt idx="49">
                  <c:v>4914</c:v>
                </c:pt>
                <c:pt idx="50">
                  <c:v>5431</c:v>
                </c:pt>
                <c:pt idx="51">
                  <c:v>5474</c:v>
                </c:pt>
                <c:pt idx="52">
                  <c:v>6124</c:v>
                </c:pt>
                <c:pt idx="53">
                  <c:v>6027</c:v>
                </c:pt>
                <c:pt idx="54">
                  <c:v>5914</c:v>
                </c:pt>
                <c:pt idx="55">
                  <c:v>6244</c:v>
                </c:pt>
                <c:pt idx="56">
                  <c:v>5808</c:v>
                </c:pt>
                <c:pt idx="57">
                  <c:v>6373</c:v>
                </c:pt>
                <c:pt idx="58">
                  <c:v>6994</c:v>
                </c:pt>
                <c:pt idx="59">
                  <c:v>9018</c:v>
                </c:pt>
                <c:pt idx="60">
                  <c:v>5694</c:v>
                </c:pt>
                <c:pt idx="61">
                  <c:v>5431</c:v>
                </c:pt>
                <c:pt idx="62">
                  <c:v>6240</c:v>
                </c:pt>
                <c:pt idx="63">
                  <c:v>6101</c:v>
                </c:pt>
                <c:pt idx="64">
                  <c:v>6849</c:v>
                </c:pt>
                <c:pt idx="65">
                  <c:v>6694</c:v>
                </c:pt>
                <c:pt idx="66">
                  <c:v>6815</c:v>
                </c:pt>
                <c:pt idx="67">
                  <c:v>6948</c:v>
                </c:pt>
                <c:pt idx="68">
                  <c:v>6450</c:v>
                </c:pt>
                <c:pt idx="69">
                  <c:v>7190</c:v>
                </c:pt>
                <c:pt idx="70">
                  <c:v>7738</c:v>
                </c:pt>
                <c:pt idx="71">
                  <c:v>9769</c:v>
                </c:pt>
                <c:pt idx="72">
                  <c:v>6665</c:v>
                </c:pt>
                <c:pt idx="73">
                  <c:v>6400</c:v>
                </c:pt>
                <c:pt idx="74">
                  <c:v>7277</c:v>
                </c:pt>
                <c:pt idx="75">
                  <c:v>7584</c:v>
                </c:pt>
                <c:pt idx="76">
                  <c:v>8169</c:v>
                </c:pt>
                <c:pt idx="77">
                  <c:v>8179</c:v>
                </c:pt>
                <c:pt idx="78">
                  <c:v>8118</c:v>
                </c:pt>
                <c:pt idx="79">
                  <c:v>8284</c:v>
                </c:pt>
                <c:pt idx="80">
                  <c:v>7962</c:v>
                </c:pt>
                <c:pt idx="81">
                  <c:v>8636</c:v>
                </c:pt>
                <c:pt idx="82">
                  <c:v>9433</c:v>
                </c:pt>
                <c:pt idx="83">
                  <c:v>11786</c:v>
                </c:pt>
                <c:pt idx="84">
                  <c:v>8082</c:v>
                </c:pt>
                <c:pt idx="85">
                  <c:v>7761</c:v>
                </c:pt>
                <c:pt idx="86">
                  <c:v>8994</c:v>
                </c:pt>
                <c:pt idx="87">
                  <c:v>8803</c:v>
                </c:pt>
                <c:pt idx="88">
                  <c:v>9712</c:v>
                </c:pt>
                <c:pt idx="89">
                  <c:v>9843</c:v>
                </c:pt>
                <c:pt idx="90">
                  <c:v>9769</c:v>
                </c:pt>
                <c:pt idx="91">
                  <c:v>9944</c:v>
                </c:pt>
                <c:pt idx="92">
                  <c:v>9582</c:v>
                </c:pt>
                <c:pt idx="93">
                  <c:v>10209</c:v>
                </c:pt>
                <c:pt idx="94">
                  <c:v>11115</c:v>
                </c:pt>
                <c:pt idx="95">
                  <c:v>14995</c:v>
                </c:pt>
                <c:pt idx="96">
                  <c:v>9183</c:v>
                </c:pt>
                <c:pt idx="97">
                  <c:v>9478</c:v>
                </c:pt>
                <c:pt idx="98">
                  <c:v>10751</c:v>
                </c:pt>
                <c:pt idx="99">
                  <c:v>10518</c:v>
                </c:pt>
                <c:pt idx="100">
                  <c:v>11349</c:v>
                </c:pt>
                <c:pt idx="101">
                  <c:v>11728</c:v>
                </c:pt>
                <c:pt idx="102">
                  <c:v>11590</c:v>
                </c:pt>
                <c:pt idx="103">
                  <c:v>11871</c:v>
                </c:pt>
                <c:pt idx="104">
                  <c:v>11336</c:v>
                </c:pt>
                <c:pt idx="105">
                  <c:v>11986</c:v>
                </c:pt>
                <c:pt idx="106">
                  <c:v>13130</c:v>
                </c:pt>
                <c:pt idx="107">
                  <c:v>16694</c:v>
                </c:pt>
                <c:pt idx="108">
                  <c:v>11195</c:v>
                </c:pt>
                <c:pt idx="109">
                  <c:v>10919</c:v>
                </c:pt>
                <c:pt idx="110">
                  <c:v>12389</c:v>
                </c:pt>
                <c:pt idx="111">
                  <c:v>12619</c:v>
                </c:pt>
                <c:pt idx="112">
                  <c:v>13489</c:v>
                </c:pt>
                <c:pt idx="113">
                  <c:v>13620</c:v>
                </c:pt>
                <c:pt idx="114">
                  <c:v>13438</c:v>
                </c:pt>
                <c:pt idx="115">
                  <c:v>14084</c:v>
                </c:pt>
                <c:pt idx="116">
                  <c:v>13172</c:v>
                </c:pt>
                <c:pt idx="117">
                  <c:v>14040</c:v>
                </c:pt>
                <c:pt idx="118">
                  <c:v>15759</c:v>
                </c:pt>
                <c:pt idx="119">
                  <c:v>19992</c:v>
                </c:pt>
                <c:pt idx="120">
                  <c:v>13162</c:v>
                </c:pt>
                <c:pt idx="121">
                  <c:v>13394</c:v>
                </c:pt>
                <c:pt idx="122">
                  <c:v>15285</c:v>
                </c:pt>
                <c:pt idx="123">
                  <c:v>14467</c:v>
                </c:pt>
                <c:pt idx="124">
                  <c:v>16086</c:v>
                </c:pt>
                <c:pt idx="125">
                  <c:v>16027</c:v>
                </c:pt>
                <c:pt idx="126">
                  <c:v>15622</c:v>
                </c:pt>
                <c:pt idx="127">
                  <c:v>16360</c:v>
                </c:pt>
                <c:pt idx="128">
                  <c:v>14714</c:v>
                </c:pt>
                <c:pt idx="129">
                  <c:v>15894</c:v>
                </c:pt>
                <c:pt idx="130">
                  <c:v>18152</c:v>
                </c:pt>
                <c:pt idx="131">
                  <c:v>22089</c:v>
                </c:pt>
                <c:pt idx="132">
                  <c:v>15161</c:v>
                </c:pt>
                <c:pt idx="133">
                  <c:v>15342</c:v>
                </c:pt>
                <c:pt idx="134">
                  <c:v>16997</c:v>
                </c:pt>
                <c:pt idx="135">
                  <c:v>16623</c:v>
                </c:pt>
                <c:pt idx="136">
                  <c:v>18064</c:v>
                </c:pt>
                <c:pt idx="137">
                  <c:v>17605</c:v>
                </c:pt>
                <c:pt idx="138">
                  <c:v>17746</c:v>
                </c:pt>
                <c:pt idx="139">
                  <c:v>18907</c:v>
                </c:pt>
                <c:pt idx="140">
                  <c:v>16735</c:v>
                </c:pt>
                <c:pt idx="141">
                  <c:v>18146</c:v>
                </c:pt>
                <c:pt idx="142">
                  <c:v>20336</c:v>
                </c:pt>
                <c:pt idx="143">
                  <c:v>24665</c:v>
                </c:pt>
                <c:pt idx="144">
                  <c:v>17686</c:v>
                </c:pt>
                <c:pt idx="145">
                  <c:v>17908</c:v>
                </c:pt>
                <c:pt idx="146">
                  <c:v>18691</c:v>
                </c:pt>
                <c:pt idx="147">
                  <c:v>19030</c:v>
                </c:pt>
                <c:pt idx="148">
                  <c:v>20623</c:v>
                </c:pt>
                <c:pt idx="149">
                  <c:v>19596</c:v>
                </c:pt>
                <c:pt idx="150">
                  <c:v>20122</c:v>
                </c:pt>
                <c:pt idx="151">
                  <c:v>20029</c:v>
                </c:pt>
                <c:pt idx="152">
                  <c:v>18669</c:v>
                </c:pt>
                <c:pt idx="153">
                  <c:v>20518</c:v>
                </c:pt>
                <c:pt idx="154">
                  <c:v>21967</c:v>
                </c:pt>
                <c:pt idx="155">
                  <c:v>27584</c:v>
                </c:pt>
                <c:pt idx="156">
                  <c:v>19315</c:v>
                </c:pt>
                <c:pt idx="157">
                  <c:v>19186</c:v>
                </c:pt>
                <c:pt idx="158">
                  <c:v>21211</c:v>
                </c:pt>
                <c:pt idx="159">
                  <c:v>20985</c:v>
                </c:pt>
                <c:pt idx="160">
                  <c:v>22385</c:v>
                </c:pt>
                <c:pt idx="161">
                  <c:v>22223</c:v>
                </c:pt>
                <c:pt idx="162">
                  <c:v>22602</c:v>
                </c:pt>
                <c:pt idx="163">
                  <c:v>22456</c:v>
                </c:pt>
                <c:pt idx="164">
                  <c:v>21418</c:v>
                </c:pt>
                <c:pt idx="165">
                  <c:v>23092</c:v>
                </c:pt>
                <c:pt idx="166">
                  <c:v>24598</c:v>
                </c:pt>
                <c:pt idx="167">
                  <c:v>30706</c:v>
                </c:pt>
                <c:pt idx="168">
                  <c:v>21692</c:v>
                </c:pt>
                <c:pt idx="169">
                  <c:v>21699</c:v>
                </c:pt>
                <c:pt idx="170">
                  <c:v>23402</c:v>
                </c:pt>
                <c:pt idx="171">
                  <c:v>24046</c:v>
                </c:pt>
                <c:pt idx="172">
                  <c:v>24881</c:v>
                </c:pt>
                <c:pt idx="173">
                  <c:v>24602</c:v>
                </c:pt>
                <c:pt idx="174">
                  <c:v>24631</c:v>
                </c:pt>
                <c:pt idx="175">
                  <c:v>24831</c:v>
                </c:pt>
                <c:pt idx="176">
                  <c:v>23603</c:v>
                </c:pt>
                <c:pt idx="177">
                  <c:v>24608</c:v>
                </c:pt>
                <c:pt idx="178">
                  <c:v>26705</c:v>
                </c:pt>
                <c:pt idx="179">
                  <c:v>34023</c:v>
                </c:pt>
                <c:pt idx="180">
                  <c:v>23837</c:v>
                </c:pt>
                <c:pt idx="181">
                  <c:v>23438</c:v>
                </c:pt>
                <c:pt idx="182">
                  <c:v>26305</c:v>
                </c:pt>
                <c:pt idx="183">
                  <c:v>25429</c:v>
                </c:pt>
                <c:pt idx="184">
                  <c:v>27152</c:v>
                </c:pt>
                <c:pt idx="185">
                  <c:v>27218</c:v>
                </c:pt>
                <c:pt idx="186">
                  <c:v>26722</c:v>
                </c:pt>
              </c:numCache>
            </c:numRef>
          </c:val>
          <c:smooth val="0"/>
          <c:extLst>
            <c:ext xmlns:c16="http://schemas.microsoft.com/office/drawing/2014/chart" uri="{C3380CC4-5D6E-409C-BE32-E72D297353CC}">
              <c16:uniqueId val="{00000000-9A28-487E-8656-5BA0FDBFCF02}"/>
            </c:ext>
          </c:extLst>
        </c:ser>
        <c:ser>
          <c:idx val="1"/>
          <c:order val="1"/>
          <c:tx>
            <c:strRef>
              <c:f>'[1]Audit - Sales (1)'!$D$3</c:f>
              <c:strCache>
                <c:ptCount val="1"/>
                <c:pt idx="0">
                  <c:v>Statistical Forecast</c:v>
                </c:pt>
              </c:strCache>
            </c:strRef>
          </c:tx>
          <c:marker>
            <c:symbol val="none"/>
          </c:marker>
          <c:val>
            <c:numRef>
              <c:f>'[1]Audit - Sales (1)'!$D$4:$D$202</c:f>
              <c:numCache>
                <c:formatCode>General</c:formatCode>
                <c:ptCount val="199"/>
                <c:pt idx="186">
                  <c:v>27384.414582040856</c:v>
                </c:pt>
                <c:pt idx="187">
                  <c:v>27570.064500604272</c:v>
                </c:pt>
                <c:pt idx="188">
                  <c:v>27769.128996589043</c:v>
                </c:pt>
                <c:pt idx="189">
                  <c:v>27968.193492573813</c:v>
                </c:pt>
                <c:pt idx="190">
                  <c:v>28167.257988558584</c:v>
                </c:pt>
                <c:pt idx="191">
                  <c:v>28366.322484543354</c:v>
                </c:pt>
                <c:pt idx="192">
                  <c:v>28565.386980528121</c:v>
                </c:pt>
                <c:pt idx="193">
                  <c:v>28764.451476512892</c:v>
                </c:pt>
                <c:pt idx="194">
                  <c:v>28963.515972497666</c:v>
                </c:pt>
                <c:pt idx="195">
                  <c:v>29162.580468482432</c:v>
                </c:pt>
                <c:pt idx="196">
                  <c:v>29361.644964467203</c:v>
                </c:pt>
                <c:pt idx="197">
                  <c:v>29560.709460451973</c:v>
                </c:pt>
                <c:pt idx="198">
                  <c:v>29759.773956436744</c:v>
                </c:pt>
              </c:numCache>
            </c:numRef>
          </c:val>
          <c:smooth val="0"/>
          <c:extLst>
            <c:ext xmlns:c16="http://schemas.microsoft.com/office/drawing/2014/chart" uri="{C3380CC4-5D6E-409C-BE32-E72D297353CC}">
              <c16:uniqueId val="{00000001-9A28-487E-8656-5BA0FDBFCF02}"/>
            </c:ext>
          </c:extLst>
        </c:ser>
        <c:ser>
          <c:idx val="2"/>
          <c:order val="2"/>
          <c:tx>
            <c:strRef>
              <c:f>'[1]Audit - Sales (1)'!$E$3</c:f>
              <c:strCache>
                <c:ptCount val="1"/>
                <c:pt idx="0">
                  <c:v>Fitted Values</c:v>
                </c:pt>
              </c:strCache>
            </c:strRef>
          </c:tx>
          <c:spPr>
            <a:ln>
              <a:solidFill>
                <a:srgbClr val="008000"/>
              </a:solidFill>
              <a:prstDash val="solid"/>
            </a:ln>
          </c:spPr>
          <c:marker>
            <c:symbol val="none"/>
          </c:marker>
          <c:val>
            <c:numRef>
              <c:f>'[1]Audit - Sales (1)'!$E$4:$E$202</c:f>
              <c:numCache>
                <c:formatCode>General</c:formatCode>
                <c:ptCount val="199"/>
                <c:pt idx="0">
                  <c:v>2457.3200472634362</c:v>
                </c:pt>
                <c:pt idx="1">
                  <c:v>2535.7977080691958</c:v>
                </c:pt>
                <c:pt idx="2">
                  <c:v>2614.1877479153031</c:v>
                </c:pt>
                <c:pt idx="3">
                  <c:v>2697.6420395608902</c:v>
                </c:pt>
                <c:pt idx="4">
                  <c:v>2785.1513406046329</c:v>
                </c:pt>
                <c:pt idx="5">
                  <c:v>2880.9720101629391</c:v>
                </c:pt>
                <c:pt idx="6">
                  <c:v>2973.9716536029441</c:v>
                </c:pt>
                <c:pt idx="7">
                  <c:v>3066.0705905905879</c:v>
                </c:pt>
                <c:pt idx="8">
                  <c:v>3162.31024058907</c:v>
                </c:pt>
                <c:pt idx="9">
                  <c:v>3251.5061705764201</c:v>
                </c:pt>
                <c:pt idx="10">
                  <c:v>3347.73396657496</c:v>
                </c:pt>
                <c:pt idx="11">
                  <c:v>3460.1884473423838</c:v>
                </c:pt>
                <c:pt idx="12">
                  <c:v>3627.3113715867098</c:v>
                </c:pt>
                <c:pt idx="13">
                  <c:v>3725.8636248566008</c:v>
                </c:pt>
                <c:pt idx="14">
                  <c:v>3814.48199183211</c:v>
                </c:pt>
                <c:pt idx="15">
                  <c:v>3903.528626074858</c:v>
                </c:pt>
                <c:pt idx="16">
                  <c:v>3990.3905780735022</c:v>
                </c:pt>
                <c:pt idx="17">
                  <c:v>4079.7996546696022</c:v>
                </c:pt>
                <c:pt idx="18">
                  <c:v>4161.3154645555223</c:v>
                </c:pt>
                <c:pt idx="19">
                  <c:v>4238.6899056092197</c:v>
                </c:pt>
                <c:pt idx="20">
                  <c:v>4311.186733636725</c:v>
                </c:pt>
                <c:pt idx="21">
                  <c:v>4374.4348342536896</c:v>
                </c:pt>
                <c:pt idx="22">
                  <c:v>4441.341190785939</c:v>
                </c:pt>
                <c:pt idx="23">
                  <c:v>4522.7063142022471</c:v>
                </c:pt>
                <c:pt idx="24">
                  <c:v>4662.5162895679978</c:v>
                </c:pt>
                <c:pt idx="25">
                  <c:v>4725.8531323029247</c:v>
                </c:pt>
                <c:pt idx="26">
                  <c:v>4777.1248393194928</c:v>
                </c:pt>
                <c:pt idx="27">
                  <c:v>4835.0533253059612</c:v>
                </c:pt>
                <c:pt idx="28">
                  <c:v>4887.7366545134364</c:v>
                </c:pt>
                <c:pt idx="29">
                  <c:v>4942.8418234789242</c:v>
                </c:pt>
                <c:pt idx="30">
                  <c:v>4996.3693924785821</c:v>
                </c:pt>
                <c:pt idx="31">
                  <c:v>5044.0185090280847</c:v>
                </c:pt>
                <c:pt idx="32">
                  <c:v>5091.6655366305922</c:v>
                </c:pt>
                <c:pt idx="33">
                  <c:v>5130.6187482869736</c:v>
                </c:pt>
                <c:pt idx="34">
                  <c:v>5176.9794704994047</c:v>
                </c:pt>
                <c:pt idx="35">
                  <c:v>5241.6332121098267</c:v>
                </c:pt>
                <c:pt idx="36">
                  <c:v>5376.1491049228889</c:v>
                </c:pt>
                <c:pt idx="37">
                  <c:v>5423.862283503343</c:v>
                </c:pt>
                <c:pt idx="38">
                  <c:v>5453.9997851106036</c:v>
                </c:pt>
                <c:pt idx="39">
                  <c:v>5492.6817649799286</c:v>
                </c:pt>
                <c:pt idx="40">
                  <c:v>5528.740865306705</c:v>
                </c:pt>
                <c:pt idx="41">
                  <c:v>5569.2468286055127</c:v>
                </c:pt>
                <c:pt idx="42">
                  <c:v>5608.2173713085122</c:v>
                </c:pt>
                <c:pt idx="43">
                  <c:v>5640.7895548712931</c:v>
                </c:pt>
                <c:pt idx="44">
                  <c:v>5673.980145902935</c:v>
                </c:pt>
                <c:pt idx="45">
                  <c:v>5697.6817406728533</c:v>
                </c:pt>
                <c:pt idx="46">
                  <c:v>5723.5347458062743</c:v>
                </c:pt>
                <c:pt idx="47">
                  <c:v>5771.0695948129896</c:v>
                </c:pt>
                <c:pt idx="48">
                  <c:v>5885.8263487761596</c:v>
                </c:pt>
                <c:pt idx="49">
                  <c:v>5913.5797108472716</c:v>
                </c:pt>
                <c:pt idx="50">
                  <c:v>5934.3011640974182</c:v>
                </c:pt>
                <c:pt idx="51">
                  <c:v>5960.224426589115</c:v>
                </c:pt>
                <c:pt idx="52">
                  <c:v>5981.8096698639056</c:v>
                </c:pt>
                <c:pt idx="53">
                  <c:v>6017.4906904773552</c:v>
                </c:pt>
                <c:pt idx="54">
                  <c:v>6050.576387769639</c:v>
                </c:pt>
                <c:pt idx="55">
                  <c:v>6079.3880474433417</c:v>
                </c:pt>
                <c:pt idx="56">
                  <c:v>6115.88480192734</c:v>
                </c:pt>
                <c:pt idx="57">
                  <c:v>6139.8471304153254</c:v>
                </c:pt>
                <c:pt idx="58">
                  <c:v>6177.0120100699914</c:v>
                </c:pt>
                <c:pt idx="59">
                  <c:v>6233.8702660490599</c:v>
                </c:pt>
                <c:pt idx="60">
                  <c:v>6357.3849235996468</c:v>
                </c:pt>
                <c:pt idx="61">
                  <c:v>6404.6934165027797</c:v>
                </c:pt>
                <c:pt idx="62">
                  <c:v>6436.3381724219043</c:v>
                </c:pt>
                <c:pt idx="63">
                  <c:v>6481.8338304269319</c:v>
                </c:pt>
                <c:pt idx="64">
                  <c:v>6519.9246570965825</c:v>
                </c:pt>
                <c:pt idx="65">
                  <c:v>6575.5618859850974</c:v>
                </c:pt>
                <c:pt idx="66">
                  <c:v>6628.074418379857</c:v>
                </c:pt>
                <c:pt idx="67">
                  <c:v>6683.7745623465698</c:v>
                </c:pt>
                <c:pt idx="68">
                  <c:v>6743.5854138307868</c:v>
                </c:pt>
                <c:pt idx="69">
                  <c:v>6789.2718882072504</c:v>
                </c:pt>
                <c:pt idx="70">
                  <c:v>6852.879174017</c:v>
                </c:pt>
                <c:pt idx="71">
                  <c:v>6934.8223543554404</c:v>
                </c:pt>
                <c:pt idx="72">
                  <c:v>7083.5378136603831</c:v>
                </c:pt>
                <c:pt idx="73">
                  <c:v>7162.3506254541944</c:v>
                </c:pt>
                <c:pt idx="74">
                  <c:v>7226.8570861603539</c:v>
                </c:pt>
                <c:pt idx="75">
                  <c:v>7308.3004086193723</c:v>
                </c:pt>
                <c:pt idx="76">
                  <c:v>7396.9673233884387</c:v>
                </c:pt>
                <c:pt idx="77">
                  <c:v>7503.122549855083</c:v>
                </c:pt>
                <c:pt idx="78">
                  <c:v>7613.841318208325</c:v>
                </c:pt>
                <c:pt idx="79">
                  <c:v>7725.9392075946189</c:v>
                </c:pt>
                <c:pt idx="80">
                  <c:v>7844.5045167092567</c:v>
                </c:pt>
                <c:pt idx="81">
                  <c:v>7955.2797684914631</c:v>
                </c:pt>
                <c:pt idx="82">
                  <c:v>8084.0183365773019</c:v>
                </c:pt>
                <c:pt idx="83">
                  <c:v>8239.2847404724344</c:v>
                </c:pt>
                <c:pt idx="84">
                  <c:v>8473.223318813607</c:v>
                </c:pt>
                <c:pt idx="85">
                  <c:v>8623.6458986834223</c:v>
                </c:pt>
                <c:pt idx="86">
                  <c:v>8756.2117454630188</c:v>
                </c:pt>
                <c:pt idx="87">
                  <c:v>8913.3531512664576</c:v>
                </c:pt>
                <c:pt idx="88">
                  <c:v>9062.3812939225245</c:v>
                </c:pt>
                <c:pt idx="89">
                  <c:v>9233.0574808398906</c:v>
                </c:pt>
                <c:pt idx="90">
                  <c:v>9408.8058116275024</c:v>
                </c:pt>
                <c:pt idx="91">
                  <c:v>9582.9662624004523</c:v>
                </c:pt>
                <c:pt idx="92">
                  <c:v>9760.6215832252692</c:v>
                </c:pt>
                <c:pt idx="93">
                  <c:v>9925.6276513696012</c:v>
                </c:pt>
                <c:pt idx="94">
                  <c:v>10102.719322014958</c:v>
                </c:pt>
                <c:pt idx="95">
                  <c:v>10304.323521724837</c:v>
                </c:pt>
                <c:pt idx="96">
                  <c:v>10625.604704752868</c:v>
                </c:pt>
                <c:pt idx="97">
                  <c:v>10808.783895675138</c:v>
                </c:pt>
                <c:pt idx="98">
                  <c:v>10981.408020098963</c:v>
                </c:pt>
                <c:pt idx="99">
                  <c:v>11174.096349329595</c:v>
                </c:pt>
                <c:pt idx="100">
                  <c:v>11351.843820297088</c:v>
                </c:pt>
                <c:pt idx="101">
                  <c:v>11542.792932917951</c:v>
                </c:pt>
                <c:pt idx="102">
                  <c:v>11739.334384889202</c:v>
                </c:pt>
                <c:pt idx="103">
                  <c:v>11927.66247728571</c:v>
                </c:pt>
                <c:pt idx="104">
                  <c:v>12117.321436839538</c:v>
                </c:pt>
                <c:pt idx="105">
                  <c:v>12284.778771210102</c:v>
                </c:pt>
                <c:pt idx="106">
                  <c:v>12459.129930472085</c:v>
                </c:pt>
                <c:pt idx="107">
                  <c:v>12659.580024997182</c:v>
                </c:pt>
                <c:pt idx="108">
                  <c:v>12967.009375240097</c:v>
                </c:pt>
                <c:pt idx="109">
                  <c:v>13139.782636717906</c:v>
                </c:pt>
                <c:pt idx="110">
                  <c:v>13282.074791866826</c:v>
                </c:pt>
                <c:pt idx="111">
                  <c:v>13442.65133363407</c:v>
                </c:pt>
                <c:pt idx="112">
                  <c:v>13596.699469450048</c:v>
                </c:pt>
                <c:pt idx="113">
                  <c:v>13764.208889747619</c:v>
                </c:pt>
                <c:pt idx="114">
                  <c:v>13929.58978034161</c:v>
                </c:pt>
                <c:pt idx="115">
                  <c:v>14083.200324538586</c:v>
                </c:pt>
                <c:pt idx="116">
                  <c:v>14246.789965604616</c:v>
                </c:pt>
                <c:pt idx="117">
                  <c:v>14378.244266824322</c:v>
                </c:pt>
                <c:pt idx="118">
                  <c:v>14521.356041487861</c:v>
                </c:pt>
                <c:pt idx="119">
                  <c:v>14708.303503712814</c:v>
                </c:pt>
                <c:pt idx="120">
                  <c:v>15028.085988429979</c:v>
                </c:pt>
                <c:pt idx="121">
                  <c:v>15185.101852147607</c:v>
                </c:pt>
                <c:pt idx="122">
                  <c:v>15326.382387275165</c:v>
                </c:pt>
                <c:pt idx="123">
                  <c:v>15502.697903363875</c:v>
                </c:pt>
                <c:pt idx="124">
                  <c:v>15648.900541449439</c:v>
                </c:pt>
                <c:pt idx="125">
                  <c:v>15829.139458550851</c:v>
                </c:pt>
                <c:pt idx="126">
                  <c:v>16006.439548432736</c:v>
                </c:pt>
                <c:pt idx="127">
                  <c:v>16168.244123402072</c:v>
                </c:pt>
                <c:pt idx="128">
                  <c:v>16343.564449541118</c:v>
                </c:pt>
                <c:pt idx="129">
                  <c:v>16466.303432333487</c:v>
                </c:pt>
                <c:pt idx="130">
                  <c:v>16604.939992432377</c:v>
                </c:pt>
                <c:pt idx="131">
                  <c:v>16801.398803629043</c:v>
                </c:pt>
                <c:pt idx="132">
                  <c:v>17124.543332198493</c:v>
                </c:pt>
                <c:pt idx="133">
                  <c:v>17281.929739223338</c:v>
                </c:pt>
                <c:pt idx="134">
                  <c:v>17421.106839720855</c:v>
                </c:pt>
                <c:pt idx="135">
                  <c:v>17586.895458077714</c:v>
                </c:pt>
                <c:pt idx="136">
                  <c:v>17732.46751515464</c:v>
                </c:pt>
                <c:pt idx="137">
                  <c:v>17907.467002339359</c:v>
                </c:pt>
                <c:pt idx="138">
                  <c:v>18066.713656998556</c:v>
                </c:pt>
                <c:pt idx="139">
                  <c:v>18222.501336518249</c:v>
                </c:pt>
                <c:pt idx="140">
                  <c:v>18405.239433778203</c:v>
                </c:pt>
                <c:pt idx="141">
                  <c:v>18524.202102989144</c:v>
                </c:pt>
                <c:pt idx="142">
                  <c:v>18665.686606029412</c:v>
                </c:pt>
                <c:pt idx="143">
                  <c:v>18864.745926588341</c:v>
                </c:pt>
                <c:pt idx="144">
                  <c:v>19203.315133416945</c:v>
                </c:pt>
                <c:pt idx="145">
                  <c:v>19379.079604279068</c:v>
                </c:pt>
                <c:pt idx="146">
                  <c:v>19541.609358842554</c:v>
                </c:pt>
                <c:pt idx="147">
                  <c:v>19708.510283426505</c:v>
                </c:pt>
                <c:pt idx="148">
                  <c:v>19872.360244965708</c:v>
                </c:pt>
                <c:pt idx="149">
                  <c:v>20072.382942282606</c:v>
                </c:pt>
                <c:pt idx="150">
                  <c:v>20242.968129535268</c:v>
                </c:pt>
                <c:pt idx="151">
                  <c:v>20419.585536590534</c:v>
                </c:pt>
                <c:pt idx="152">
                  <c:v>20586.980370231824</c:v>
                </c:pt>
                <c:pt idx="153">
                  <c:v>20704.967819638889</c:v>
                </c:pt>
                <c:pt idx="154">
                  <c:v>20856.208979032261</c:v>
                </c:pt>
                <c:pt idx="155">
                  <c:v>21044.431434535793</c:v>
                </c:pt>
                <c:pt idx="156">
                  <c:v>21405.588438923111</c:v>
                </c:pt>
                <c:pt idx="157">
                  <c:v>21571.837062881194</c:v>
                </c:pt>
                <c:pt idx="158">
                  <c:v>21709.123629366102</c:v>
                </c:pt>
                <c:pt idx="159">
                  <c:v>21879.839870035128</c:v>
                </c:pt>
                <c:pt idx="160">
                  <c:v>22033.902130683316</c:v>
                </c:pt>
                <c:pt idx="161">
                  <c:v>22216.578068845225</c:v>
                </c:pt>
                <c:pt idx="162">
                  <c:v>22392.335827324383</c:v>
                </c:pt>
                <c:pt idx="163">
                  <c:v>22574.229163071104</c:v>
                </c:pt>
                <c:pt idx="164">
                  <c:v>22748.343409656791</c:v>
                </c:pt>
                <c:pt idx="165">
                  <c:v>22885.095784756319</c:v>
                </c:pt>
                <c:pt idx="166">
                  <c:v>23054.972132954575</c:v>
                </c:pt>
                <c:pt idx="167">
                  <c:v>23266.770478036036</c:v>
                </c:pt>
                <c:pt idx="168">
                  <c:v>23669.635701128314</c:v>
                </c:pt>
                <c:pt idx="169">
                  <c:v>23862.748975443068</c:v>
                </c:pt>
                <c:pt idx="170">
                  <c:v>24031.249688697502</c:v>
                </c:pt>
                <c:pt idx="171">
                  <c:v>24224.763977592371</c:v>
                </c:pt>
                <c:pt idx="172">
                  <c:v>24425.679017624512</c:v>
                </c:pt>
                <c:pt idx="173">
                  <c:v>24643.821076321081</c:v>
                </c:pt>
                <c:pt idx="174">
                  <c:v>24851.492630446279</c:v>
                </c:pt>
                <c:pt idx="175">
                  <c:v>25053.421877582721</c:v>
                </c:pt>
                <c:pt idx="176">
                  <c:v>25253.169446851258</c:v>
                </c:pt>
                <c:pt idx="177">
                  <c:v>25408.107436719787</c:v>
                </c:pt>
                <c:pt idx="178">
                  <c:v>25572.552555527884</c:v>
                </c:pt>
                <c:pt idx="179">
                  <c:v>25787.042862108679</c:v>
                </c:pt>
                <c:pt idx="180">
                  <c:v>26224.724221767068</c:v>
                </c:pt>
                <c:pt idx="181">
                  <c:v>26424.263945978419</c:v>
                </c:pt>
                <c:pt idx="182">
                  <c:v>26582.915693024886</c:v>
                </c:pt>
                <c:pt idx="183">
                  <c:v>26793.737095959463</c:v>
                </c:pt>
                <c:pt idx="184">
                  <c:v>26969.402619246015</c:v>
                </c:pt>
                <c:pt idx="185">
                  <c:v>27178.162234989617</c:v>
                </c:pt>
                <c:pt idx="186">
                  <c:v>27384.414582040856</c:v>
                </c:pt>
              </c:numCache>
            </c:numRef>
          </c:val>
          <c:smooth val="0"/>
          <c:extLst>
            <c:ext xmlns:c16="http://schemas.microsoft.com/office/drawing/2014/chart" uri="{C3380CC4-5D6E-409C-BE32-E72D297353CC}">
              <c16:uniqueId val="{00000002-9A28-487E-8656-5BA0FDBFCF02}"/>
            </c:ext>
          </c:extLst>
        </c:ser>
        <c:ser>
          <c:idx val="3"/>
          <c:order val="3"/>
          <c:marker>
            <c:symbol val="none"/>
          </c:marker>
          <c:cat>
            <c:numRef>
              <c:f>'[1]Audit - Sales (1)'!$B$4:$B$202</c:f>
              <c:numCache>
                <c:formatCode>General</c:formatCode>
                <c:ptCount val="199"/>
                <c:pt idx="0">
                  <c:v>37257</c:v>
                </c:pt>
                <c:pt idx="1">
                  <c:v>37288</c:v>
                </c:pt>
                <c:pt idx="2">
                  <c:v>37316</c:v>
                </c:pt>
                <c:pt idx="3">
                  <c:v>37347</c:v>
                </c:pt>
                <c:pt idx="4">
                  <c:v>37377</c:v>
                </c:pt>
                <c:pt idx="5">
                  <c:v>37408</c:v>
                </c:pt>
                <c:pt idx="6">
                  <c:v>37438</c:v>
                </c:pt>
                <c:pt idx="7">
                  <c:v>37469</c:v>
                </c:pt>
                <c:pt idx="8">
                  <c:v>37500</c:v>
                </c:pt>
                <c:pt idx="9">
                  <c:v>37530</c:v>
                </c:pt>
                <c:pt idx="10">
                  <c:v>37561</c:v>
                </c:pt>
                <c:pt idx="11">
                  <c:v>37591</c:v>
                </c:pt>
                <c:pt idx="12">
                  <c:v>37622</c:v>
                </c:pt>
                <c:pt idx="13">
                  <c:v>37653</c:v>
                </c:pt>
                <c:pt idx="14">
                  <c:v>37681</c:v>
                </c:pt>
                <c:pt idx="15">
                  <c:v>37712</c:v>
                </c:pt>
                <c:pt idx="16">
                  <c:v>37742</c:v>
                </c:pt>
                <c:pt idx="17">
                  <c:v>37773</c:v>
                </c:pt>
                <c:pt idx="18">
                  <c:v>37803</c:v>
                </c:pt>
                <c:pt idx="19">
                  <c:v>37834</c:v>
                </c:pt>
                <c:pt idx="20">
                  <c:v>37865</c:v>
                </c:pt>
                <c:pt idx="21">
                  <c:v>37895</c:v>
                </c:pt>
                <c:pt idx="22">
                  <c:v>37926</c:v>
                </c:pt>
                <c:pt idx="23">
                  <c:v>37956</c:v>
                </c:pt>
                <c:pt idx="24">
                  <c:v>37987</c:v>
                </c:pt>
                <c:pt idx="25">
                  <c:v>38018</c:v>
                </c:pt>
                <c:pt idx="26">
                  <c:v>38047</c:v>
                </c:pt>
                <c:pt idx="27">
                  <c:v>38078</c:v>
                </c:pt>
                <c:pt idx="28">
                  <c:v>38108</c:v>
                </c:pt>
                <c:pt idx="29">
                  <c:v>38139</c:v>
                </c:pt>
                <c:pt idx="30">
                  <c:v>38169</c:v>
                </c:pt>
                <c:pt idx="31">
                  <c:v>38200</c:v>
                </c:pt>
                <c:pt idx="32">
                  <c:v>38231</c:v>
                </c:pt>
                <c:pt idx="33">
                  <c:v>38261</c:v>
                </c:pt>
                <c:pt idx="34">
                  <c:v>38292</c:v>
                </c:pt>
                <c:pt idx="35">
                  <c:v>38322</c:v>
                </c:pt>
                <c:pt idx="36">
                  <c:v>38353</c:v>
                </c:pt>
                <c:pt idx="37">
                  <c:v>38384</c:v>
                </c:pt>
                <c:pt idx="38">
                  <c:v>38412</c:v>
                </c:pt>
                <c:pt idx="39">
                  <c:v>38443</c:v>
                </c:pt>
                <c:pt idx="40">
                  <c:v>38473</c:v>
                </c:pt>
                <c:pt idx="41">
                  <c:v>38504</c:v>
                </c:pt>
                <c:pt idx="42">
                  <c:v>38534</c:v>
                </c:pt>
                <c:pt idx="43">
                  <c:v>38565</c:v>
                </c:pt>
                <c:pt idx="44">
                  <c:v>38596</c:v>
                </c:pt>
                <c:pt idx="45">
                  <c:v>38626</c:v>
                </c:pt>
                <c:pt idx="46">
                  <c:v>38657</c:v>
                </c:pt>
                <c:pt idx="47">
                  <c:v>38687</c:v>
                </c:pt>
                <c:pt idx="48">
                  <c:v>38718</c:v>
                </c:pt>
                <c:pt idx="49">
                  <c:v>38749</c:v>
                </c:pt>
                <c:pt idx="50">
                  <c:v>38777</c:v>
                </c:pt>
                <c:pt idx="51">
                  <c:v>38808</c:v>
                </c:pt>
                <c:pt idx="52">
                  <c:v>38838</c:v>
                </c:pt>
                <c:pt idx="53">
                  <c:v>38869</c:v>
                </c:pt>
                <c:pt idx="54">
                  <c:v>38899</c:v>
                </c:pt>
                <c:pt idx="55">
                  <c:v>38930</c:v>
                </c:pt>
                <c:pt idx="56">
                  <c:v>38961</c:v>
                </c:pt>
                <c:pt idx="57">
                  <c:v>38991</c:v>
                </c:pt>
                <c:pt idx="58">
                  <c:v>39022</c:v>
                </c:pt>
                <c:pt idx="59">
                  <c:v>39052</c:v>
                </c:pt>
                <c:pt idx="60">
                  <c:v>39083</c:v>
                </c:pt>
                <c:pt idx="61">
                  <c:v>39114</c:v>
                </c:pt>
                <c:pt idx="62">
                  <c:v>39142</c:v>
                </c:pt>
                <c:pt idx="63">
                  <c:v>39173</c:v>
                </c:pt>
                <c:pt idx="64">
                  <c:v>39203</c:v>
                </c:pt>
                <c:pt idx="65">
                  <c:v>39234</c:v>
                </c:pt>
                <c:pt idx="66">
                  <c:v>39264</c:v>
                </c:pt>
                <c:pt idx="67">
                  <c:v>39295</c:v>
                </c:pt>
                <c:pt idx="68">
                  <c:v>39326</c:v>
                </c:pt>
                <c:pt idx="69">
                  <c:v>39356</c:v>
                </c:pt>
                <c:pt idx="70">
                  <c:v>39387</c:v>
                </c:pt>
                <c:pt idx="71">
                  <c:v>39417</c:v>
                </c:pt>
                <c:pt idx="72">
                  <c:v>39448</c:v>
                </c:pt>
                <c:pt idx="73">
                  <c:v>39479</c:v>
                </c:pt>
                <c:pt idx="74">
                  <c:v>39508</c:v>
                </c:pt>
                <c:pt idx="75">
                  <c:v>39539</c:v>
                </c:pt>
                <c:pt idx="76">
                  <c:v>39569</c:v>
                </c:pt>
                <c:pt idx="77">
                  <c:v>39600</c:v>
                </c:pt>
                <c:pt idx="78">
                  <c:v>39630</c:v>
                </c:pt>
                <c:pt idx="79">
                  <c:v>39661</c:v>
                </c:pt>
                <c:pt idx="80">
                  <c:v>39692</c:v>
                </c:pt>
                <c:pt idx="81">
                  <c:v>39722</c:v>
                </c:pt>
                <c:pt idx="82">
                  <c:v>39753</c:v>
                </c:pt>
                <c:pt idx="83">
                  <c:v>39783</c:v>
                </c:pt>
                <c:pt idx="84">
                  <c:v>39814</c:v>
                </c:pt>
                <c:pt idx="85">
                  <c:v>39845</c:v>
                </c:pt>
                <c:pt idx="86">
                  <c:v>39873</c:v>
                </c:pt>
                <c:pt idx="87">
                  <c:v>39904</c:v>
                </c:pt>
                <c:pt idx="88">
                  <c:v>39934</c:v>
                </c:pt>
                <c:pt idx="89">
                  <c:v>39965</c:v>
                </c:pt>
                <c:pt idx="90">
                  <c:v>39995</c:v>
                </c:pt>
                <c:pt idx="91">
                  <c:v>40026</c:v>
                </c:pt>
                <c:pt idx="92">
                  <c:v>40057</c:v>
                </c:pt>
                <c:pt idx="93">
                  <c:v>40087</c:v>
                </c:pt>
                <c:pt idx="94">
                  <c:v>40118</c:v>
                </c:pt>
                <c:pt idx="95">
                  <c:v>40148</c:v>
                </c:pt>
                <c:pt idx="96">
                  <c:v>40179</c:v>
                </c:pt>
                <c:pt idx="97">
                  <c:v>40210</c:v>
                </c:pt>
                <c:pt idx="98">
                  <c:v>40238</c:v>
                </c:pt>
                <c:pt idx="99">
                  <c:v>40269</c:v>
                </c:pt>
                <c:pt idx="100">
                  <c:v>40299</c:v>
                </c:pt>
                <c:pt idx="101">
                  <c:v>40330</c:v>
                </c:pt>
                <c:pt idx="102">
                  <c:v>40360</c:v>
                </c:pt>
                <c:pt idx="103">
                  <c:v>40391</c:v>
                </c:pt>
                <c:pt idx="104">
                  <c:v>40422</c:v>
                </c:pt>
                <c:pt idx="105">
                  <c:v>40452</c:v>
                </c:pt>
                <c:pt idx="106">
                  <c:v>40483</c:v>
                </c:pt>
                <c:pt idx="107">
                  <c:v>40513</c:v>
                </c:pt>
                <c:pt idx="108">
                  <c:v>40544</c:v>
                </c:pt>
                <c:pt idx="109">
                  <c:v>40575</c:v>
                </c:pt>
                <c:pt idx="110">
                  <c:v>40603</c:v>
                </c:pt>
                <c:pt idx="111">
                  <c:v>40634</c:v>
                </c:pt>
                <c:pt idx="112">
                  <c:v>40664</c:v>
                </c:pt>
                <c:pt idx="113">
                  <c:v>40695</c:v>
                </c:pt>
                <c:pt idx="114">
                  <c:v>40725</c:v>
                </c:pt>
                <c:pt idx="115">
                  <c:v>40756</c:v>
                </c:pt>
                <c:pt idx="116">
                  <c:v>40787</c:v>
                </c:pt>
                <c:pt idx="117">
                  <c:v>40817</c:v>
                </c:pt>
                <c:pt idx="118">
                  <c:v>40848</c:v>
                </c:pt>
                <c:pt idx="119">
                  <c:v>40878</c:v>
                </c:pt>
                <c:pt idx="120">
                  <c:v>40909</c:v>
                </c:pt>
                <c:pt idx="121">
                  <c:v>40940</c:v>
                </c:pt>
                <c:pt idx="122">
                  <c:v>40969</c:v>
                </c:pt>
                <c:pt idx="123">
                  <c:v>41000</c:v>
                </c:pt>
                <c:pt idx="124">
                  <c:v>41030</c:v>
                </c:pt>
                <c:pt idx="125">
                  <c:v>41061</c:v>
                </c:pt>
                <c:pt idx="126">
                  <c:v>41091</c:v>
                </c:pt>
                <c:pt idx="127">
                  <c:v>41122</c:v>
                </c:pt>
                <c:pt idx="128">
                  <c:v>41153</c:v>
                </c:pt>
                <c:pt idx="129">
                  <c:v>41183</c:v>
                </c:pt>
                <c:pt idx="130">
                  <c:v>41214</c:v>
                </c:pt>
                <c:pt idx="131">
                  <c:v>41244</c:v>
                </c:pt>
                <c:pt idx="132">
                  <c:v>41275</c:v>
                </c:pt>
                <c:pt idx="133">
                  <c:v>41306</c:v>
                </c:pt>
                <c:pt idx="134">
                  <c:v>41334</c:v>
                </c:pt>
                <c:pt idx="135">
                  <c:v>41365</c:v>
                </c:pt>
                <c:pt idx="136">
                  <c:v>41395</c:v>
                </c:pt>
                <c:pt idx="137">
                  <c:v>41426</c:v>
                </c:pt>
                <c:pt idx="138">
                  <c:v>41456</c:v>
                </c:pt>
                <c:pt idx="139">
                  <c:v>41487</c:v>
                </c:pt>
                <c:pt idx="140">
                  <c:v>41518</c:v>
                </c:pt>
                <c:pt idx="141">
                  <c:v>41548</c:v>
                </c:pt>
                <c:pt idx="142">
                  <c:v>41579</c:v>
                </c:pt>
                <c:pt idx="143">
                  <c:v>41609</c:v>
                </c:pt>
                <c:pt idx="144">
                  <c:v>41640</c:v>
                </c:pt>
                <c:pt idx="145">
                  <c:v>41671</c:v>
                </c:pt>
                <c:pt idx="146">
                  <c:v>41699</c:v>
                </c:pt>
                <c:pt idx="147">
                  <c:v>41730</c:v>
                </c:pt>
                <c:pt idx="148">
                  <c:v>41760</c:v>
                </c:pt>
                <c:pt idx="149">
                  <c:v>41791</c:v>
                </c:pt>
                <c:pt idx="150">
                  <c:v>41821</c:v>
                </c:pt>
                <c:pt idx="151">
                  <c:v>41852</c:v>
                </c:pt>
                <c:pt idx="152">
                  <c:v>41883</c:v>
                </c:pt>
                <c:pt idx="153">
                  <c:v>41913</c:v>
                </c:pt>
                <c:pt idx="154">
                  <c:v>41944</c:v>
                </c:pt>
                <c:pt idx="155">
                  <c:v>41974</c:v>
                </c:pt>
                <c:pt idx="156">
                  <c:v>42005</c:v>
                </c:pt>
                <c:pt idx="157">
                  <c:v>42036</c:v>
                </c:pt>
                <c:pt idx="158">
                  <c:v>42064</c:v>
                </c:pt>
                <c:pt idx="159">
                  <c:v>42095</c:v>
                </c:pt>
                <c:pt idx="160">
                  <c:v>42125</c:v>
                </c:pt>
                <c:pt idx="161">
                  <c:v>42156</c:v>
                </c:pt>
                <c:pt idx="162">
                  <c:v>42186</c:v>
                </c:pt>
                <c:pt idx="163">
                  <c:v>42217</c:v>
                </c:pt>
                <c:pt idx="164">
                  <c:v>42248</c:v>
                </c:pt>
                <c:pt idx="165">
                  <c:v>42278</c:v>
                </c:pt>
                <c:pt idx="166">
                  <c:v>42309</c:v>
                </c:pt>
                <c:pt idx="167">
                  <c:v>42339</c:v>
                </c:pt>
                <c:pt idx="168">
                  <c:v>42370</c:v>
                </c:pt>
                <c:pt idx="169">
                  <c:v>42401</c:v>
                </c:pt>
                <c:pt idx="170">
                  <c:v>42430</c:v>
                </c:pt>
                <c:pt idx="171">
                  <c:v>42461</c:v>
                </c:pt>
                <c:pt idx="172">
                  <c:v>42491</c:v>
                </c:pt>
                <c:pt idx="173">
                  <c:v>42522</c:v>
                </c:pt>
                <c:pt idx="174">
                  <c:v>42552</c:v>
                </c:pt>
                <c:pt idx="175">
                  <c:v>42583</c:v>
                </c:pt>
                <c:pt idx="176">
                  <c:v>42614</c:v>
                </c:pt>
                <c:pt idx="177">
                  <c:v>42644</c:v>
                </c:pt>
                <c:pt idx="178">
                  <c:v>42675</c:v>
                </c:pt>
                <c:pt idx="179">
                  <c:v>42705</c:v>
                </c:pt>
                <c:pt idx="180">
                  <c:v>42736</c:v>
                </c:pt>
                <c:pt idx="181">
                  <c:v>42767</c:v>
                </c:pt>
                <c:pt idx="182">
                  <c:v>42795</c:v>
                </c:pt>
                <c:pt idx="183">
                  <c:v>42826</c:v>
                </c:pt>
                <c:pt idx="184">
                  <c:v>42856</c:v>
                </c:pt>
                <c:pt idx="185">
                  <c:v>42887</c:v>
                </c:pt>
                <c:pt idx="186">
                  <c:v>42917</c:v>
                </c:pt>
                <c:pt idx="187">
                  <c:v>42948</c:v>
                </c:pt>
                <c:pt idx="188">
                  <c:v>42979</c:v>
                </c:pt>
                <c:pt idx="189">
                  <c:v>43009</c:v>
                </c:pt>
                <c:pt idx="190">
                  <c:v>43040</c:v>
                </c:pt>
                <c:pt idx="191">
                  <c:v>43070</c:v>
                </c:pt>
                <c:pt idx="192">
                  <c:v>43101</c:v>
                </c:pt>
                <c:pt idx="193">
                  <c:v>43132</c:v>
                </c:pt>
                <c:pt idx="194">
                  <c:v>43160</c:v>
                </c:pt>
                <c:pt idx="195">
                  <c:v>43191</c:v>
                </c:pt>
                <c:pt idx="196">
                  <c:v>43221</c:v>
                </c:pt>
                <c:pt idx="197">
                  <c:v>43252</c:v>
                </c:pt>
                <c:pt idx="198">
                  <c:v>43282</c:v>
                </c:pt>
              </c:numCache>
            </c:numRef>
          </c:cat>
          <c:smooth val="0"/>
          <c:extLst>
            <c:ext xmlns:c16="http://schemas.microsoft.com/office/drawing/2014/chart" uri="{C3380CC4-5D6E-409C-BE32-E72D297353CC}">
              <c16:uniqueId val="{00000003-9A28-487E-8656-5BA0FDBFCF02}"/>
            </c:ext>
          </c:extLst>
        </c:ser>
        <c:dLbls>
          <c:showLegendKey val="0"/>
          <c:showVal val="0"/>
          <c:showCatName val="0"/>
          <c:showSerName val="0"/>
          <c:showPercent val="0"/>
          <c:showBubbleSize val="0"/>
        </c:dLbls>
        <c:smooth val="0"/>
        <c:axId val="112153248"/>
        <c:axId val="112153664"/>
      </c:lineChart>
      <c:catAx>
        <c:axId val="112153248"/>
        <c:scaling>
          <c:orientation val="minMax"/>
        </c:scaling>
        <c:delete val="0"/>
        <c:axPos val="b"/>
        <c:numFmt formatCode="mmm\-yyyy" sourceLinked="0"/>
        <c:majorTickMark val="out"/>
        <c:minorTickMark val="none"/>
        <c:tickLblPos val="nextTo"/>
        <c:txPr>
          <a:bodyPr rot="-5400000" vert="horz"/>
          <a:lstStyle/>
          <a:p>
            <a:pPr>
              <a:defRPr sz="800" i="1"/>
            </a:pPr>
            <a:endParaRPr lang="en-US"/>
          </a:p>
        </c:txPr>
        <c:crossAx val="112153664"/>
        <c:crosses val="autoZero"/>
        <c:auto val="1"/>
        <c:lblAlgn val="ctr"/>
        <c:lblOffset val="100"/>
        <c:noMultiLvlLbl val="1"/>
      </c:catAx>
      <c:valAx>
        <c:axId val="112153664"/>
        <c:scaling>
          <c:orientation val="minMax"/>
        </c:scaling>
        <c:delete val="0"/>
        <c:axPos val="l"/>
        <c:numFmt formatCode="General" sourceLinked="1"/>
        <c:majorTickMark val="out"/>
        <c:minorTickMark val="none"/>
        <c:tickLblPos val="nextTo"/>
        <c:txPr>
          <a:bodyPr/>
          <a:lstStyle/>
          <a:p>
            <a:pPr>
              <a:defRPr sz="800"/>
            </a:pPr>
            <a:endParaRPr lang="en-US"/>
          </a:p>
        </c:txPr>
        <c:crossAx val="112153248"/>
        <c:crosses val="autoZero"/>
        <c:crossBetween val="between"/>
      </c:valAx>
    </c:plotArea>
    <c:legend>
      <c:legendPos val="b"/>
      <c:legendEntry>
        <c:idx val="3"/>
        <c:delete val="1"/>
      </c:legendEntry>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120650</xdr:rowOff>
    </xdr:from>
    <xdr:to>
      <xdr:col>9</xdr:col>
      <xdr:colOff>0</xdr:colOff>
      <xdr:row>199</xdr:row>
      <xdr:rowOff>34925</xdr:rowOff>
    </xdr:to>
    <xdr:graphicFrame macro="">
      <xdr:nvGraphicFramePr>
        <xdr:cNvPr id="2" name="Chart 1">
          <a:extLst>
            <a:ext uri="{FF2B5EF4-FFF2-40B4-BE49-F238E27FC236}">
              <a16:creationId xmlns:a16="http://schemas.microsoft.com/office/drawing/2014/main" id="{0EC8018C-0C3E-4141-BF56-633D233434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12</xdr:col>
      <xdr:colOff>304800</xdr:colOff>
      <xdr:row>2</xdr:row>
      <xdr:rowOff>0</xdr:rowOff>
    </xdr:from>
    <xdr:to>
      <xdr:col>23</xdr:col>
      <xdr:colOff>381000</xdr:colOff>
      <xdr:row>18</xdr:row>
      <xdr:rowOff>190500</xdr:rowOff>
    </xdr:to>
    <xdr:graphicFrame macro="">
      <xdr:nvGraphicFramePr>
        <xdr:cNvPr id="2" name="Chart 1">
          <a:extLst>
            <a:ext uri="{FF2B5EF4-FFF2-40B4-BE49-F238E27FC236}">
              <a16:creationId xmlns:a16="http://schemas.microsoft.com/office/drawing/2014/main" id="{E8DA2153-AF0A-44A3-B0C2-8A2FFA965F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10</xdr:row>
      <xdr:rowOff>38099</xdr:rowOff>
    </xdr:from>
    <xdr:to>
      <xdr:col>6</xdr:col>
      <xdr:colOff>1152525</xdr:colOff>
      <xdr:row>13</xdr:row>
      <xdr:rowOff>66674</xdr:rowOff>
    </xdr:to>
    <xdr:sp macro="" textlink="">
      <xdr:nvSpPr>
        <xdr:cNvPr id="2" name="TextBox 1">
          <a:extLst>
            <a:ext uri="{FF2B5EF4-FFF2-40B4-BE49-F238E27FC236}">
              <a16:creationId xmlns:a16="http://schemas.microsoft.com/office/drawing/2014/main" id="{3365A818-7713-6A77-90BD-1A3C11515D00}"/>
            </a:ext>
          </a:extLst>
        </xdr:cNvPr>
        <xdr:cNvSpPr txBox="1"/>
      </xdr:nvSpPr>
      <xdr:spPr>
        <a:xfrm>
          <a:off x="1628775" y="2009774"/>
          <a:ext cx="4029075" cy="695325"/>
        </a:xfrm>
        <a:prstGeom prst="rect">
          <a:avLst/>
        </a:prstGeom>
        <a:solidFill>
          <a:srgbClr val="FFFF6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Book Antiqua" panose="02040602050305030304" pitchFamily="18" charset="0"/>
            </a:rPr>
            <a:t>A MAPE</a:t>
          </a:r>
          <a:r>
            <a:rPr lang="en-US" sz="1100" baseline="0">
              <a:latin typeface="Book Antiqua" panose="02040602050305030304" pitchFamily="18" charset="0"/>
            </a:rPr>
            <a:t> value of </a:t>
          </a:r>
          <a:r>
            <a:rPr lang="en-US" sz="1100" b="1" baseline="0">
              <a:latin typeface="Book Antiqua" panose="02040602050305030304" pitchFamily="18" charset="0"/>
            </a:rPr>
            <a:t>6.5%</a:t>
          </a:r>
          <a:r>
            <a:rPr lang="en-US" sz="1100" baseline="0">
              <a:latin typeface="Book Antiqua" panose="02040602050305030304" pitchFamily="18" charset="0"/>
            </a:rPr>
            <a:t> was estimated for the 7-month period, as the MAPE score is less than 20%, this can be considered as a good forecast.</a:t>
          </a:r>
          <a:endParaRPr lang="en-US" sz="1100">
            <a:latin typeface="Book Antiqua" panose="02040602050305030304" pitchFamily="18" charset="0"/>
          </a:endParaRPr>
        </a:p>
      </xdr:txBody>
    </xdr:sp>
    <xdr:clientData/>
  </xdr:twoCellAnchor>
  <xdr:twoCellAnchor>
    <xdr:from>
      <xdr:col>9</xdr:col>
      <xdr:colOff>171449</xdr:colOff>
      <xdr:row>12</xdr:row>
      <xdr:rowOff>123824</xdr:rowOff>
    </xdr:from>
    <xdr:to>
      <xdr:col>15</xdr:col>
      <xdr:colOff>485774</xdr:colOff>
      <xdr:row>24</xdr:row>
      <xdr:rowOff>95249</xdr:rowOff>
    </xdr:to>
    <xdr:graphicFrame macro="">
      <xdr:nvGraphicFramePr>
        <xdr:cNvPr id="3" name="Chart 2">
          <a:extLst>
            <a:ext uri="{FF2B5EF4-FFF2-40B4-BE49-F238E27FC236}">
              <a16:creationId xmlns:a16="http://schemas.microsoft.com/office/drawing/2014/main" id="{BC6B39AD-D4C6-0B99-5023-72AFBE0ED5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23</xdr:row>
      <xdr:rowOff>66675</xdr:rowOff>
    </xdr:from>
    <xdr:to>
      <xdr:col>9</xdr:col>
      <xdr:colOff>0</xdr:colOff>
      <xdr:row>30</xdr:row>
      <xdr:rowOff>114300</xdr:rowOff>
    </xdr:to>
    <xdr:sp macro="" textlink="">
      <xdr:nvSpPr>
        <xdr:cNvPr id="4" name="TextBox 3">
          <a:extLst>
            <a:ext uri="{FF2B5EF4-FFF2-40B4-BE49-F238E27FC236}">
              <a16:creationId xmlns:a16="http://schemas.microsoft.com/office/drawing/2014/main" id="{974D9BE6-C968-95A7-56FB-BA5F3DA99721}"/>
            </a:ext>
          </a:extLst>
        </xdr:cNvPr>
        <xdr:cNvSpPr txBox="1"/>
      </xdr:nvSpPr>
      <xdr:spPr>
        <a:xfrm>
          <a:off x="1619250" y="4648200"/>
          <a:ext cx="5753100" cy="1181100"/>
        </a:xfrm>
        <a:prstGeom prst="rect">
          <a:avLst/>
        </a:prstGeom>
        <a:solidFill>
          <a:srgbClr val="FFFF6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latin typeface="Book Antiqua" panose="02040602050305030304" pitchFamily="18" charset="0"/>
            </a:rPr>
            <a:t>c) To reduce the effect of seasonality in forecast, the sales value was adjusted for seasonality. After arriving at the forecasted values with put the seasonality back into the sales value using the calculated seasonal indices. From the chart with reseasonalized forecasted and actual values of shoe sales, it can be said that this model gives a good forecast and as forecast values very close to actual sales. Hence this model gives us a reasonable forecast.</a:t>
          </a:r>
          <a:endParaRPr lang="en-US" sz="1100">
            <a:latin typeface="Book Antiqua" panose="0204060205030503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295274</xdr:colOff>
      <xdr:row>10</xdr:row>
      <xdr:rowOff>285750</xdr:rowOff>
    </xdr:to>
    <xdr:sp macro="" textlink="">
      <xdr:nvSpPr>
        <xdr:cNvPr id="2" name="TextBox 1">
          <a:extLst>
            <a:ext uri="{FF2B5EF4-FFF2-40B4-BE49-F238E27FC236}">
              <a16:creationId xmlns:a16="http://schemas.microsoft.com/office/drawing/2014/main" id="{C6FF1364-33EE-4E87-8518-CDB172BAD070}"/>
            </a:ext>
          </a:extLst>
        </xdr:cNvPr>
        <xdr:cNvSpPr txBox="1"/>
      </xdr:nvSpPr>
      <xdr:spPr>
        <a:xfrm>
          <a:off x="0" y="0"/>
          <a:ext cx="6134099" cy="2028825"/>
        </a:xfrm>
        <a:prstGeom prst="rect">
          <a:avLst/>
        </a:prstGeom>
        <a:solidFill>
          <a:srgbClr val="FFFF6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atin typeface="Book Antiqua" panose="02040602050305030304" pitchFamily="18" charset="0"/>
            </a:rPr>
            <a:t>Statistical Significance:  </a:t>
          </a:r>
          <a:r>
            <a:rPr lang="en-US" sz="1100" b="0">
              <a:latin typeface="Book Antiqua" panose="02040602050305030304" pitchFamily="18" charset="0"/>
            </a:rPr>
            <a:t>Assuming</a:t>
          </a:r>
          <a:r>
            <a:rPr lang="en-US" sz="1100" b="0" baseline="0">
              <a:latin typeface="Book Antiqua" panose="02040602050305030304" pitchFamily="18" charset="0"/>
            </a:rPr>
            <a:t> </a:t>
          </a:r>
          <a:r>
            <a:rPr lang="en-US" sz="1100" b="1" baseline="0">
              <a:latin typeface="Book Antiqua" panose="02040602050305030304" pitchFamily="18" charset="0"/>
            </a:rPr>
            <a:t>H0: Regression coefficient is &lt;0 and H1:Regression coefficient is &gt;=0</a:t>
          </a:r>
          <a:endParaRPr lang="en-US" sz="1100" b="1">
            <a:latin typeface="Book Antiqua" panose="02040602050305030304" pitchFamily="18" charset="0"/>
          </a:endParaRPr>
        </a:p>
        <a:p>
          <a:r>
            <a:rPr lang="en-US" sz="1100" b="0">
              <a:latin typeface="Book Antiqua" panose="02040602050305030304" pitchFamily="18" charset="0"/>
            </a:rPr>
            <a:t>-From the R-square value we can estimated that 89.9% of variation in shoe</a:t>
          </a:r>
          <a:r>
            <a:rPr lang="en-US" sz="1100" b="0" baseline="0">
              <a:latin typeface="Book Antiqua" panose="02040602050305030304" pitchFamily="18" charset="0"/>
            </a:rPr>
            <a:t> sales</a:t>
          </a:r>
          <a:r>
            <a:rPr lang="en-US" sz="1100" b="0">
              <a:latin typeface="Book Antiqua" panose="02040602050305030304" pitchFamily="18" charset="0"/>
            </a:rPr>
            <a:t> is</a:t>
          </a:r>
          <a:r>
            <a:rPr lang="en-US" sz="1100" b="0" baseline="0">
              <a:latin typeface="Book Antiqua" panose="02040602050305030304" pitchFamily="18" charset="0"/>
            </a:rPr>
            <a:t> caused by month of the year.</a:t>
          </a:r>
        </a:p>
        <a:p>
          <a:r>
            <a:rPr lang="en-US" sz="1100" b="0" baseline="0">
              <a:latin typeface="Book Antiqua" panose="02040602050305030304" pitchFamily="18" charset="0"/>
            </a:rPr>
            <a:t>-From the intercept (b0) of value 1549 and slope (b1) value of 3.36 it is significant that shoes sales in US are varied by time of the year</a:t>
          </a:r>
        </a:p>
        <a:p>
          <a:r>
            <a:rPr lang="en-US" sz="1100" b="0" baseline="0">
              <a:latin typeface="Book Antiqua" panose="02040602050305030304" pitchFamily="18" charset="0"/>
            </a:rPr>
            <a:t>-Calculated t-value is at 39.8 which is much higher than the critical value of t. and hence we can reject the null hypothesis and can say that this model is statistically significant.</a:t>
          </a:r>
        </a:p>
        <a:p>
          <a:pPr marL="0" indent="0"/>
          <a:endParaRPr lang="en-US" sz="1100" b="1" baseline="0">
            <a:solidFill>
              <a:schemeClr val="dk1"/>
            </a:solidFill>
            <a:latin typeface="Book Antiqua" panose="02040602050305030304" pitchFamily="18" charset="0"/>
            <a:ea typeface="+mn-ea"/>
            <a:cs typeface="+mn-cs"/>
          </a:endParaRPr>
        </a:p>
        <a:p>
          <a:pPr marL="0" indent="0"/>
          <a:r>
            <a:rPr lang="en-US" sz="1100" b="0" baseline="0">
              <a:solidFill>
                <a:schemeClr val="dk1"/>
              </a:solidFill>
              <a:latin typeface="Book Antiqua" panose="02040602050305030304" pitchFamily="18" charset="0"/>
              <a:ea typeface="+mn-ea"/>
              <a:cs typeface="+mn-cs"/>
            </a:rPr>
            <a:t>However, by looking at Durbin Watson value of 0.55 less than 2 can be alarming as it depicts positive auto correlation between the observations</a:t>
          </a:r>
        </a:p>
        <a:p>
          <a:pPr marL="0" indent="0"/>
          <a:endParaRPr lang="en-US" sz="1100" b="0" baseline="0">
            <a:solidFill>
              <a:schemeClr val="dk1"/>
            </a:solidFill>
            <a:latin typeface="Book Antiqua" panose="02040602050305030304" pitchFamily="18" charset="0"/>
            <a:ea typeface="+mn-ea"/>
            <a:cs typeface="+mn-cs"/>
          </a:endParaRPr>
        </a:p>
        <a:p>
          <a:pPr marL="0" indent="0"/>
          <a:endParaRPr lang="en-US" sz="1100" b="0" baseline="0">
            <a:solidFill>
              <a:schemeClr val="dk1"/>
            </a:solidFill>
            <a:latin typeface="Book Antiqua" panose="02040602050305030304" pitchFamily="18" charset="0"/>
            <a:ea typeface="+mn-ea"/>
            <a:cs typeface="+mn-cs"/>
          </a:endParaRPr>
        </a:p>
        <a:p>
          <a:endParaRPr lang="en-US" sz="1100" b="1">
            <a:latin typeface="Book Antiqua" panose="02040602050305030304" pitchFamily="18" charset="0"/>
          </a:endParaRPr>
        </a:p>
      </xdr:txBody>
    </xdr:sp>
    <xdr:clientData/>
  </xdr:twoCellAnchor>
  <xdr:twoCellAnchor>
    <xdr:from>
      <xdr:col>4</xdr:col>
      <xdr:colOff>123825</xdr:colOff>
      <xdr:row>10</xdr:row>
      <xdr:rowOff>219075</xdr:rowOff>
    </xdr:from>
    <xdr:to>
      <xdr:col>10</xdr:col>
      <xdr:colOff>495300</xdr:colOff>
      <xdr:row>19</xdr:row>
      <xdr:rowOff>57150</xdr:rowOff>
    </xdr:to>
    <xdr:graphicFrame macro="">
      <xdr:nvGraphicFramePr>
        <xdr:cNvPr id="3" name="Chart 2">
          <a:extLst>
            <a:ext uri="{FF2B5EF4-FFF2-40B4-BE49-F238E27FC236}">
              <a16:creationId xmlns:a16="http://schemas.microsoft.com/office/drawing/2014/main" id="{D97B9851-7CB0-953E-2D56-7425495587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85725</xdr:colOff>
      <xdr:row>20</xdr:row>
      <xdr:rowOff>57150</xdr:rowOff>
    </xdr:from>
    <xdr:to>
      <xdr:col>10</xdr:col>
      <xdr:colOff>276225</xdr:colOff>
      <xdr:row>23</xdr:row>
      <xdr:rowOff>123825</xdr:rowOff>
    </xdr:to>
    <xdr:sp macro="" textlink="">
      <xdr:nvSpPr>
        <xdr:cNvPr id="4" name="TextBox 3">
          <a:extLst>
            <a:ext uri="{FF2B5EF4-FFF2-40B4-BE49-F238E27FC236}">
              <a16:creationId xmlns:a16="http://schemas.microsoft.com/office/drawing/2014/main" id="{6FA78C15-BFCA-4898-C357-B891F65F8961}"/>
            </a:ext>
          </a:extLst>
        </xdr:cNvPr>
        <xdr:cNvSpPr txBox="1"/>
      </xdr:nvSpPr>
      <xdr:spPr>
        <a:xfrm>
          <a:off x="85725" y="3905250"/>
          <a:ext cx="7248525" cy="552450"/>
        </a:xfrm>
        <a:prstGeom prst="rect">
          <a:avLst/>
        </a:prstGeom>
        <a:solidFill>
          <a:srgbClr val="FFFF6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Book Antiqua" panose="02040602050305030304" pitchFamily="18" charset="0"/>
            </a:rPr>
            <a:t>From the residual plot constructed above, it can be said that</a:t>
          </a:r>
          <a:r>
            <a:rPr lang="en-US" sz="1100" baseline="0">
              <a:latin typeface="Book Antiqua" panose="02040602050305030304" pitchFamily="18" charset="0"/>
            </a:rPr>
            <a:t> in this model the variances are close to constant and are homoscadestic, hence the it can be concluded as a statistically significant variable.</a:t>
          </a:r>
          <a:endParaRPr lang="en-US" sz="1100">
            <a:latin typeface="Book Antiqua" panose="02040602050305030304" pitchFamily="18"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190500</xdr:colOff>
      <xdr:row>0</xdr:row>
      <xdr:rowOff>123824</xdr:rowOff>
    </xdr:from>
    <xdr:to>
      <xdr:col>11</xdr:col>
      <xdr:colOff>485774</xdr:colOff>
      <xdr:row>31</xdr:row>
      <xdr:rowOff>123825</xdr:rowOff>
    </xdr:to>
    <xdr:sp macro="" textlink="">
      <xdr:nvSpPr>
        <xdr:cNvPr id="2" name="TextBox 1">
          <a:extLst>
            <a:ext uri="{FF2B5EF4-FFF2-40B4-BE49-F238E27FC236}">
              <a16:creationId xmlns:a16="http://schemas.microsoft.com/office/drawing/2014/main" id="{C7B91645-480F-43CA-8FC5-7751A99BFDB0}"/>
            </a:ext>
          </a:extLst>
        </xdr:cNvPr>
        <xdr:cNvSpPr txBox="1"/>
      </xdr:nvSpPr>
      <xdr:spPr>
        <a:xfrm>
          <a:off x="2019300" y="123824"/>
          <a:ext cx="5172074" cy="6200776"/>
        </a:xfrm>
        <a:prstGeom prst="rect">
          <a:avLst/>
        </a:prstGeom>
        <a:solidFill>
          <a:srgbClr val="FFFF6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Book Antiqua" panose="02040602050305030304" pitchFamily="18" charset="0"/>
            </a:rPr>
            <a:t>a)</a:t>
          </a:r>
          <a:r>
            <a:rPr lang="en-US" sz="1100" baseline="0">
              <a:latin typeface="Book Antiqua" panose="02040602050305030304" pitchFamily="18" charset="0"/>
            </a:rPr>
            <a:t> </a:t>
          </a:r>
          <a:r>
            <a:rPr lang="en-US">
              <a:latin typeface="Book Antiqua" panose="02040602050305030304" pitchFamily="18" charset="0"/>
            </a:rPr>
            <a:t>estimating</a:t>
          </a:r>
          <a:r>
            <a:rPr lang="en-US" baseline="0">
              <a:latin typeface="Book Antiqua" panose="02040602050305030304" pitchFamily="18" charset="0"/>
            </a:rPr>
            <a:t> </a:t>
          </a:r>
          <a:r>
            <a:rPr lang="en-US">
              <a:latin typeface="Book Antiqua" panose="02040602050305030304" pitchFamily="18" charset="0"/>
            </a:rPr>
            <a:t>a bivariate linear regression equation for domestic travel expenditures (DTE) as a function of disposable income per capita (DPI):  </a:t>
          </a:r>
        </a:p>
        <a:p>
          <a:r>
            <a:rPr lang="en-US">
              <a:latin typeface="Book Antiqua" panose="02040602050305030304" pitchFamily="18" charset="0"/>
            </a:rPr>
            <a:t>DTE = a + b(DPI) DTE = ________ + ________(DPI)</a:t>
          </a:r>
        </a:p>
        <a:p>
          <a:r>
            <a:rPr lang="en-US" sz="1100" b="1">
              <a:latin typeface="Book Antiqua" panose="02040602050305030304" pitchFamily="18" charset="0"/>
            </a:rPr>
            <a:t>DTE=1624+0.369(DPI)</a:t>
          </a:r>
        </a:p>
        <a:p>
          <a:endParaRPr lang="en-US" sz="1100" b="1">
            <a:latin typeface="Book Antiqua" panose="02040602050305030304" pitchFamily="18" charset="0"/>
          </a:endParaRPr>
        </a:p>
        <a:p>
          <a:r>
            <a:rPr lang="en-US" sz="1100" b="1">
              <a:latin typeface="Book Antiqua" panose="02040602050305030304" pitchFamily="18" charset="0"/>
            </a:rPr>
            <a:t>Statistical Significance:  </a:t>
          </a:r>
          <a:r>
            <a:rPr lang="en-US" sz="1100" b="0">
              <a:latin typeface="Book Antiqua" panose="02040602050305030304" pitchFamily="18" charset="0"/>
            </a:rPr>
            <a:t>Assuming</a:t>
          </a:r>
          <a:r>
            <a:rPr lang="en-US" sz="1100" b="0" baseline="0">
              <a:latin typeface="Book Antiqua" panose="02040602050305030304" pitchFamily="18" charset="0"/>
            </a:rPr>
            <a:t> </a:t>
          </a:r>
          <a:r>
            <a:rPr lang="en-US" sz="1100" b="1" baseline="0">
              <a:latin typeface="Book Antiqua" panose="02040602050305030304" pitchFamily="18" charset="0"/>
            </a:rPr>
            <a:t>H0: Regression coefficient is &gt;0 and H1:Regression coefficient is &lt;=0</a:t>
          </a:r>
          <a:endParaRPr lang="en-US" sz="1100" b="1">
            <a:latin typeface="Book Antiqua" panose="02040602050305030304" pitchFamily="18" charset="0"/>
          </a:endParaRPr>
        </a:p>
        <a:p>
          <a:r>
            <a:rPr lang="en-US" sz="1100" b="0">
              <a:latin typeface="Book Antiqua" panose="02040602050305030304" pitchFamily="18" charset="0"/>
            </a:rPr>
            <a:t>-From the R-square value of 0.96 we can estimated that 96% of variation in DTE is caused by DPI.</a:t>
          </a:r>
          <a:r>
            <a:rPr lang="en-US" sz="1100" b="0" baseline="0">
              <a:latin typeface="Book Antiqua" panose="02040602050305030304" pitchFamily="18" charset="0"/>
            </a:rPr>
            <a:t> </a:t>
          </a:r>
        </a:p>
        <a:p>
          <a:r>
            <a:rPr lang="en-US" sz="1100" b="0" baseline="0">
              <a:latin typeface="Book Antiqua" panose="02040602050305030304" pitchFamily="18" charset="0"/>
            </a:rPr>
            <a:t>-From the intercept (b0) is understood as the average value of DTE when DPI is zero.</a:t>
          </a:r>
        </a:p>
        <a:p>
          <a:r>
            <a:rPr lang="en-US" sz="1100" b="0" baseline="0">
              <a:latin typeface="Book Antiqua" panose="02040602050305030304" pitchFamily="18" charset="0"/>
            </a:rPr>
            <a:t>-Looking at the slope value (b1) it is said that for every one unit change in DPI, DTE increases by 36.98 ($Millions)</a:t>
          </a:r>
        </a:p>
        <a:p>
          <a:r>
            <a:rPr lang="en-US" sz="1100" b="1" baseline="0">
              <a:latin typeface="Book Antiqua" panose="02040602050305030304" pitchFamily="18" charset="0"/>
            </a:rPr>
            <a:t>-</a:t>
          </a:r>
          <a:r>
            <a:rPr lang="en-US" sz="1100" b="0" baseline="0">
              <a:latin typeface="Book Antiqua" panose="02040602050305030304" pitchFamily="18" charset="0"/>
            </a:rPr>
            <a:t>Comparing the p-value 0.74 than the level of significance 0.05 we cannot reject the null Hypothesis.</a:t>
          </a:r>
        </a:p>
        <a:p>
          <a:r>
            <a:rPr lang="en-US" sz="1100" b="0" baseline="0">
              <a:latin typeface="Book Antiqua" panose="02040602050305030304" pitchFamily="18" charset="0"/>
            </a:rPr>
            <a:t>-Calculated t-value is at 0.34 while critical value of t at 13 degrees of freedom and 0.05 level of significance is 1.771-since critical value is greater than calculated t-value, we cannot reject null hypothesis (H0).</a:t>
          </a:r>
        </a:p>
        <a:p>
          <a:r>
            <a:rPr lang="en-US" sz="1100" b="1">
              <a:latin typeface="Book Antiqua" panose="02040602050305030304" pitchFamily="18" charset="0"/>
            </a:rPr>
            <a:t>Since</a:t>
          </a:r>
          <a:r>
            <a:rPr lang="en-US" sz="1100" b="1" baseline="0">
              <a:latin typeface="Book Antiqua" panose="02040602050305030304" pitchFamily="18" charset="0"/>
            </a:rPr>
            <a:t> the model fails to reject the null hypothesis based on p-value or t-test, this model may not be statistically significant.</a:t>
          </a:r>
        </a:p>
        <a:p>
          <a:endParaRPr lang="en-US" sz="1100" b="1" baseline="0">
            <a:latin typeface="Book Antiqua" panose="02040602050305030304" pitchFamily="18" charset="0"/>
          </a:endParaRPr>
        </a:p>
        <a:p>
          <a:pPr marL="0" indent="0"/>
          <a:r>
            <a:rPr lang="en-US" sz="1100" b="0" baseline="0">
              <a:solidFill>
                <a:schemeClr val="dk1"/>
              </a:solidFill>
              <a:latin typeface="Book Antiqua" panose="02040602050305030304" pitchFamily="18" charset="0"/>
              <a:ea typeface="+mn-ea"/>
              <a:cs typeface="+mn-cs"/>
            </a:rPr>
            <a:t>b) DTE = 1624 + 0.369 (DPI) = 1624 + 0.369 (19648 ) = 7250. </a:t>
          </a:r>
        </a:p>
        <a:p>
          <a:pPr marL="0" indent="0"/>
          <a:endParaRPr lang="en-US" sz="1100" b="0" baseline="0">
            <a:solidFill>
              <a:schemeClr val="dk1"/>
            </a:solidFill>
            <a:latin typeface="Book Antiqua" panose="02040602050305030304" pitchFamily="18" charset="0"/>
            <a:ea typeface="+mn-ea"/>
            <a:cs typeface="+mn-cs"/>
          </a:endParaRPr>
        </a:p>
        <a:p>
          <a:pPr marL="0" indent="0"/>
          <a:r>
            <a:rPr lang="en-US" sz="1100" b="0" baseline="0">
              <a:solidFill>
                <a:schemeClr val="dk1"/>
              </a:solidFill>
              <a:latin typeface="Book Antiqua" panose="02040602050305030304" pitchFamily="18" charset="0"/>
              <a:ea typeface="+mn-ea"/>
              <a:cs typeface="+mn-cs"/>
            </a:rPr>
            <a:t>Considering an approximate 95 percent confidence interval estimate caluculation: Point estimate +/- 2(standard error of regression) = 7250 +/- 2(10.8 ) = 7250 +/- 21.6 = 7271 to 7228</a:t>
          </a:r>
          <a:r>
            <a:rPr lang="en-US" baseline="0"/>
            <a:t>.</a:t>
          </a:r>
        </a:p>
        <a:p>
          <a:endParaRPr lang="en-US" baseline="0"/>
        </a:p>
        <a:p>
          <a:pPr marL="0" indent="0"/>
          <a:r>
            <a:rPr lang="en-US" sz="1100" b="0" baseline="0">
              <a:solidFill>
                <a:schemeClr val="dk1"/>
              </a:solidFill>
              <a:latin typeface="Book Antiqua" panose="02040602050305030304" pitchFamily="18" charset="0"/>
              <a:ea typeface="+mn-ea"/>
              <a:cs typeface="+mn-cs"/>
            </a:rPr>
            <a:t>The forecasted DTI for Illinois will range between $7271 and $7228 millions of dollars.</a:t>
          </a:r>
        </a:p>
        <a:p>
          <a:pPr marL="0" indent="0"/>
          <a:endParaRPr lang="en-US" sz="1100" b="0" baseline="0">
            <a:solidFill>
              <a:schemeClr val="dk1"/>
            </a:solidFill>
            <a:latin typeface="Book Antiqua" panose="02040602050305030304" pitchFamily="18" charset="0"/>
            <a:ea typeface="+mn-ea"/>
            <a:cs typeface="+mn-cs"/>
          </a:endParaRPr>
        </a:p>
        <a:p>
          <a:pPr marL="0" indent="0"/>
          <a:r>
            <a:rPr lang="en-US" sz="1100" b="0" baseline="0">
              <a:solidFill>
                <a:schemeClr val="dk1"/>
              </a:solidFill>
              <a:latin typeface="Book Antiqua" panose="02040602050305030304" pitchFamily="18" charset="0"/>
              <a:ea typeface="+mn-ea"/>
              <a:cs typeface="+mn-cs"/>
            </a:rPr>
            <a:t>c) Actual DTE -Forecasted DTE=((7754-7249)/7754)*100 =6.5% is the percentage of error in the Forecast</a:t>
          </a:r>
        </a:p>
        <a:p>
          <a:pPr marL="0" indent="0"/>
          <a:r>
            <a:rPr lang="en-US" sz="1100" b="0" baseline="0">
              <a:solidFill>
                <a:schemeClr val="dk1"/>
              </a:solidFill>
              <a:latin typeface="Book Antiqua" panose="02040602050305030304" pitchFamily="18" charset="0"/>
              <a:ea typeface="+mn-ea"/>
              <a:cs typeface="+mn-cs"/>
            </a:rPr>
            <a:t> (7249 is the Average of 7282&amp;7217).</a:t>
          </a:r>
        </a:p>
        <a:p>
          <a:pPr marL="0" indent="0"/>
          <a:endParaRPr lang="en-US" sz="1100" b="0" baseline="0">
            <a:solidFill>
              <a:schemeClr val="dk1"/>
            </a:solidFill>
            <a:latin typeface="Book Antiqua" panose="02040602050305030304" pitchFamily="18" charset="0"/>
            <a:ea typeface="+mn-ea"/>
            <a:cs typeface="+mn-cs"/>
          </a:endParaRPr>
        </a:p>
        <a:p>
          <a:pPr marL="0" indent="0"/>
          <a:r>
            <a:rPr lang="en-US" sz="1100" b="0" baseline="0">
              <a:solidFill>
                <a:schemeClr val="dk1"/>
              </a:solidFill>
              <a:latin typeface="Book Antiqua" panose="02040602050305030304" pitchFamily="18" charset="0"/>
              <a:ea typeface="+mn-ea"/>
              <a:cs typeface="+mn-cs"/>
            </a:rPr>
            <a:t>Further this forecast model shows a </a:t>
          </a:r>
          <a:r>
            <a:rPr lang="en-US" sz="1100" b="1" baseline="0">
              <a:solidFill>
                <a:schemeClr val="dk1"/>
              </a:solidFill>
              <a:latin typeface="Book Antiqua" panose="02040602050305030304" pitchFamily="18" charset="0"/>
              <a:ea typeface="+mn-ea"/>
              <a:cs typeface="+mn-cs"/>
            </a:rPr>
            <a:t>MAPE of 7.78% </a:t>
          </a:r>
          <a:r>
            <a:rPr lang="en-US" sz="1100" b="0" baseline="0">
              <a:solidFill>
                <a:schemeClr val="dk1"/>
              </a:solidFill>
              <a:latin typeface="Book Antiqua" panose="02040602050305030304" pitchFamily="18" charset="0"/>
              <a:ea typeface="+mn-ea"/>
              <a:cs typeface="+mn-cs"/>
            </a:rPr>
            <a:t>and RMSE over average actuals as </a:t>
          </a:r>
          <a:r>
            <a:rPr lang="en-US" sz="1100" b="1" baseline="0">
              <a:solidFill>
                <a:schemeClr val="dk1"/>
              </a:solidFill>
              <a:latin typeface="Book Antiqua" panose="02040602050305030304" pitchFamily="18" charset="0"/>
              <a:ea typeface="+mn-ea"/>
              <a:cs typeface="+mn-cs"/>
            </a:rPr>
            <a:t>9.16%.</a:t>
          </a:r>
        </a:p>
        <a:p>
          <a:pPr marL="0" indent="0"/>
          <a:endParaRPr lang="en-US" sz="1100" b="0" baseline="0">
            <a:solidFill>
              <a:schemeClr val="dk1"/>
            </a:solidFill>
            <a:latin typeface="Book Antiqua" panose="02040602050305030304" pitchFamily="18" charset="0"/>
            <a:ea typeface="+mn-ea"/>
            <a:cs typeface="+mn-cs"/>
          </a:endParaRPr>
        </a:p>
        <a:p>
          <a:pPr marL="0" indent="0"/>
          <a:endParaRPr lang="en-US" sz="1100" b="0" baseline="0">
            <a:solidFill>
              <a:schemeClr val="dk1"/>
            </a:solidFill>
            <a:latin typeface="Book Antiqua" panose="02040602050305030304" pitchFamily="18" charset="0"/>
            <a:ea typeface="+mn-ea"/>
            <a:cs typeface="+mn-cs"/>
          </a:endParaRPr>
        </a:p>
        <a:p>
          <a:endParaRPr lang="en-US" sz="1100" b="1">
            <a:latin typeface="Book Antiqua" panose="02040602050305030304" pitchFamily="18"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271462</xdr:colOff>
      <xdr:row>12</xdr:row>
      <xdr:rowOff>180975</xdr:rowOff>
    </xdr:from>
    <xdr:to>
      <xdr:col>4</xdr:col>
      <xdr:colOff>300037</xdr:colOff>
      <xdr:row>26</xdr:row>
      <xdr:rowOff>123825</xdr:rowOff>
    </xdr:to>
    <xdr:graphicFrame macro="">
      <xdr:nvGraphicFramePr>
        <xdr:cNvPr id="2" name="Chart 1">
          <a:extLst>
            <a:ext uri="{FF2B5EF4-FFF2-40B4-BE49-F238E27FC236}">
              <a16:creationId xmlns:a16="http://schemas.microsoft.com/office/drawing/2014/main" id="{3EA6B16B-7FF9-4B5C-B1F7-36C2F0876D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400050</xdr:colOff>
      <xdr:row>10</xdr:row>
      <xdr:rowOff>161923</xdr:rowOff>
    </xdr:from>
    <xdr:to>
      <xdr:col>12</xdr:col>
      <xdr:colOff>323850</xdr:colOff>
      <xdr:row>22</xdr:row>
      <xdr:rowOff>142875</xdr:rowOff>
    </xdr:to>
    <xdr:sp macro="" textlink="">
      <xdr:nvSpPr>
        <xdr:cNvPr id="3" name="TextBox 2">
          <a:extLst>
            <a:ext uri="{FF2B5EF4-FFF2-40B4-BE49-F238E27FC236}">
              <a16:creationId xmlns:a16="http://schemas.microsoft.com/office/drawing/2014/main" id="{5F7CFD13-3A85-44FD-B7F9-01C98833F7AC}"/>
            </a:ext>
          </a:extLst>
        </xdr:cNvPr>
        <xdr:cNvSpPr txBox="1"/>
      </xdr:nvSpPr>
      <xdr:spPr>
        <a:xfrm>
          <a:off x="3829050" y="2162173"/>
          <a:ext cx="4724400" cy="2381252"/>
        </a:xfrm>
        <a:prstGeom prst="rect">
          <a:avLst/>
        </a:prstGeom>
        <a:solidFill>
          <a:srgbClr val="FFFF6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atin typeface="Book Antiqua" panose="02040602050305030304" pitchFamily="18" charset="0"/>
            </a:rPr>
            <a:t>Interpretation:</a:t>
          </a:r>
          <a:r>
            <a:rPr lang="en-US" sz="1100" baseline="0">
              <a:latin typeface="Book Antiqua" panose="02040602050305030304" pitchFamily="18" charset="0"/>
            </a:rPr>
            <a:t> 1) The graph shows the Retails stores revenue and the naive forecasted values of the observations, It is clearly seen that the line that represents the naive forecast is a lagged form of line representing the actual retail sales.</a:t>
          </a:r>
        </a:p>
        <a:p>
          <a:r>
            <a:rPr lang="en-US" sz="1100" baseline="0">
              <a:latin typeface="Book Antiqua" panose="02040602050305030304" pitchFamily="18" charset="0"/>
            </a:rPr>
            <a:t>2) A uniform variation is observed throughout the period, starting from sales of 1225$ in year 1 till sales of $1474 in Year 7.</a:t>
          </a:r>
        </a:p>
        <a:p>
          <a:endParaRPr lang="en-US" sz="1100" baseline="0">
            <a:latin typeface="Book Antiqua" panose="02040602050305030304" pitchFamily="18" charset="0"/>
          </a:endParaRPr>
        </a:p>
        <a:p>
          <a:r>
            <a:rPr lang="en-US" sz="1100" b="1" baseline="0">
              <a:latin typeface="Book Antiqua" panose="02040602050305030304" pitchFamily="18" charset="0"/>
            </a:rPr>
            <a:t>MAPE and RMSE: </a:t>
          </a:r>
          <a:r>
            <a:rPr lang="en-US" sz="1100" b="0" baseline="0">
              <a:latin typeface="Book Antiqua" panose="02040602050305030304" pitchFamily="18" charset="0"/>
            </a:rPr>
            <a:t>This forecast gives us a </a:t>
          </a:r>
          <a:r>
            <a:rPr lang="en-US" sz="1100" b="1" baseline="0">
              <a:latin typeface="Book Antiqua" panose="02040602050305030304" pitchFamily="18" charset="0"/>
            </a:rPr>
            <a:t>MAPE value of 3.10 </a:t>
          </a:r>
          <a:r>
            <a:rPr lang="en-US" sz="1100" b="0" baseline="0">
              <a:latin typeface="Book Antiqua" panose="02040602050305030304" pitchFamily="18" charset="0"/>
            </a:rPr>
            <a:t>and an </a:t>
          </a:r>
          <a:r>
            <a:rPr lang="en-US" sz="1100" b="1" baseline="0">
              <a:latin typeface="Book Antiqua" panose="02040602050305030304" pitchFamily="18" charset="0"/>
            </a:rPr>
            <a:t>RMSE value of 47.92.</a:t>
          </a:r>
          <a:r>
            <a:rPr lang="en-US" sz="1100" b="0" baseline="0">
              <a:latin typeface="Book Antiqua" panose="02040602050305030304" pitchFamily="18" charset="0"/>
            </a:rPr>
            <a:t> Though the lower values of MAPE and RMSE are always preferred, It is difficult to interpret the MAPE and RMSE values for a single forecast. These values are more essential when comparing two or more forecasts to measure the accuracy and fit. Always, the forecast with lower MAPE/RMSE is considered to be more accurate.</a:t>
          </a:r>
          <a:endParaRPr lang="en-US" sz="1100" b="0">
            <a:latin typeface="Book Antiqua" panose="02040602050305030304" pitchFamily="18"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142875</xdr:colOff>
      <xdr:row>1</xdr:row>
      <xdr:rowOff>142875</xdr:rowOff>
    </xdr:from>
    <xdr:to>
      <xdr:col>12</xdr:col>
      <xdr:colOff>95250</xdr:colOff>
      <xdr:row>20</xdr:row>
      <xdr:rowOff>38100</xdr:rowOff>
    </xdr:to>
    <xdr:graphicFrame macro="">
      <xdr:nvGraphicFramePr>
        <xdr:cNvPr id="2" name="Chart 1">
          <a:extLst>
            <a:ext uri="{FF2B5EF4-FFF2-40B4-BE49-F238E27FC236}">
              <a16:creationId xmlns:a16="http://schemas.microsoft.com/office/drawing/2014/main" id="{AAF66674-F184-449C-B1DC-BFB5BA55CB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228600</xdr:colOff>
      <xdr:row>1</xdr:row>
      <xdr:rowOff>142874</xdr:rowOff>
    </xdr:from>
    <xdr:to>
      <xdr:col>20</xdr:col>
      <xdr:colOff>266700</xdr:colOff>
      <xdr:row>12</xdr:row>
      <xdr:rowOff>104775</xdr:rowOff>
    </xdr:to>
    <xdr:sp macro="" textlink="">
      <xdr:nvSpPr>
        <xdr:cNvPr id="3" name="TextBox 2">
          <a:extLst>
            <a:ext uri="{FF2B5EF4-FFF2-40B4-BE49-F238E27FC236}">
              <a16:creationId xmlns:a16="http://schemas.microsoft.com/office/drawing/2014/main" id="{B53498A0-FA22-499F-9DBB-2364FF410A1E}"/>
            </a:ext>
          </a:extLst>
        </xdr:cNvPr>
        <xdr:cNvSpPr txBox="1"/>
      </xdr:nvSpPr>
      <xdr:spPr>
        <a:xfrm>
          <a:off x="7543800" y="304799"/>
          <a:ext cx="4914900" cy="1743076"/>
        </a:xfrm>
        <a:prstGeom prst="rect">
          <a:avLst/>
        </a:prstGeom>
        <a:solidFill>
          <a:srgbClr val="FFFF6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atin typeface="Book Antiqua" panose="02040602050305030304" pitchFamily="18" charset="0"/>
            </a:rPr>
            <a:t>a) </a:t>
          </a:r>
          <a:r>
            <a:rPr lang="en-US" sz="1100" b="0">
              <a:latin typeface="Book Antiqua" panose="02040602050305030304" pitchFamily="18" charset="0"/>
            </a:rPr>
            <a:t>When the data is plotted on</a:t>
          </a:r>
          <a:r>
            <a:rPr lang="en-US" sz="1100" b="0" baseline="0">
              <a:latin typeface="Book Antiqua" panose="02040602050305030304" pitchFamily="18" charset="0"/>
            </a:rPr>
            <a:t> a graph, it evidently shows a seasonal pattern as the sales of wareshouse and superstore shot up in the month of December, every year-as highlighted in the graph.</a:t>
          </a:r>
        </a:p>
        <a:p>
          <a:r>
            <a:rPr lang="en-US" sz="1100" b="0" baseline="0">
              <a:latin typeface="Book Antiqua" panose="02040602050305030304" pitchFamily="18" charset="0"/>
            </a:rPr>
            <a:t>The High volume of sales could be due to the holiday season.</a:t>
          </a:r>
        </a:p>
        <a:p>
          <a:r>
            <a:rPr lang="en-US" sz="1100" b="0" baseline="0">
              <a:latin typeface="Book Antiqua" panose="02040602050305030304" pitchFamily="18" charset="0"/>
            </a:rPr>
            <a:t>-Also, in the ACF values distribution (chart below</a:t>
          </a:r>
          <a:r>
            <a:rPr lang="en-US" sz="1100" b="1" baseline="0">
              <a:latin typeface="Book Antiqua" panose="02040602050305030304" pitchFamily="18" charset="0"/>
            </a:rPr>
            <a:t>), </a:t>
          </a:r>
          <a:r>
            <a:rPr lang="en-US" sz="1100" baseline="0">
              <a:solidFill>
                <a:schemeClr val="dk1"/>
              </a:solidFill>
              <a:effectLst/>
              <a:latin typeface="+mn-lt"/>
              <a:ea typeface="+mn-ea"/>
              <a:cs typeface="+mn-cs"/>
            </a:rPr>
            <a:t>All ACF values are above 95% confidence band data is exhbiting a positive trend in the sales data.</a:t>
          </a:r>
          <a:endParaRPr lang="en-US" sz="1100" b="1">
            <a:latin typeface="Book Antiqua" panose="02040602050305030304" pitchFamily="18" charset="0"/>
          </a:endParaRPr>
        </a:p>
        <a:p>
          <a:r>
            <a:rPr lang="en-US" sz="1100">
              <a:latin typeface="Book Antiqua" panose="02040602050305030304" pitchFamily="18" charset="0"/>
            </a:rPr>
            <a:t> -Thus</a:t>
          </a:r>
          <a:r>
            <a:rPr lang="en-US" sz="1100" baseline="0">
              <a:latin typeface="Book Antiqua" panose="02040602050305030304" pitchFamily="18" charset="0"/>
            </a:rPr>
            <a:t> this is a dataset that exhibits seasonality and also trend. </a:t>
          </a:r>
        </a:p>
        <a:p>
          <a:r>
            <a:rPr lang="en-US" sz="1100" baseline="0">
              <a:latin typeface="Book Antiqua" panose="02040602050305030304" pitchFamily="18" charset="0"/>
            </a:rPr>
            <a:t>-The characteristics and view of the data suggests Winter's Exponential smoothing forecast.</a:t>
          </a:r>
        </a:p>
        <a:p>
          <a:endParaRPr lang="en-US" sz="1100" baseline="0">
            <a:latin typeface="Book Antiqua" panose="02040602050305030304" pitchFamily="18" charset="0"/>
          </a:endParaRPr>
        </a:p>
        <a:p>
          <a:endParaRPr lang="en-US" sz="1100">
            <a:latin typeface="Book Antiqua" panose="02040602050305030304" pitchFamily="18" charset="0"/>
          </a:endParaRPr>
        </a:p>
      </xdr:txBody>
    </xdr:sp>
    <xdr:clientData/>
  </xdr:twoCellAnchor>
  <xdr:twoCellAnchor>
    <xdr:from>
      <xdr:col>4</xdr:col>
      <xdr:colOff>238124</xdr:colOff>
      <xdr:row>20</xdr:row>
      <xdr:rowOff>142875</xdr:rowOff>
    </xdr:from>
    <xdr:to>
      <xdr:col>12</xdr:col>
      <xdr:colOff>95249</xdr:colOff>
      <xdr:row>33</xdr:row>
      <xdr:rowOff>142875</xdr:rowOff>
    </xdr:to>
    <xdr:graphicFrame macro="">
      <xdr:nvGraphicFramePr>
        <xdr:cNvPr id="4" name="Chart 3">
          <a:extLst>
            <a:ext uri="{FF2B5EF4-FFF2-40B4-BE49-F238E27FC236}">
              <a16:creationId xmlns:a16="http://schemas.microsoft.com/office/drawing/2014/main" id="{641FCD0F-17A5-4FB4-8AA3-7C3EF60898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28575</xdr:colOff>
      <xdr:row>6</xdr:row>
      <xdr:rowOff>76199</xdr:rowOff>
    </xdr:from>
    <xdr:to>
      <xdr:col>4</xdr:col>
      <xdr:colOff>171450</xdr:colOff>
      <xdr:row>18</xdr:row>
      <xdr:rowOff>28574</xdr:rowOff>
    </xdr:to>
    <xdr:sp macro="" textlink="">
      <xdr:nvSpPr>
        <xdr:cNvPr id="2" name="TextBox 1">
          <a:extLst>
            <a:ext uri="{FF2B5EF4-FFF2-40B4-BE49-F238E27FC236}">
              <a16:creationId xmlns:a16="http://schemas.microsoft.com/office/drawing/2014/main" id="{2676EE21-2B68-4DFF-92E6-76E06D98D20D}"/>
            </a:ext>
          </a:extLst>
        </xdr:cNvPr>
        <xdr:cNvSpPr txBox="1"/>
      </xdr:nvSpPr>
      <xdr:spPr>
        <a:xfrm>
          <a:off x="28575" y="1171574"/>
          <a:ext cx="3476625" cy="1895475"/>
        </a:xfrm>
        <a:prstGeom prst="rect">
          <a:avLst/>
        </a:prstGeom>
        <a:solidFill>
          <a:srgbClr val="FFFF6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Book Antiqua" panose="02040602050305030304" pitchFamily="18" charset="0"/>
            </a:rPr>
            <a:t>b)</a:t>
          </a:r>
          <a:r>
            <a:rPr lang="en-US" sz="1100" baseline="0">
              <a:latin typeface="Book Antiqua" panose="02040602050305030304" pitchFamily="18" charset="0"/>
            </a:rPr>
            <a:t> Winters exponential smoothing method is the best choice for the given dataset as the sales pattern exhibits both trend and seasonality.</a:t>
          </a:r>
        </a:p>
        <a:p>
          <a:endParaRPr lang="en-US" sz="1100" baseline="0">
            <a:latin typeface="Book Antiqua" panose="02040602050305030304" pitchFamily="18" charset="0"/>
          </a:endParaRPr>
        </a:p>
        <a:p>
          <a:r>
            <a:rPr lang="en-US" sz="1100" baseline="0">
              <a:latin typeface="Book Antiqua" panose="02040602050305030304" pitchFamily="18" charset="0"/>
            </a:rPr>
            <a:t>Winters model helps in taking care of seasonal effect, thus resulting in reliable forecast.</a:t>
          </a:r>
        </a:p>
        <a:p>
          <a:endParaRPr lang="en-US" sz="1100" baseline="0">
            <a:latin typeface="Book Antiqua" panose="02040602050305030304" pitchFamily="18" charset="0"/>
          </a:endParaRPr>
        </a:p>
        <a:p>
          <a:r>
            <a:rPr lang="en-US" sz="1100" baseline="0">
              <a:latin typeface="Book Antiqua" panose="02040602050305030304" pitchFamily="18" charset="0"/>
            </a:rPr>
            <a:t>From the graph, it is seen that the forecast generated through this model is very close to the actual values and hence reliable.</a:t>
          </a:r>
          <a:endParaRPr lang="en-US" sz="1100">
            <a:latin typeface="Book Antiqua" panose="02040602050305030304" pitchFamily="18" charset="0"/>
          </a:endParaRPr>
        </a:p>
      </xdr:txBody>
    </xdr:sp>
    <xdr:clientData/>
  </xdr:twoCellAnchor>
  <xdr:twoCellAnchor>
    <xdr:from>
      <xdr:col>4</xdr:col>
      <xdr:colOff>504825</xdr:colOff>
      <xdr:row>3</xdr:row>
      <xdr:rowOff>123825</xdr:rowOff>
    </xdr:from>
    <xdr:to>
      <xdr:col>16</xdr:col>
      <xdr:colOff>342900</xdr:colOff>
      <xdr:row>21</xdr:row>
      <xdr:rowOff>133350</xdr:rowOff>
    </xdr:to>
    <xdr:graphicFrame macro="">
      <xdr:nvGraphicFramePr>
        <xdr:cNvPr id="3" name="Chart 2">
          <a:extLst>
            <a:ext uri="{FF2B5EF4-FFF2-40B4-BE49-F238E27FC236}">
              <a16:creationId xmlns:a16="http://schemas.microsoft.com/office/drawing/2014/main" id="{BEE9269F-31F5-4C79-B35E-7202B3D652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47625</xdr:colOff>
      <xdr:row>10</xdr:row>
      <xdr:rowOff>38100</xdr:rowOff>
    </xdr:from>
    <xdr:to>
      <xdr:col>8</xdr:col>
      <xdr:colOff>323850</xdr:colOff>
      <xdr:row>25</xdr:row>
      <xdr:rowOff>9525</xdr:rowOff>
    </xdr:to>
    <xdr:graphicFrame macro="">
      <xdr:nvGraphicFramePr>
        <xdr:cNvPr id="2" name="Chart 1">
          <a:extLst>
            <a:ext uri="{FF2B5EF4-FFF2-40B4-BE49-F238E27FC236}">
              <a16:creationId xmlns:a16="http://schemas.microsoft.com/office/drawing/2014/main" id="{DD2370CE-7EFB-4BD4-A8D7-549EC4E3F9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523875</xdr:colOff>
      <xdr:row>10</xdr:row>
      <xdr:rowOff>38099</xdr:rowOff>
    </xdr:from>
    <xdr:to>
      <xdr:col>19</xdr:col>
      <xdr:colOff>19050</xdr:colOff>
      <xdr:row>24</xdr:row>
      <xdr:rowOff>152400</xdr:rowOff>
    </xdr:to>
    <xdr:graphicFrame macro="">
      <xdr:nvGraphicFramePr>
        <xdr:cNvPr id="3" name="Chart 2">
          <a:extLst>
            <a:ext uri="{FF2B5EF4-FFF2-40B4-BE49-F238E27FC236}">
              <a16:creationId xmlns:a16="http://schemas.microsoft.com/office/drawing/2014/main" id="{B76437AD-4A9C-49AA-A0DB-C149CB2476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180975</xdr:colOff>
      <xdr:row>0</xdr:row>
      <xdr:rowOff>114300</xdr:rowOff>
    </xdr:from>
    <xdr:to>
      <xdr:col>14</xdr:col>
      <xdr:colOff>28575</xdr:colOff>
      <xdr:row>8</xdr:row>
      <xdr:rowOff>76201</xdr:rowOff>
    </xdr:to>
    <xdr:sp macro="" textlink="">
      <xdr:nvSpPr>
        <xdr:cNvPr id="4" name="TextBox 3">
          <a:extLst>
            <a:ext uri="{FF2B5EF4-FFF2-40B4-BE49-F238E27FC236}">
              <a16:creationId xmlns:a16="http://schemas.microsoft.com/office/drawing/2014/main" id="{C694C444-30ED-4A10-B3AB-CA23118B7C7E}"/>
            </a:ext>
          </a:extLst>
        </xdr:cNvPr>
        <xdr:cNvSpPr txBox="1"/>
      </xdr:nvSpPr>
      <xdr:spPr>
        <a:xfrm>
          <a:off x="4162425" y="114300"/>
          <a:ext cx="5943600" cy="1743076"/>
        </a:xfrm>
        <a:prstGeom prst="rect">
          <a:avLst/>
        </a:prstGeom>
        <a:solidFill>
          <a:srgbClr val="FFFF6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Book Antiqua" panose="02040602050305030304" pitchFamily="18" charset="0"/>
            </a:rPr>
            <a:t>Exponential Smoothing, Holt's</a:t>
          </a:r>
          <a:r>
            <a:rPr lang="en-US" sz="1100" baseline="0">
              <a:latin typeface="Book Antiqua" panose="02040602050305030304" pitchFamily="18" charset="0"/>
            </a:rPr>
            <a:t> and Winter's are three models used for comparision.</a:t>
          </a:r>
          <a:endParaRPr lang="en-US" sz="1100">
            <a:latin typeface="Book Antiqua" panose="02040602050305030304" pitchFamily="18" charset="0"/>
          </a:endParaRPr>
        </a:p>
        <a:p>
          <a:r>
            <a:rPr lang="en-US" sz="1100">
              <a:latin typeface="Book Antiqua" panose="02040602050305030304" pitchFamily="18" charset="0"/>
            </a:rPr>
            <a:t>Exponential</a:t>
          </a:r>
          <a:r>
            <a:rPr lang="en-US" sz="1100" baseline="0">
              <a:latin typeface="Book Antiqua" panose="02040602050305030304" pitchFamily="18" charset="0"/>
            </a:rPr>
            <a:t> smoothing will not give us the best forecast when there is a trend in data, Holts is preferred when there is a trend. But again, if the data has both trend and seasonality Holts will not give us the best predicted values and hence, we have used and recommended Winters Exponential smoothing for this dataset.</a:t>
          </a:r>
        </a:p>
        <a:p>
          <a:endParaRPr lang="en-US" sz="1100" baseline="0">
            <a:latin typeface="Book Antiqua" panose="02040602050305030304" pitchFamily="18" charset="0"/>
          </a:endParaRPr>
        </a:p>
        <a:p>
          <a:r>
            <a:rPr lang="en-US" sz="1100" baseline="0">
              <a:latin typeface="Book Antiqua" panose="02040602050305030304" pitchFamily="18" charset="0"/>
            </a:rPr>
            <a:t>This will sound more meaningful when looked at the MAPE values of forecasts generated, Winters model has a MAPE percentage of 1.95% much lower than other two models and hence is the best choice for sales forecast of warehouses and superstores.</a:t>
          </a:r>
          <a:endParaRPr lang="en-US" sz="1100">
            <a:latin typeface="Book Antiqua" panose="02040602050305030304" pitchFamily="18"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5</xdr:col>
      <xdr:colOff>295275</xdr:colOff>
      <xdr:row>7</xdr:row>
      <xdr:rowOff>190501</xdr:rowOff>
    </xdr:from>
    <xdr:to>
      <xdr:col>13</xdr:col>
      <xdr:colOff>295275</xdr:colOff>
      <xdr:row>20</xdr:row>
      <xdr:rowOff>190501</xdr:rowOff>
    </xdr:to>
    <xdr:graphicFrame macro="">
      <xdr:nvGraphicFramePr>
        <xdr:cNvPr id="2" name="Chart 1">
          <a:extLst>
            <a:ext uri="{FF2B5EF4-FFF2-40B4-BE49-F238E27FC236}">
              <a16:creationId xmlns:a16="http://schemas.microsoft.com/office/drawing/2014/main" id="{33EBF9F0-3717-4C46-B6FA-71F1C12632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195261</xdr:colOff>
      <xdr:row>21</xdr:row>
      <xdr:rowOff>66675</xdr:rowOff>
    </xdr:from>
    <xdr:to>
      <xdr:col>8</xdr:col>
      <xdr:colOff>171449</xdr:colOff>
      <xdr:row>35</xdr:row>
      <xdr:rowOff>9525</xdr:rowOff>
    </xdr:to>
    <xdr:graphicFrame macro="">
      <xdr:nvGraphicFramePr>
        <xdr:cNvPr id="3" name="Chart 2">
          <a:extLst>
            <a:ext uri="{FF2B5EF4-FFF2-40B4-BE49-F238E27FC236}">
              <a16:creationId xmlns:a16="http://schemas.microsoft.com/office/drawing/2014/main" id="{DF7F4F0A-BA7F-4F0B-8B79-41B948FAC5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95250</xdr:colOff>
      <xdr:row>0</xdr:row>
      <xdr:rowOff>66675</xdr:rowOff>
    </xdr:from>
    <xdr:to>
      <xdr:col>15</xdr:col>
      <xdr:colOff>0</xdr:colOff>
      <xdr:row>5</xdr:row>
      <xdr:rowOff>95249</xdr:rowOff>
    </xdr:to>
    <xdr:sp macro="" textlink="">
      <xdr:nvSpPr>
        <xdr:cNvPr id="4" name="TextBox 3">
          <a:extLst>
            <a:ext uri="{FF2B5EF4-FFF2-40B4-BE49-F238E27FC236}">
              <a16:creationId xmlns:a16="http://schemas.microsoft.com/office/drawing/2014/main" id="{851A9773-18AA-447D-9B8D-F9793960CD3A}"/>
            </a:ext>
          </a:extLst>
        </xdr:cNvPr>
        <xdr:cNvSpPr txBox="1"/>
      </xdr:nvSpPr>
      <xdr:spPr>
        <a:xfrm>
          <a:off x="1447800" y="66675"/>
          <a:ext cx="9096375" cy="1028699"/>
        </a:xfrm>
        <a:prstGeom prst="rect">
          <a:avLst/>
        </a:prstGeom>
        <a:solidFill>
          <a:srgbClr val="FFFF6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a:latin typeface="Book Antiqua" panose="02040602050305030304" pitchFamily="18" charset="0"/>
            </a:rPr>
            <a:t>We</a:t>
          </a:r>
          <a:r>
            <a:rPr lang="en-US" sz="1100" baseline="0">
              <a:latin typeface="Book Antiqua" panose="02040602050305030304" pitchFamily="18" charset="0"/>
            </a:rPr>
            <a:t> can identify the trend/seasonal patterns of the data based on looking at the distribution pattern of the ACF values generated by ForecastX. </a:t>
          </a:r>
          <a:r>
            <a:rPr lang="en-US" sz="1100" b="0" i="0" baseline="0">
              <a:solidFill>
                <a:schemeClr val="dk1"/>
              </a:solidFill>
              <a:effectLst/>
              <a:latin typeface="Book Antiqua" panose="02040602050305030304" pitchFamily="18" charset="0"/>
              <a:ea typeface="+mn-ea"/>
              <a:cs typeface="+mn-cs"/>
            </a:rPr>
            <a:t>for the MHS data the </a:t>
          </a:r>
          <a:r>
            <a:rPr lang="en-US" sz="1100" b="0" i="0">
              <a:solidFill>
                <a:schemeClr val="dk1"/>
              </a:solidFill>
              <a:effectLst/>
              <a:latin typeface="Book Antiqua" panose="02040602050305030304" pitchFamily="18" charset="0"/>
              <a:ea typeface="+mn-ea"/>
              <a:cs typeface="+mn-cs"/>
            </a:rPr>
            <a:t>autocorrelation</a:t>
          </a:r>
          <a:r>
            <a:rPr lang="en-US" sz="1100" b="0" i="0" baseline="0">
              <a:solidFill>
                <a:schemeClr val="dk1"/>
              </a:solidFill>
              <a:effectLst/>
              <a:latin typeface="Book Antiqua" panose="02040602050305030304" pitchFamily="18" charset="0"/>
              <a:ea typeface="+mn-ea"/>
              <a:cs typeface="+mn-cs"/>
            </a:rPr>
            <a:t> values </a:t>
          </a:r>
          <a:r>
            <a:rPr lang="en-US" sz="1100" b="0" i="0">
              <a:solidFill>
                <a:schemeClr val="dk1"/>
              </a:solidFill>
              <a:effectLst/>
              <a:latin typeface="Book Antiqua" panose="02040602050305030304" pitchFamily="18" charset="0"/>
              <a:ea typeface="+mn-ea"/>
              <a:cs typeface="+mn-cs"/>
            </a:rPr>
            <a:t>for small lags tend to be larger and positive,</a:t>
          </a:r>
          <a:r>
            <a:rPr lang="en-US" sz="1100" b="0" i="0" baseline="0">
              <a:solidFill>
                <a:schemeClr val="dk1"/>
              </a:solidFill>
              <a:effectLst/>
              <a:latin typeface="Book Antiqua" panose="02040602050305030304" pitchFamily="18" charset="0"/>
              <a:ea typeface="+mn-ea"/>
              <a:cs typeface="+mn-cs"/>
            </a:rPr>
            <a:t> so this </a:t>
          </a:r>
          <a:r>
            <a:rPr lang="en-US" sz="1100" b="1" i="0" baseline="0">
              <a:solidFill>
                <a:schemeClr val="dk1"/>
              </a:solidFill>
              <a:effectLst/>
              <a:latin typeface="Book Antiqua" panose="02040602050305030304" pitchFamily="18" charset="0"/>
              <a:ea typeface="+mn-ea"/>
              <a:cs typeface="+mn-cs"/>
            </a:rPr>
            <a:t>series shows</a:t>
          </a:r>
          <a:r>
            <a:rPr lang="en-US" sz="1100" b="1" i="0">
              <a:solidFill>
                <a:schemeClr val="dk1"/>
              </a:solidFill>
              <a:effectLst/>
              <a:latin typeface="Book Antiqua" panose="02040602050305030304" pitchFamily="18" charset="0"/>
              <a:ea typeface="+mn-ea"/>
              <a:cs typeface="+mn-cs"/>
            </a:rPr>
            <a:t> positive values that slowly decrease as the lags increase</a:t>
          </a:r>
          <a:r>
            <a:rPr lang="en-US" sz="1100" b="0" i="0" baseline="0">
              <a:solidFill>
                <a:schemeClr val="dk1"/>
              </a:solidFill>
              <a:effectLst/>
              <a:latin typeface="Book Antiqua" panose="02040602050305030304" pitchFamily="18" charset="0"/>
              <a:ea typeface="+mn-ea"/>
              <a:cs typeface="+mn-cs"/>
            </a:rPr>
            <a:t> signifying a trend. Hence, there is trend pattern observed in this data series. At the same time, looking at the second graph it is seen that the dataset didnt exhibit any specific characteristics of a seasonal pattern. </a:t>
          </a:r>
          <a:r>
            <a:rPr lang="en-US" sz="1100" b="0" i="0">
              <a:solidFill>
                <a:schemeClr val="dk1"/>
              </a:solidFill>
              <a:effectLst/>
              <a:latin typeface="Book Antiqua" panose="02040602050305030304" pitchFamily="18" charset="0"/>
              <a:ea typeface="+mn-ea"/>
              <a:cs typeface="+mn-cs"/>
            </a:rPr>
            <a:t>There is no seasonality. </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Book Antiqua" panose="02040602050305030304" pitchFamily="18" charset="0"/>
              <a:ea typeface="+mn-ea"/>
              <a:cs typeface="+mn-cs"/>
            </a:rPr>
            <a:t>Hence,</a:t>
          </a:r>
          <a:r>
            <a:rPr lang="en-US" sz="1100" b="0" i="0" baseline="0">
              <a:solidFill>
                <a:schemeClr val="dk1"/>
              </a:solidFill>
              <a:effectLst/>
              <a:latin typeface="Book Antiqua" panose="02040602050305030304" pitchFamily="18" charset="0"/>
              <a:ea typeface="+mn-ea"/>
              <a:cs typeface="+mn-cs"/>
            </a:rPr>
            <a:t> for this MHS data with trend and no seasonality Holts exponential smoothing is the recommended forecast method.</a:t>
          </a:r>
          <a:endParaRPr lang="en-US">
            <a:effectLst/>
            <a:latin typeface="Book Antiqua" panose="02040602050305030304" pitchFamily="18" charset="0"/>
          </a:endParaRPr>
        </a:p>
        <a:p>
          <a:pPr algn="l"/>
          <a:endParaRPr lang="en-US" sz="1100" b="0" i="0">
            <a:solidFill>
              <a:schemeClr val="dk1"/>
            </a:solidFill>
            <a:effectLst/>
            <a:latin typeface="Book Antiqua" panose="02040602050305030304" pitchFamily="18" charset="0"/>
            <a:ea typeface="+mn-ea"/>
            <a:cs typeface="+mn-cs"/>
          </a:endParaRPr>
        </a:p>
        <a:p>
          <a:pPr algn="l"/>
          <a:endParaRPr lang="en-US" sz="1100" b="0" i="0">
            <a:solidFill>
              <a:schemeClr val="dk1"/>
            </a:solidFill>
            <a:effectLst/>
            <a:latin typeface="Book Antiqua" panose="02040602050305030304" pitchFamily="18" charset="0"/>
            <a:ea typeface="+mn-ea"/>
            <a:cs typeface="+mn-cs"/>
          </a:endParaRPr>
        </a:p>
        <a:p>
          <a:pPr algn="l"/>
          <a:endParaRPr lang="en-US" sz="1100">
            <a:latin typeface="Book Antiqua" panose="02040602050305030304" pitchFamily="18"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Book4"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Bhavya\Spring23\ADV%20FORECASTING\Bhavya_CTP1%20Files\C3P12_Bhavya.xlsx" TargetMode="External"/><Relationship Id="rId1" Type="http://schemas.openxmlformats.org/officeDocument/2006/relationships/externalLinkPath" Target="C3P12_Bhavya.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Book13"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Book2" TargetMode="External"/></Relationships>
</file>

<file path=xl/externalLinks/_rels/externalLink5.xml.rels><?xml version="1.0" encoding="UTF-8" standalone="yes"?>
<Relationships xmlns="http://schemas.openxmlformats.org/package/2006/relationships"><Relationship Id="rId2" Type="http://schemas.openxmlformats.org/officeDocument/2006/relationships/externalLinkPath" Target="file:///C:\Bhavya\Spring23\ADV%20FORECASTING\Bhavya_CTP1%20Files\C2P9_Bhavya.xlsx" TargetMode="External"/><Relationship Id="rId1" Type="http://schemas.openxmlformats.org/officeDocument/2006/relationships/externalLinkPath" Target="C2P9_Bhavy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ource"/>
      <sheetName val="WizardSettings"/>
      <sheetName val="Audit - SASSS (1)"/>
      <sheetName val="Audit - Sales (1)"/>
    </sheetNames>
    <sheetDataSet>
      <sheetData sheetId="0"/>
      <sheetData sheetId="1"/>
      <sheetData sheetId="2">
        <row r="3">
          <cell r="C3" t="str">
            <v>Actual</v>
          </cell>
          <cell r="D3" t="str">
            <v>Statistical Forecast</v>
          </cell>
          <cell r="E3" t="str">
            <v>Fitted Values</v>
          </cell>
        </row>
        <row r="4">
          <cell r="B4">
            <v>37257</v>
          </cell>
          <cell r="C4">
            <v>1627</v>
          </cell>
          <cell r="E4">
            <v>1553.2633517495401</v>
          </cell>
        </row>
        <row r="5">
          <cell r="B5">
            <v>37288</v>
          </cell>
          <cell r="C5">
            <v>1588</v>
          </cell>
          <cell r="E5">
            <v>1556.6199995884649</v>
          </cell>
        </row>
        <row r="6">
          <cell r="B6">
            <v>37316</v>
          </cell>
          <cell r="C6">
            <v>1567</v>
          </cell>
          <cell r="E6">
            <v>1559.9766474273899</v>
          </cell>
        </row>
        <row r="7">
          <cell r="B7">
            <v>37347</v>
          </cell>
          <cell r="C7">
            <v>1578</v>
          </cell>
          <cell r="E7">
            <v>1563.333295266315</v>
          </cell>
        </row>
        <row r="8">
          <cell r="B8">
            <v>37377</v>
          </cell>
          <cell r="C8">
            <v>1515</v>
          </cell>
          <cell r="E8">
            <v>1566.68994310524</v>
          </cell>
        </row>
        <row r="9">
          <cell r="B9">
            <v>37408</v>
          </cell>
          <cell r="C9">
            <v>1520</v>
          </cell>
          <cell r="E9">
            <v>1570.046590944165</v>
          </cell>
        </row>
        <row r="10">
          <cell r="B10">
            <v>37438</v>
          </cell>
          <cell r="C10">
            <v>1498</v>
          </cell>
          <cell r="E10">
            <v>1573.40323878309</v>
          </cell>
        </row>
        <row r="11">
          <cell r="B11">
            <v>37469</v>
          </cell>
          <cell r="C11">
            <v>1522</v>
          </cell>
          <cell r="E11">
            <v>1576.759886622016</v>
          </cell>
        </row>
        <row r="12">
          <cell r="B12">
            <v>37500</v>
          </cell>
          <cell r="C12">
            <v>1560</v>
          </cell>
          <cell r="E12">
            <v>1580.1165344609401</v>
          </cell>
        </row>
        <row r="13">
          <cell r="B13">
            <v>37530</v>
          </cell>
          <cell r="C13">
            <v>1569</v>
          </cell>
          <cell r="E13">
            <v>1583.473182299866</v>
          </cell>
        </row>
        <row r="14">
          <cell r="B14">
            <v>37561</v>
          </cell>
          <cell r="C14">
            <v>1528</v>
          </cell>
          <cell r="E14">
            <v>1586.8298301387899</v>
          </cell>
        </row>
        <row r="15">
          <cell r="B15">
            <v>37591</v>
          </cell>
          <cell r="C15">
            <v>1556</v>
          </cell>
          <cell r="E15">
            <v>1590.1864779777161</v>
          </cell>
        </row>
        <row r="16">
          <cell r="B16">
            <v>37622</v>
          </cell>
          <cell r="C16">
            <v>1593</v>
          </cell>
          <cell r="E16">
            <v>1593.5431258166409</v>
          </cell>
        </row>
        <row r="17">
          <cell r="B17">
            <v>37653</v>
          </cell>
          <cell r="C17">
            <v>1527</v>
          </cell>
          <cell r="E17">
            <v>1596.8997736555659</v>
          </cell>
        </row>
        <row r="18">
          <cell r="B18">
            <v>37681</v>
          </cell>
          <cell r="C18">
            <v>1524</v>
          </cell>
          <cell r="E18">
            <v>1600.256421494491</v>
          </cell>
        </row>
        <row r="19">
          <cell r="B19">
            <v>37712</v>
          </cell>
          <cell r="C19">
            <v>1560</v>
          </cell>
          <cell r="E19">
            <v>1603.613069333416</v>
          </cell>
        </row>
        <row r="20">
          <cell r="B20">
            <v>37742</v>
          </cell>
          <cell r="C20">
            <v>1575</v>
          </cell>
          <cell r="E20">
            <v>1606.969717172341</v>
          </cell>
        </row>
        <row r="21">
          <cell r="B21">
            <v>37773</v>
          </cell>
          <cell r="C21">
            <v>1588</v>
          </cell>
          <cell r="E21">
            <v>1610.326365011266</v>
          </cell>
        </row>
        <row r="22">
          <cell r="B22">
            <v>37803</v>
          </cell>
          <cell r="C22">
            <v>1567</v>
          </cell>
          <cell r="E22">
            <v>1613.6830128501911</v>
          </cell>
        </row>
        <row r="23">
          <cell r="B23">
            <v>37834</v>
          </cell>
          <cell r="C23">
            <v>1602</v>
          </cell>
          <cell r="E23">
            <v>1617.0396606891161</v>
          </cell>
        </row>
        <row r="24">
          <cell r="B24">
            <v>37865</v>
          </cell>
          <cell r="C24">
            <v>1624</v>
          </cell>
          <cell r="E24">
            <v>1620.3963085280409</v>
          </cell>
        </row>
        <row r="25">
          <cell r="B25">
            <v>37895</v>
          </cell>
          <cell r="C25">
            <v>1597</v>
          </cell>
          <cell r="E25">
            <v>1623.7529563669659</v>
          </cell>
        </row>
        <row r="26">
          <cell r="B26">
            <v>37926</v>
          </cell>
          <cell r="C26">
            <v>1614</v>
          </cell>
          <cell r="E26">
            <v>1627.1096042058921</v>
          </cell>
        </row>
        <row r="27">
          <cell r="B27">
            <v>37956</v>
          </cell>
          <cell r="C27">
            <v>1644</v>
          </cell>
          <cell r="E27">
            <v>1630.466252044816</v>
          </cell>
        </row>
        <row r="28">
          <cell r="B28">
            <v>37987</v>
          </cell>
          <cell r="C28">
            <v>1637</v>
          </cell>
          <cell r="E28">
            <v>1633.8228998837419</v>
          </cell>
        </row>
        <row r="29">
          <cell r="B29">
            <v>38018</v>
          </cell>
          <cell r="C29">
            <v>1617</v>
          </cell>
          <cell r="E29">
            <v>1637.1795477226669</v>
          </cell>
        </row>
        <row r="30">
          <cell r="B30">
            <v>38047</v>
          </cell>
          <cell r="C30">
            <v>1679</v>
          </cell>
          <cell r="E30">
            <v>1640.536195561592</v>
          </cell>
        </row>
        <row r="31">
          <cell r="B31">
            <v>38078</v>
          </cell>
          <cell r="C31">
            <v>1607</v>
          </cell>
          <cell r="E31">
            <v>1643.892843400517</v>
          </cell>
        </row>
        <row r="32">
          <cell r="B32">
            <v>38108</v>
          </cell>
          <cell r="C32">
            <v>1623</v>
          </cell>
          <cell r="E32">
            <v>1647.249491239442</v>
          </cell>
        </row>
        <row r="33">
          <cell r="B33">
            <v>38139</v>
          </cell>
          <cell r="C33">
            <v>1619</v>
          </cell>
          <cell r="E33">
            <v>1650.6061390783671</v>
          </cell>
        </row>
        <row r="34">
          <cell r="B34">
            <v>38169</v>
          </cell>
          <cell r="C34">
            <v>1667</v>
          </cell>
          <cell r="E34">
            <v>1653.9627869172921</v>
          </cell>
        </row>
        <row r="35">
          <cell r="B35">
            <v>38200</v>
          </cell>
          <cell r="C35">
            <v>1660</v>
          </cell>
          <cell r="E35">
            <v>1657.3194347562171</v>
          </cell>
        </row>
        <row r="36">
          <cell r="B36">
            <v>38231</v>
          </cell>
          <cell r="C36">
            <v>1681</v>
          </cell>
          <cell r="E36">
            <v>1660.6760825951419</v>
          </cell>
        </row>
        <row r="37">
          <cell r="B37">
            <v>38261</v>
          </cell>
          <cell r="C37">
            <v>1696</v>
          </cell>
          <cell r="E37">
            <v>1664.0327304340669</v>
          </cell>
        </row>
        <row r="38">
          <cell r="B38">
            <v>38292</v>
          </cell>
          <cell r="C38">
            <v>1710</v>
          </cell>
          <cell r="E38">
            <v>1667.389378272992</v>
          </cell>
        </row>
        <row r="39">
          <cell r="B39">
            <v>38322</v>
          </cell>
          <cell r="C39">
            <v>1694</v>
          </cell>
          <cell r="E39">
            <v>1670.7460261119179</v>
          </cell>
        </row>
        <row r="40">
          <cell r="B40">
            <v>38353</v>
          </cell>
          <cell r="C40">
            <v>1663</v>
          </cell>
          <cell r="E40">
            <v>1674.102673950842</v>
          </cell>
        </row>
        <row r="41">
          <cell r="B41">
            <v>38384</v>
          </cell>
          <cell r="C41">
            <v>1531</v>
          </cell>
          <cell r="E41">
            <v>1677.459321789768</v>
          </cell>
        </row>
        <row r="42">
          <cell r="B42">
            <v>38412</v>
          </cell>
          <cell r="C42">
            <v>1707</v>
          </cell>
          <cell r="E42">
            <v>1680.8159696286921</v>
          </cell>
        </row>
        <row r="43">
          <cell r="B43">
            <v>38443</v>
          </cell>
          <cell r="C43">
            <v>1707</v>
          </cell>
          <cell r="E43">
            <v>1684.172617467618</v>
          </cell>
        </row>
        <row r="44">
          <cell r="B44">
            <v>38473</v>
          </cell>
          <cell r="C44">
            <v>1715</v>
          </cell>
          <cell r="E44">
            <v>1687.529265306543</v>
          </cell>
        </row>
        <row r="45">
          <cell r="B45">
            <v>38504</v>
          </cell>
          <cell r="C45">
            <v>1735</v>
          </cell>
          <cell r="E45">
            <v>1690.8859131454681</v>
          </cell>
        </row>
        <row r="46">
          <cell r="B46">
            <v>38534</v>
          </cell>
          <cell r="C46">
            <v>1692</v>
          </cell>
          <cell r="E46">
            <v>1694.2425609843931</v>
          </cell>
        </row>
        <row r="47">
          <cell r="B47">
            <v>38565</v>
          </cell>
          <cell r="C47">
            <v>1695</v>
          </cell>
          <cell r="E47">
            <v>1697.5992088233179</v>
          </cell>
        </row>
        <row r="48">
          <cell r="B48">
            <v>38596</v>
          </cell>
          <cell r="C48">
            <v>1721</v>
          </cell>
          <cell r="E48">
            <v>1700.9558566622429</v>
          </cell>
        </row>
        <row r="49">
          <cell r="B49">
            <v>38626</v>
          </cell>
          <cell r="C49">
            <v>1698</v>
          </cell>
          <cell r="E49">
            <v>1704.312504501168</v>
          </cell>
        </row>
        <row r="50">
          <cell r="B50">
            <v>38657</v>
          </cell>
          <cell r="C50">
            <v>1770</v>
          </cell>
          <cell r="E50">
            <v>1707.669152340093</v>
          </cell>
        </row>
        <row r="51">
          <cell r="B51">
            <v>38687</v>
          </cell>
          <cell r="C51">
            <v>1703</v>
          </cell>
          <cell r="E51">
            <v>1711.025800179018</v>
          </cell>
        </row>
        <row r="52">
          <cell r="B52">
            <v>38718</v>
          </cell>
          <cell r="C52">
            <v>1745</v>
          </cell>
          <cell r="E52">
            <v>1714.382448017943</v>
          </cell>
        </row>
        <row r="53">
          <cell r="B53">
            <v>38749</v>
          </cell>
          <cell r="C53">
            <v>1728</v>
          </cell>
          <cell r="E53">
            <v>1717.7390958568681</v>
          </cell>
        </row>
        <row r="54">
          <cell r="B54">
            <v>38777</v>
          </cell>
          <cell r="C54">
            <v>1776</v>
          </cell>
          <cell r="E54">
            <v>1721.0957436957931</v>
          </cell>
        </row>
        <row r="55">
          <cell r="B55">
            <v>38808</v>
          </cell>
          <cell r="C55">
            <v>1807</v>
          </cell>
          <cell r="E55">
            <v>1724.4523915347179</v>
          </cell>
        </row>
        <row r="56">
          <cell r="B56">
            <v>38838</v>
          </cell>
          <cell r="C56">
            <v>1800</v>
          </cell>
          <cell r="E56">
            <v>1727.8090393736441</v>
          </cell>
        </row>
        <row r="57">
          <cell r="B57">
            <v>38869</v>
          </cell>
          <cell r="C57">
            <v>1758</v>
          </cell>
          <cell r="E57">
            <v>1731.1656872125691</v>
          </cell>
        </row>
        <row r="58">
          <cell r="B58">
            <v>38899</v>
          </cell>
          <cell r="C58">
            <v>1784</v>
          </cell>
          <cell r="E58">
            <v>1734.5223350514941</v>
          </cell>
        </row>
        <row r="59">
          <cell r="B59">
            <v>38930</v>
          </cell>
          <cell r="C59">
            <v>1791</v>
          </cell>
          <cell r="E59">
            <v>1737.8789828904189</v>
          </cell>
        </row>
        <row r="60">
          <cell r="B60">
            <v>38961</v>
          </cell>
          <cell r="C60">
            <v>1743</v>
          </cell>
          <cell r="E60">
            <v>1741.2356307293439</v>
          </cell>
        </row>
        <row r="61">
          <cell r="B61">
            <v>38991</v>
          </cell>
          <cell r="C61">
            <v>1785</v>
          </cell>
          <cell r="E61">
            <v>1744.592278568269</v>
          </cell>
        </row>
        <row r="62">
          <cell r="B62">
            <v>39022</v>
          </cell>
          <cell r="C62">
            <v>1765</v>
          </cell>
          <cell r="E62">
            <v>1747.948926407194</v>
          </cell>
        </row>
        <row r="63">
          <cell r="B63">
            <v>39052</v>
          </cell>
          <cell r="C63">
            <v>1753</v>
          </cell>
          <cell r="E63">
            <v>1751.305574246119</v>
          </cell>
        </row>
        <row r="64">
          <cell r="B64">
            <v>39083</v>
          </cell>
          <cell r="C64">
            <v>1753</v>
          </cell>
          <cell r="E64">
            <v>1754.662222085044</v>
          </cell>
        </row>
        <row r="65">
          <cell r="B65">
            <v>39114</v>
          </cell>
          <cell r="C65">
            <v>1790</v>
          </cell>
          <cell r="E65">
            <v>1758.0188699239691</v>
          </cell>
        </row>
        <row r="66">
          <cell r="B66">
            <v>39142</v>
          </cell>
          <cell r="C66">
            <v>1830</v>
          </cell>
          <cell r="E66">
            <v>1761.3755177628941</v>
          </cell>
        </row>
        <row r="67">
          <cell r="B67">
            <v>39173</v>
          </cell>
          <cell r="C67">
            <v>1702</v>
          </cell>
          <cell r="E67">
            <v>1764.7321656018189</v>
          </cell>
        </row>
        <row r="68">
          <cell r="B68">
            <v>39203</v>
          </cell>
          <cell r="C68">
            <v>1769</v>
          </cell>
          <cell r="E68">
            <v>1768.0888134407439</v>
          </cell>
        </row>
        <row r="69">
          <cell r="B69">
            <v>39234</v>
          </cell>
          <cell r="C69">
            <v>1793</v>
          </cell>
          <cell r="E69">
            <v>1771.4454612796701</v>
          </cell>
        </row>
        <row r="70">
          <cell r="B70">
            <v>39264</v>
          </cell>
          <cell r="C70">
            <v>1801</v>
          </cell>
          <cell r="E70">
            <v>1774.8021091185949</v>
          </cell>
        </row>
        <row r="71">
          <cell r="B71">
            <v>39295</v>
          </cell>
          <cell r="C71">
            <v>1789</v>
          </cell>
          <cell r="E71">
            <v>1778.1587569575199</v>
          </cell>
        </row>
        <row r="72">
          <cell r="B72">
            <v>39326</v>
          </cell>
          <cell r="C72">
            <v>1791</v>
          </cell>
          <cell r="E72">
            <v>1781.515404796445</v>
          </cell>
        </row>
        <row r="73">
          <cell r="B73">
            <v>39356</v>
          </cell>
          <cell r="C73">
            <v>1799</v>
          </cell>
          <cell r="E73">
            <v>1784.87205263537</v>
          </cell>
        </row>
        <row r="74">
          <cell r="B74">
            <v>39387</v>
          </cell>
          <cell r="C74">
            <v>1811</v>
          </cell>
          <cell r="E74">
            <v>1788.228700474295</v>
          </cell>
        </row>
        <row r="75">
          <cell r="B75">
            <v>39417</v>
          </cell>
          <cell r="C75">
            <v>1849</v>
          </cell>
          <cell r="E75">
            <v>1791.58534831322</v>
          </cell>
        </row>
        <row r="76">
          <cell r="B76">
            <v>39448</v>
          </cell>
          <cell r="C76">
            <v>1824</v>
          </cell>
          <cell r="E76">
            <v>1794.9419961521451</v>
          </cell>
        </row>
        <row r="77">
          <cell r="B77">
            <v>39479</v>
          </cell>
          <cell r="C77">
            <v>1882</v>
          </cell>
          <cell r="E77">
            <v>1798.2986439910701</v>
          </cell>
        </row>
        <row r="78">
          <cell r="B78">
            <v>39508</v>
          </cell>
          <cell r="C78">
            <v>1859</v>
          </cell>
          <cell r="E78">
            <v>1801.6552918299949</v>
          </cell>
        </row>
        <row r="79">
          <cell r="B79">
            <v>39539</v>
          </cell>
          <cell r="C79">
            <v>1831</v>
          </cell>
          <cell r="E79">
            <v>1805.0119396689199</v>
          </cell>
        </row>
        <row r="80">
          <cell r="B80">
            <v>39569</v>
          </cell>
          <cell r="C80">
            <v>1832</v>
          </cell>
          <cell r="E80">
            <v>1808.3685875078461</v>
          </cell>
        </row>
        <row r="81">
          <cell r="B81">
            <v>39600</v>
          </cell>
          <cell r="C81">
            <v>1842</v>
          </cell>
          <cell r="E81">
            <v>1811.72523534677</v>
          </cell>
        </row>
        <row r="82">
          <cell r="B82">
            <v>39630</v>
          </cell>
          <cell r="C82">
            <v>1874</v>
          </cell>
          <cell r="E82">
            <v>1815.0818831856959</v>
          </cell>
        </row>
        <row r="83">
          <cell r="B83">
            <v>39661</v>
          </cell>
          <cell r="C83">
            <v>1845</v>
          </cell>
          <cell r="E83">
            <v>1818.43853102462</v>
          </cell>
        </row>
        <row r="84">
          <cell r="B84">
            <v>39692</v>
          </cell>
          <cell r="C84">
            <v>1811</v>
          </cell>
          <cell r="E84">
            <v>1821.795178863546</v>
          </cell>
        </row>
        <row r="85">
          <cell r="B85">
            <v>39722</v>
          </cell>
          <cell r="C85">
            <v>1898</v>
          </cell>
          <cell r="E85">
            <v>1825.151826702471</v>
          </cell>
        </row>
        <row r="86">
          <cell r="B86">
            <v>39753</v>
          </cell>
          <cell r="C86">
            <v>1878</v>
          </cell>
          <cell r="E86">
            <v>1828.508474541396</v>
          </cell>
        </row>
        <row r="87">
          <cell r="B87">
            <v>39783</v>
          </cell>
          <cell r="C87">
            <v>1901</v>
          </cell>
          <cell r="E87">
            <v>1831.8651223803211</v>
          </cell>
        </row>
        <row r="88">
          <cell r="B88">
            <v>39814</v>
          </cell>
          <cell r="C88">
            <v>1916</v>
          </cell>
          <cell r="E88">
            <v>1835.2217702192461</v>
          </cell>
        </row>
        <row r="89">
          <cell r="B89">
            <v>39845</v>
          </cell>
          <cell r="C89">
            <v>1894</v>
          </cell>
          <cell r="E89">
            <v>1838.5784180581711</v>
          </cell>
        </row>
        <row r="90">
          <cell r="B90">
            <v>39873</v>
          </cell>
          <cell r="C90">
            <v>1883</v>
          </cell>
          <cell r="E90">
            <v>1841.9350658970959</v>
          </cell>
        </row>
        <row r="91">
          <cell r="B91">
            <v>39904</v>
          </cell>
          <cell r="C91">
            <v>1871</v>
          </cell>
          <cell r="E91">
            <v>1845.2917137360209</v>
          </cell>
        </row>
        <row r="92">
          <cell r="B92">
            <v>39934</v>
          </cell>
          <cell r="C92">
            <v>1918</v>
          </cell>
          <cell r="E92">
            <v>1848.648361574946</v>
          </cell>
        </row>
        <row r="93">
          <cell r="B93">
            <v>39965</v>
          </cell>
          <cell r="C93">
            <v>1943</v>
          </cell>
          <cell r="E93">
            <v>1852.005009413871</v>
          </cell>
        </row>
        <row r="94">
          <cell r="B94">
            <v>39995</v>
          </cell>
          <cell r="C94">
            <v>1905</v>
          </cell>
          <cell r="E94">
            <v>1855.361657252796</v>
          </cell>
        </row>
        <row r="95">
          <cell r="B95">
            <v>40026</v>
          </cell>
          <cell r="C95">
            <v>1892</v>
          </cell>
          <cell r="E95">
            <v>1858.718305091721</v>
          </cell>
        </row>
        <row r="96">
          <cell r="B96">
            <v>40057</v>
          </cell>
          <cell r="C96">
            <v>1893</v>
          </cell>
          <cell r="E96">
            <v>1862.0749529306461</v>
          </cell>
        </row>
        <row r="97">
          <cell r="B97">
            <v>40087</v>
          </cell>
          <cell r="C97">
            <v>1869</v>
          </cell>
          <cell r="E97">
            <v>1865.431600769572</v>
          </cell>
        </row>
        <row r="98">
          <cell r="B98">
            <v>40118</v>
          </cell>
          <cell r="C98">
            <v>1867</v>
          </cell>
          <cell r="E98">
            <v>1868.7882486084959</v>
          </cell>
        </row>
        <row r="99">
          <cell r="B99">
            <v>40148</v>
          </cell>
          <cell r="C99">
            <v>1887</v>
          </cell>
          <cell r="E99">
            <v>1872.1448964474221</v>
          </cell>
        </row>
        <row r="100">
          <cell r="B100">
            <v>40179</v>
          </cell>
          <cell r="C100">
            <v>1885</v>
          </cell>
          <cell r="E100">
            <v>1875.5015442863471</v>
          </cell>
        </row>
        <row r="101">
          <cell r="B101">
            <v>40210</v>
          </cell>
          <cell r="C101">
            <v>1885</v>
          </cell>
          <cell r="E101">
            <v>1878.8581921252719</v>
          </cell>
        </row>
        <row r="102">
          <cell r="B102">
            <v>40238</v>
          </cell>
          <cell r="C102">
            <v>1925</v>
          </cell>
          <cell r="E102">
            <v>1882.2148399641969</v>
          </cell>
        </row>
        <row r="103">
          <cell r="B103">
            <v>40269</v>
          </cell>
          <cell r="C103">
            <v>1891</v>
          </cell>
          <cell r="E103">
            <v>1885.571487803122</v>
          </cell>
        </row>
        <row r="104">
          <cell r="B104">
            <v>40299</v>
          </cell>
          <cell r="C104">
            <v>1900</v>
          </cell>
          <cell r="E104">
            <v>1888.928135642047</v>
          </cell>
        </row>
        <row r="105">
          <cell r="B105">
            <v>40330</v>
          </cell>
          <cell r="C105">
            <v>1888</v>
          </cell>
          <cell r="E105">
            <v>1892.284783480972</v>
          </cell>
        </row>
        <row r="106">
          <cell r="B106">
            <v>40360</v>
          </cell>
          <cell r="C106">
            <v>1865</v>
          </cell>
          <cell r="E106">
            <v>1895.641431319897</v>
          </cell>
        </row>
        <row r="107">
          <cell r="B107">
            <v>40391</v>
          </cell>
          <cell r="C107">
            <v>1921</v>
          </cell>
          <cell r="E107">
            <v>1898.9980791588221</v>
          </cell>
        </row>
        <row r="108">
          <cell r="B108">
            <v>40422</v>
          </cell>
          <cell r="C108">
            <v>1949</v>
          </cell>
          <cell r="E108">
            <v>1902.3547269977471</v>
          </cell>
        </row>
        <row r="109">
          <cell r="B109">
            <v>40452</v>
          </cell>
          <cell r="C109">
            <v>1923</v>
          </cell>
          <cell r="E109">
            <v>1905.7113748366719</v>
          </cell>
        </row>
        <row r="110">
          <cell r="B110">
            <v>40483</v>
          </cell>
          <cell r="C110">
            <v>1922</v>
          </cell>
          <cell r="E110">
            <v>1909.0680226755981</v>
          </cell>
        </row>
        <row r="111">
          <cell r="B111">
            <v>40513</v>
          </cell>
          <cell r="C111">
            <v>1894</v>
          </cell>
          <cell r="E111">
            <v>1912.4246705145219</v>
          </cell>
        </row>
        <row r="112">
          <cell r="B112">
            <v>40544</v>
          </cell>
          <cell r="C112">
            <v>1908</v>
          </cell>
          <cell r="E112">
            <v>1915.7813183534479</v>
          </cell>
        </row>
        <row r="113">
          <cell r="B113">
            <v>40575</v>
          </cell>
          <cell r="C113">
            <v>1855</v>
          </cell>
          <cell r="E113">
            <v>1919.137966192372</v>
          </cell>
        </row>
        <row r="114">
          <cell r="B114">
            <v>40603</v>
          </cell>
          <cell r="C114">
            <v>1858</v>
          </cell>
          <cell r="E114">
            <v>1922.4946140312979</v>
          </cell>
        </row>
        <row r="115">
          <cell r="B115">
            <v>40634</v>
          </cell>
          <cell r="C115">
            <v>1941</v>
          </cell>
          <cell r="E115">
            <v>1925.851261870223</v>
          </cell>
        </row>
        <row r="116">
          <cell r="B116">
            <v>40664</v>
          </cell>
          <cell r="C116">
            <v>1938</v>
          </cell>
          <cell r="E116">
            <v>1929.207909709148</v>
          </cell>
        </row>
        <row r="117">
          <cell r="B117">
            <v>40695</v>
          </cell>
          <cell r="C117">
            <v>1901</v>
          </cell>
          <cell r="E117">
            <v>1932.564557548073</v>
          </cell>
        </row>
        <row r="118">
          <cell r="B118">
            <v>40725</v>
          </cell>
          <cell r="C118">
            <v>1964</v>
          </cell>
          <cell r="E118">
            <v>1935.9212053869981</v>
          </cell>
        </row>
        <row r="119">
          <cell r="B119">
            <v>40756</v>
          </cell>
          <cell r="C119">
            <v>1963</v>
          </cell>
          <cell r="E119">
            <v>1939.2778532259231</v>
          </cell>
        </row>
        <row r="120">
          <cell r="B120">
            <v>40787</v>
          </cell>
          <cell r="C120">
            <v>1838</v>
          </cell>
          <cell r="E120">
            <v>1942.6345010648481</v>
          </cell>
        </row>
        <row r="121">
          <cell r="B121">
            <v>40817</v>
          </cell>
          <cell r="C121">
            <v>1877</v>
          </cell>
          <cell r="E121">
            <v>1945.9911489037729</v>
          </cell>
        </row>
        <row r="122">
          <cell r="B122">
            <v>40848</v>
          </cell>
          <cell r="C122">
            <v>1927</v>
          </cell>
          <cell r="E122">
            <v>1949.3477967426979</v>
          </cell>
        </row>
        <row r="123">
          <cell r="B123">
            <v>40878</v>
          </cell>
          <cell r="C123">
            <v>1911</v>
          </cell>
          <cell r="E123">
            <v>1952.704444581623</v>
          </cell>
        </row>
        <row r="124">
          <cell r="B124">
            <v>40909</v>
          </cell>
          <cell r="C124">
            <v>1962</v>
          </cell>
          <cell r="E124">
            <v>1956.061092420548</v>
          </cell>
        </row>
        <row r="125">
          <cell r="B125">
            <v>40940</v>
          </cell>
          <cell r="C125">
            <v>1980</v>
          </cell>
          <cell r="E125">
            <v>1959.4177402594739</v>
          </cell>
        </row>
        <row r="126">
          <cell r="B126">
            <v>40969</v>
          </cell>
          <cell r="C126">
            <v>1955</v>
          </cell>
          <cell r="E126">
            <v>1962.774388098398</v>
          </cell>
        </row>
        <row r="127">
          <cell r="B127">
            <v>41000</v>
          </cell>
          <cell r="C127">
            <v>1967</v>
          </cell>
          <cell r="E127">
            <v>1966.131035937324</v>
          </cell>
        </row>
        <row r="128">
          <cell r="B128">
            <v>41030</v>
          </cell>
          <cell r="C128">
            <v>1940</v>
          </cell>
          <cell r="E128">
            <v>1969.4876837762481</v>
          </cell>
        </row>
        <row r="129">
          <cell r="B129">
            <v>41061</v>
          </cell>
          <cell r="C129">
            <v>1963</v>
          </cell>
          <cell r="E129">
            <v>1972.844331615174</v>
          </cell>
        </row>
        <row r="130">
          <cell r="B130">
            <v>41091</v>
          </cell>
          <cell r="C130">
            <v>1920</v>
          </cell>
          <cell r="E130">
            <v>1976.2009794540991</v>
          </cell>
        </row>
        <row r="131">
          <cell r="B131">
            <v>41122</v>
          </cell>
          <cell r="C131">
            <v>1937</v>
          </cell>
          <cell r="E131">
            <v>1979.5576272930241</v>
          </cell>
        </row>
        <row r="132">
          <cell r="B132">
            <v>41153</v>
          </cell>
          <cell r="C132">
            <v>1867</v>
          </cell>
          <cell r="E132">
            <v>1982.9142751319489</v>
          </cell>
        </row>
        <row r="133">
          <cell r="B133">
            <v>41183</v>
          </cell>
          <cell r="C133">
            <v>1918</v>
          </cell>
          <cell r="E133">
            <v>1986.2709229708739</v>
          </cell>
        </row>
        <row r="134">
          <cell r="B134">
            <v>41214</v>
          </cell>
          <cell r="C134">
            <v>1914</v>
          </cell>
          <cell r="E134">
            <v>1989.627570809799</v>
          </cell>
        </row>
        <row r="135">
          <cell r="B135">
            <v>41244</v>
          </cell>
          <cell r="C135">
            <v>1931</v>
          </cell>
          <cell r="E135">
            <v>1992.984218648724</v>
          </cell>
        </row>
        <row r="136">
          <cell r="B136">
            <v>41275</v>
          </cell>
          <cell r="C136">
            <v>1867</v>
          </cell>
          <cell r="E136">
            <v>1996.340866487649</v>
          </cell>
        </row>
        <row r="137">
          <cell r="B137">
            <v>41306</v>
          </cell>
          <cell r="C137">
            <v>1887</v>
          </cell>
          <cell r="E137">
            <v>1999.697514326574</v>
          </cell>
        </row>
        <row r="138">
          <cell r="B138">
            <v>41334</v>
          </cell>
          <cell r="C138">
            <v>1939</v>
          </cell>
          <cell r="E138">
            <v>2003.0541621654991</v>
          </cell>
        </row>
        <row r="139">
          <cell r="B139">
            <v>41365</v>
          </cell>
          <cell r="C139">
            <v>1860</v>
          </cell>
          <cell r="E139">
            <v>2006.4108100044241</v>
          </cell>
        </row>
        <row r="140">
          <cell r="B140">
            <v>41395</v>
          </cell>
          <cell r="C140">
            <v>1898</v>
          </cell>
          <cell r="E140">
            <v>2009.76745784335</v>
          </cell>
        </row>
        <row r="141">
          <cell r="B141">
            <v>41426</v>
          </cell>
          <cell r="C141">
            <v>1924</v>
          </cell>
          <cell r="E141">
            <v>2013.1241056822739</v>
          </cell>
        </row>
        <row r="142">
          <cell r="B142">
            <v>41456</v>
          </cell>
          <cell r="C142">
            <v>1967</v>
          </cell>
          <cell r="E142">
            <v>2016.4807535212001</v>
          </cell>
        </row>
        <row r="143">
          <cell r="B143">
            <v>41487</v>
          </cell>
          <cell r="C143">
            <v>1994</v>
          </cell>
          <cell r="E143">
            <v>2019.8374013601251</v>
          </cell>
        </row>
        <row r="144">
          <cell r="B144">
            <v>41518</v>
          </cell>
          <cell r="C144">
            <v>1966</v>
          </cell>
          <cell r="E144">
            <v>2023.1940491990499</v>
          </cell>
        </row>
        <row r="145">
          <cell r="B145">
            <v>41548</v>
          </cell>
          <cell r="C145">
            <v>1943</v>
          </cell>
          <cell r="E145">
            <v>2026.5506970379749</v>
          </cell>
        </row>
        <row r="146">
          <cell r="B146">
            <v>41579</v>
          </cell>
          <cell r="C146">
            <v>1973</v>
          </cell>
          <cell r="E146">
            <v>2029.9073448769</v>
          </cell>
        </row>
        <row r="147">
          <cell r="B147">
            <v>41609</v>
          </cell>
          <cell r="C147">
            <v>1976</v>
          </cell>
          <cell r="E147">
            <v>2033.263992715825</v>
          </cell>
        </row>
        <row r="148">
          <cell r="B148">
            <v>41640</v>
          </cell>
          <cell r="C148">
            <v>1969</v>
          </cell>
          <cell r="E148">
            <v>2036.62064055475</v>
          </cell>
        </row>
        <row r="149">
          <cell r="B149">
            <v>41671</v>
          </cell>
          <cell r="C149">
            <v>1989</v>
          </cell>
          <cell r="E149">
            <v>2039.9772883936751</v>
          </cell>
        </row>
        <row r="150">
          <cell r="B150">
            <v>41699</v>
          </cell>
          <cell r="C150">
            <v>2040</v>
          </cell>
          <cell r="E150">
            <v>2043.3339362326001</v>
          </cell>
        </row>
        <row r="151">
          <cell r="B151">
            <v>41730</v>
          </cell>
          <cell r="C151">
            <v>1976</v>
          </cell>
          <cell r="E151">
            <v>2046.6905840715251</v>
          </cell>
        </row>
        <row r="152">
          <cell r="B152">
            <v>41760</v>
          </cell>
          <cell r="C152">
            <v>1964</v>
          </cell>
          <cell r="E152">
            <v>2050.0472319104501</v>
          </cell>
        </row>
        <row r="153">
          <cell r="B153">
            <v>41791</v>
          </cell>
          <cell r="C153">
            <v>1947</v>
          </cell>
          <cell r="E153">
            <v>2053.4038797493758</v>
          </cell>
        </row>
        <row r="154">
          <cell r="B154">
            <v>41821</v>
          </cell>
          <cell r="C154">
            <v>1961</v>
          </cell>
          <cell r="E154">
            <v>2056.7605275883011</v>
          </cell>
        </row>
        <row r="155">
          <cell r="B155">
            <v>41852</v>
          </cell>
          <cell r="C155">
            <v>1931</v>
          </cell>
          <cell r="E155">
            <v>2060.1171754272259</v>
          </cell>
        </row>
        <row r="156">
          <cell r="B156">
            <v>41883</v>
          </cell>
          <cell r="C156">
            <v>1960</v>
          </cell>
          <cell r="E156">
            <v>2063.4738232661512</v>
          </cell>
        </row>
        <row r="157">
          <cell r="B157">
            <v>41913</v>
          </cell>
          <cell r="C157">
            <v>1980</v>
          </cell>
          <cell r="E157">
            <v>2066.830471105076</v>
          </cell>
        </row>
        <row r="158">
          <cell r="B158">
            <v>41944</v>
          </cell>
          <cell r="C158">
            <v>1944</v>
          </cell>
          <cell r="E158">
            <v>2070.1871189440012</v>
          </cell>
        </row>
        <row r="159">
          <cell r="B159">
            <v>41974</v>
          </cell>
          <cell r="C159">
            <v>2014</v>
          </cell>
          <cell r="E159">
            <v>2073.543766782926</v>
          </cell>
        </row>
        <row r="160">
          <cell r="B160">
            <v>42005</v>
          </cell>
          <cell r="C160">
            <v>2013</v>
          </cell>
          <cell r="E160">
            <v>2076.9004146218508</v>
          </cell>
        </row>
        <row r="161">
          <cell r="B161">
            <v>42036</v>
          </cell>
          <cell r="C161">
            <v>2143</v>
          </cell>
          <cell r="E161">
            <v>2080.2570624607761</v>
          </cell>
        </row>
        <row r="162">
          <cell r="B162">
            <v>42064</v>
          </cell>
          <cell r="C162">
            <v>2002</v>
          </cell>
          <cell r="E162">
            <v>2083.6137102997009</v>
          </cell>
        </row>
        <row r="163">
          <cell r="B163">
            <v>42095</v>
          </cell>
          <cell r="C163">
            <v>2090</v>
          </cell>
          <cell r="E163">
            <v>2086.9703581386261</v>
          </cell>
        </row>
        <row r="164">
          <cell r="B164">
            <v>42125</v>
          </cell>
          <cell r="C164">
            <v>2104</v>
          </cell>
          <cell r="E164">
            <v>2090.3270059775518</v>
          </cell>
        </row>
        <row r="165">
          <cell r="B165">
            <v>42156</v>
          </cell>
          <cell r="C165">
            <v>2114</v>
          </cell>
          <cell r="E165">
            <v>2093.6836538164762</v>
          </cell>
        </row>
        <row r="166">
          <cell r="B166">
            <v>42186</v>
          </cell>
          <cell r="C166">
            <v>2124</v>
          </cell>
          <cell r="E166">
            <v>2097.0403016554019</v>
          </cell>
        </row>
        <row r="167">
          <cell r="B167">
            <v>42217</v>
          </cell>
          <cell r="C167">
            <v>2098</v>
          </cell>
          <cell r="E167">
            <v>2100.3969494943271</v>
          </cell>
        </row>
        <row r="168">
          <cell r="B168">
            <v>42248</v>
          </cell>
          <cell r="C168">
            <v>2105</v>
          </cell>
          <cell r="E168">
            <v>2103.7535973332519</v>
          </cell>
        </row>
        <row r="169">
          <cell r="B169">
            <v>42278</v>
          </cell>
          <cell r="C169">
            <v>2206</v>
          </cell>
          <cell r="E169">
            <v>2107.1102451721758</v>
          </cell>
        </row>
        <row r="170">
          <cell r="B170">
            <v>42309</v>
          </cell>
          <cell r="C170">
            <v>2232</v>
          </cell>
          <cell r="E170">
            <v>2110.466893011102</v>
          </cell>
        </row>
        <row r="171">
          <cell r="B171">
            <v>42339</v>
          </cell>
          <cell r="C171">
            <v>2194</v>
          </cell>
          <cell r="E171">
            <v>2113.8235408500268</v>
          </cell>
        </row>
        <row r="172">
          <cell r="B172">
            <v>42370</v>
          </cell>
          <cell r="C172">
            <v>2218</v>
          </cell>
          <cell r="E172">
            <v>2117.1801886889521</v>
          </cell>
        </row>
        <row r="173">
          <cell r="B173">
            <v>42401</v>
          </cell>
          <cell r="C173">
            <v>2271</v>
          </cell>
          <cell r="E173">
            <v>2120.5368365278769</v>
          </cell>
        </row>
        <row r="174">
          <cell r="B174">
            <v>42430</v>
          </cell>
          <cell r="C174">
            <v>2165</v>
          </cell>
          <cell r="E174">
            <v>2123.8934843668021</v>
          </cell>
        </row>
        <row r="175">
          <cell r="B175">
            <v>42461</v>
          </cell>
          <cell r="C175">
            <v>2253</v>
          </cell>
          <cell r="E175">
            <v>2127.2501322057269</v>
          </cell>
        </row>
        <row r="176">
          <cell r="B176">
            <v>42491</v>
          </cell>
          <cell r="C176">
            <v>2232</v>
          </cell>
          <cell r="E176">
            <v>2130.6067800446522</v>
          </cell>
        </row>
        <row r="177">
          <cell r="B177">
            <v>42522</v>
          </cell>
          <cell r="C177">
            <v>2237</v>
          </cell>
          <cell r="E177">
            <v>2133.963427883577</v>
          </cell>
        </row>
        <row r="178">
          <cell r="B178">
            <v>42552</v>
          </cell>
          <cell r="C178">
            <v>2231</v>
          </cell>
          <cell r="E178">
            <v>2137.3200757225022</v>
          </cell>
        </row>
        <row r="179">
          <cell r="B179">
            <v>42583</v>
          </cell>
          <cell r="C179">
            <v>2278</v>
          </cell>
          <cell r="E179">
            <v>2140.676723561427</v>
          </cell>
        </row>
        <row r="180">
          <cell r="B180">
            <v>42614</v>
          </cell>
          <cell r="C180">
            <v>2259</v>
          </cell>
          <cell r="E180">
            <v>2144.0333714003518</v>
          </cell>
        </row>
        <row r="181">
          <cell r="B181">
            <v>42644</v>
          </cell>
          <cell r="C181">
            <v>2231</v>
          </cell>
          <cell r="E181">
            <v>2147.390019239278</v>
          </cell>
        </row>
        <row r="182">
          <cell r="B182">
            <v>42675</v>
          </cell>
          <cell r="C182">
            <v>2217</v>
          </cell>
          <cell r="E182">
            <v>2150.7466670782019</v>
          </cell>
        </row>
        <row r="183">
          <cell r="B183">
            <v>42705</v>
          </cell>
          <cell r="C183">
            <v>2197</v>
          </cell>
          <cell r="D183">
            <v>2154.103314917128</v>
          </cell>
          <cell r="E183">
            <v>2154.103314917128</v>
          </cell>
        </row>
        <row r="184">
          <cell r="B184">
            <v>42736</v>
          </cell>
          <cell r="D184">
            <v>2157.4599627560528</v>
          </cell>
        </row>
        <row r="185">
          <cell r="B185">
            <v>42767</v>
          </cell>
          <cell r="D185">
            <v>2160.8166105949781</v>
          </cell>
        </row>
        <row r="186">
          <cell r="B186">
            <v>42795</v>
          </cell>
          <cell r="D186">
            <v>2164.1732584339029</v>
          </cell>
        </row>
        <row r="187">
          <cell r="B187">
            <v>42826</v>
          </cell>
          <cell r="D187">
            <v>2167.5299062728282</v>
          </cell>
        </row>
        <row r="188">
          <cell r="B188">
            <v>42856</v>
          </cell>
          <cell r="D188">
            <v>2170.886554111753</v>
          </cell>
        </row>
        <row r="189">
          <cell r="B189">
            <v>42887</v>
          </cell>
          <cell r="D189">
            <v>2174.2432019506782</v>
          </cell>
        </row>
        <row r="190">
          <cell r="B190">
            <v>42917</v>
          </cell>
          <cell r="D190">
            <v>2177.599849789603</v>
          </cell>
        </row>
      </sheetData>
      <sheetData sheetId="3">
        <row r="3">
          <cell r="C3" t="str">
            <v>Actual</v>
          </cell>
          <cell r="D3" t="str">
            <v>Statistical Forecast</v>
          </cell>
          <cell r="E3" t="str">
            <v>Fitted Values</v>
          </cell>
        </row>
        <row r="4">
          <cell r="B4">
            <v>37257</v>
          </cell>
          <cell r="C4">
            <v>2580</v>
          </cell>
          <cell r="E4">
            <v>2457.3200472634362</v>
          </cell>
        </row>
        <row r="5">
          <cell r="B5">
            <v>37288</v>
          </cell>
          <cell r="C5">
            <v>2616</v>
          </cell>
          <cell r="E5">
            <v>2535.7977080691958</v>
          </cell>
        </row>
        <row r="6">
          <cell r="B6">
            <v>37316</v>
          </cell>
          <cell r="C6">
            <v>2838</v>
          </cell>
          <cell r="E6">
            <v>2614.1877479153031</v>
          </cell>
        </row>
        <row r="7">
          <cell r="B7">
            <v>37347</v>
          </cell>
          <cell r="C7">
            <v>2985</v>
          </cell>
          <cell r="E7">
            <v>2697.6420395608902</v>
          </cell>
        </row>
        <row r="8">
          <cell r="B8">
            <v>37377</v>
          </cell>
          <cell r="C8">
            <v>3258</v>
          </cell>
          <cell r="E8">
            <v>2785.1513406046329</v>
          </cell>
        </row>
        <row r="9">
          <cell r="B9">
            <v>37408</v>
          </cell>
          <cell r="C9">
            <v>3107</v>
          </cell>
          <cell r="E9">
            <v>2880.9720101629391</v>
          </cell>
        </row>
        <row r="10">
          <cell r="B10">
            <v>37438</v>
          </cell>
          <cell r="C10">
            <v>3097</v>
          </cell>
          <cell r="E10">
            <v>2973.9716536029441</v>
          </cell>
        </row>
        <row r="11">
          <cell r="B11">
            <v>37469</v>
          </cell>
          <cell r="C11">
            <v>3288</v>
          </cell>
          <cell r="E11">
            <v>3066.0705905905879</v>
          </cell>
        </row>
        <row r="12">
          <cell r="B12">
            <v>37500</v>
          </cell>
          <cell r="C12">
            <v>3077</v>
          </cell>
          <cell r="E12">
            <v>3162.31024058907</v>
          </cell>
        </row>
        <row r="13">
          <cell r="B13">
            <v>37530</v>
          </cell>
          <cell r="C13">
            <v>3429</v>
          </cell>
          <cell r="E13">
            <v>3251.5061705764201</v>
          </cell>
        </row>
        <row r="14">
          <cell r="B14">
            <v>37561</v>
          </cell>
          <cell r="C14">
            <v>4011</v>
          </cell>
          <cell r="E14">
            <v>3347.73396657496</v>
          </cell>
        </row>
        <row r="15">
          <cell r="B15">
            <v>37591</v>
          </cell>
          <cell r="C15">
            <v>5739</v>
          </cell>
          <cell r="E15">
            <v>3460.1884473423838</v>
          </cell>
        </row>
        <row r="16">
          <cell r="B16">
            <v>37622</v>
          </cell>
          <cell r="C16">
            <v>2877</v>
          </cell>
          <cell r="E16">
            <v>3627.3113715867098</v>
          </cell>
        </row>
        <row r="17">
          <cell r="B17">
            <v>37653</v>
          </cell>
          <cell r="C17">
            <v>2885</v>
          </cell>
          <cell r="E17">
            <v>3725.8636248566008</v>
          </cell>
        </row>
        <row r="18">
          <cell r="B18">
            <v>37681</v>
          </cell>
          <cell r="C18">
            <v>3259</v>
          </cell>
          <cell r="E18">
            <v>3814.48199183211</v>
          </cell>
        </row>
        <row r="19">
          <cell r="B19">
            <v>37712</v>
          </cell>
          <cell r="C19">
            <v>3454</v>
          </cell>
          <cell r="E19">
            <v>3903.528626074858</v>
          </cell>
        </row>
        <row r="20">
          <cell r="B20">
            <v>37742</v>
          </cell>
          <cell r="C20">
            <v>3771</v>
          </cell>
          <cell r="E20">
            <v>3990.3905780735022</v>
          </cell>
        </row>
        <row r="21">
          <cell r="B21">
            <v>37773</v>
          </cell>
          <cell r="C21">
            <v>3667</v>
          </cell>
          <cell r="E21">
            <v>4079.7996546696022</v>
          </cell>
        </row>
        <row r="22">
          <cell r="B22">
            <v>37803</v>
          </cell>
          <cell r="C22">
            <v>3743</v>
          </cell>
          <cell r="E22">
            <v>4161.3154645555223</v>
          </cell>
        </row>
        <row r="23">
          <cell r="B23">
            <v>37834</v>
          </cell>
          <cell r="C23">
            <v>3792</v>
          </cell>
          <cell r="E23">
            <v>4238.6899056092197</v>
          </cell>
        </row>
        <row r="24">
          <cell r="B24">
            <v>37865</v>
          </cell>
          <cell r="C24">
            <v>3699</v>
          </cell>
          <cell r="E24">
            <v>4311.186733636725</v>
          </cell>
        </row>
        <row r="25">
          <cell r="B25">
            <v>37895</v>
          </cell>
          <cell r="C25">
            <v>4082</v>
          </cell>
          <cell r="E25">
            <v>4374.4348342536896</v>
          </cell>
        </row>
        <row r="26">
          <cell r="B26">
            <v>37926</v>
          </cell>
          <cell r="C26">
            <v>4727</v>
          </cell>
          <cell r="E26">
            <v>4441.341190785939</v>
          </cell>
        </row>
        <row r="27">
          <cell r="B27">
            <v>37956</v>
          </cell>
          <cell r="C27">
            <v>6672</v>
          </cell>
          <cell r="E27">
            <v>4522.7063142022471</v>
          </cell>
        </row>
        <row r="28">
          <cell r="B28">
            <v>37987</v>
          </cell>
          <cell r="C28">
            <v>3560</v>
          </cell>
          <cell r="E28">
            <v>4662.5162895679978</v>
          </cell>
        </row>
        <row r="29">
          <cell r="B29">
            <v>38018</v>
          </cell>
          <cell r="C29">
            <v>3575</v>
          </cell>
          <cell r="E29">
            <v>4725.8531323029247</v>
          </cell>
        </row>
        <row r="30">
          <cell r="B30">
            <v>38047</v>
          </cell>
          <cell r="C30">
            <v>4220</v>
          </cell>
          <cell r="E30">
            <v>4777.1248393194928</v>
          </cell>
        </row>
        <row r="31">
          <cell r="B31">
            <v>38078</v>
          </cell>
          <cell r="C31">
            <v>4282</v>
          </cell>
          <cell r="E31">
            <v>4835.0533253059612</v>
          </cell>
        </row>
        <row r="32">
          <cell r="B32">
            <v>38108</v>
          </cell>
          <cell r="C32">
            <v>4594</v>
          </cell>
          <cell r="E32">
            <v>4887.7366545134364</v>
          </cell>
        </row>
        <row r="33">
          <cell r="B33">
            <v>38139</v>
          </cell>
          <cell r="C33">
            <v>4691</v>
          </cell>
          <cell r="E33">
            <v>4942.8418234789242</v>
          </cell>
        </row>
        <row r="34">
          <cell r="B34">
            <v>38169</v>
          </cell>
          <cell r="C34">
            <v>4629</v>
          </cell>
          <cell r="E34">
            <v>4996.3693924785821</v>
          </cell>
        </row>
        <row r="35">
          <cell r="B35">
            <v>38200</v>
          </cell>
          <cell r="C35">
            <v>4795</v>
          </cell>
          <cell r="E35">
            <v>5044.0185090280847</v>
          </cell>
        </row>
        <row r="36">
          <cell r="B36">
            <v>38231</v>
          </cell>
          <cell r="C36">
            <v>4632</v>
          </cell>
          <cell r="E36">
            <v>5091.6655366305922</v>
          </cell>
        </row>
        <row r="37">
          <cell r="B37">
            <v>38261</v>
          </cell>
          <cell r="C37">
            <v>5067</v>
          </cell>
          <cell r="E37">
            <v>5130.6187482869736</v>
          </cell>
        </row>
        <row r="38">
          <cell r="B38">
            <v>38292</v>
          </cell>
          <cell r="C38">
            <v>5746</v>
          </cell>
          <cell r="E38">
            <v>5176.9794704994047</v>
          </cell>
        </row>
        <row r="39">
          <cell r="B39">
            <v>38322</v>
          </cell>
          <cell r="C39">
            <v>7965</v>
          </cell>
          <cell r="E39">
            <v>5241.6332121098267</v>
          </cell>
        </row>
        <row r="40">
          <cell r="B40">
            <v>38353</v>
          </cell>
          <cell r="C40">
            <v>4317</v>
          </cell>
          <cell r="E40">
            <v>5376.1491049228889</v>
          </cell>
        </row>
        <row r="41">
          <cell r="B41">
            <v>38384</v>
          </cell>
          <cell r="C41">
            <v>4118</v>
          </cell>
          <cell r="E41">
            <v>5423.862283503343</v>
          </cell>
        </row>
        <row r="42">
          <cell r="B42">
            <v>38412</v>
          </cell>
          <cell r="C42">
            <v>4855</v>
          </cell>
          <cell r="E42">
            <v>5453.9997851106036</v>
          </cell>
        </row>
        <row r="43">
          <cell r="B43">
            <v>38443</v>
          </cell>
          <cell r="C43">
            <v>4999</v>
          </cell>
          <cell r="E43">
            <v>5492.6817649799286</v>
          </cell>
        </row>
        <row r="44">
          <cell r="B44">
            <v>38473</v>
          </cell>
          <cell r="C44">
            <v>5343</v>
          </cell>
          <cell r="E44">
            <v>5528.740865306705</v>
          </cell>
        </row>
        <row r="45">
          <cell r="B45">
            <v>38504</v>
          </cell>
          <cell r="C45">
            <v>5392</v>
          </cell>
          <cell r="E45">
            <v>5569.2468286055127</v>
          </cell>
        </row>
        <row r="46">
          <cell r="B46">
            <v>38534</v>
          </cell>
          <cell r="C46">
            <v>5274</v>
          </cell>
          <cell r="E46">
            <v>5608.2173713085122</v>
          </cell>
        </row>
        <row r="47">
          <cell r="B47">
            <v>38565</v>
          </cell>
          <cell r="C47">
            <v>5435</v>
          </cell>
          <cell r="E47">
            <v>5640.7895548712931</v>
          </cell>
        </row>
        <row r="48">
          <cell r="B48">
            <v>38596</v>
          </cell>
          <cell r="C48">
            <v>5217</v>
          </cell>
          <cell r="E48">
            <v>5673.980145902935</v>
          </cell>
        </row>
        <row r="49">
          <cell r="B49">
            <v>38626</v>
          </cell>
          <cell r="C49">
            <v>5460</v>
          </cell>
          <cell r="E49">
            <v>5697.6817406728533</v>
          </cell>
        </row>
        <row r="50">
          <cell r="B50">
            <v>38657</v>
          </cell>
          <cell r="C50">
            <v>6288</v>
          </cell>
          <cell r="E50">
            <v>5723.5347458062743</v>
          </cell>
        </row>
        <row r="51">
          <cell r="B51">
            <v>38687</v>
          </cell>
          <cell r="C51">
            <v>8403</v>
          </cell>
          <cell r="E51">
            <v>5771.0695948129896</v>
          </cell>
        </row>
        <row r="52">
          <cell r="B52">
            <v>38718</v>
          </cell>
          <cell r="C52">
            <v>4758</v>
          </cell>
          <cell r="E52">
            <v>5885.8263487761596</v>
          </cell>
        </row>
        <row r="53">
          <cell r="B53">
            <v>38749</v>
          </cell>
          <cell r="C53">
            <v>4914</v>
          </cell>
          <cell r="E53">
            <v>5913.5797108472716</v>
          </cell>
        </row>
        <row r="54">
          <cell r="B54">
            <v>38777</v>
          </cell>
          <cell r="C54">
            <v>5431</v>
          </cell>
          <cell r="E54">
            <v>5934.3011640974182</v>
          </cell>
        </row>
        <row r="55">
          <cell r="B55">
            <v>38808</v>
          </cell>
          <cell r="C55">
            <v>5474</v>
          </cell>
          <cell r="E55">
            <v>5960.224426589115</v>
          </cell>
        </row>
        <row r="56">
          <cell r="B56">
            <v>38838</v>
          </cell>
          <cell r="C56">
            <v>6124</v>
          </cell>
          <cell r="E56">
            <v>5981.8096698639056</v>
          </cell>
        </row>
        <row r="57">
          <cell r="B57">
            <v>38869</v>
          </cell>
          <cell r="C57">
            <v>6027</v>
          </cell>
          <cell r="E57">
            <v>6017.4906904773552</v>
          </cell>
        </row>
        <row r="58">
          <cell r="B58">
            <v>38899</v>
          </cell>
          <cell r="C58">
            <v>5914</v>
          </cell>
          <cell r="E58">
            <v>6050.576387769639</v>
          </cell>
        </row>
        <row r="59">
          <cell r="B59">
            <v>38930</v>
          </cell>
          <cell r="C59">
            <v>6244</v>
          </cell>
          <cell r="E59">
            <v>6079.3880474433417</v>
          </cell>
        </row>
        <row r="60">
          <cell r="B60">
            <v>38961</v>
          </cell>
          <cell r="C60">
            <v>5808</v>
          </cell>
          <cell r="E60">
            <v>6115.88480192734</v>
          </cell>
        </row>
        <row r="61">
          <cell r="B61">
            <v>38991</v>
          </cell>
          <cell r="C61">
            <v>6373</v>
          </cell>
          <cell r="E61">
            <v>6139.8471304153254</v>
          </cell>
        </row>
        <row r="62">
          <cell r="B62">
            <v>39022</v>
          </cell>
          <cell r="C62">
            <v>6994</v>
          </cell>
          <cell r="E62">
            <v>6177.0120100699914</v>
          </cell>
        </row>
        <row r="63">
          <cell r="B63">
            <v>39052</v>
          </cell>
          <cell r="C63">
            <v>9018</v>
          </cell>
          <cell r="E63">
            <v>6233.8702660490599</v>
          </cell>
        </row>
        <row r="64">
          <cell r="B64">
            <v>39083</v>
          </cell>
          <cell r="C64">
            <v>5694</v>
          </cell>
          <cell r="E64">
            <v>6357.3849235996468</v>
          </cell>
        </row>
        <row r="65">
          <cell r="B65">
            <v>39114</v>
          </cell>
          <cell r="C65">
            <v>5431</v>
          </cell>
          <cell r="E65">
            <v>6404.6934165027797</v>
          </cell>
        </row>
        <row r="66">
          <cell r="B66">
            <v>39142</v>
          </cell>
          <cell r="C66">
            <v>6240</v>
          </cell>
          <cell r="E66">
            <v>6436.3381724219043</v>
          </cell>
        </row>
        <row r="67">
          <cell r="B67">
            <v>39173</v>
          </cell>
          <cell r="C67">
            <v>6101</v>
          </cell>
          <cell r="E67">
            <v>6481.8338304269319</v>
          </cell>
        </row>
        <row r="68">
          <cell r="B68">
            <v>39203</v>
          </cell>
          <cell r="C68">
            <v>6849</v>
          </cell>
          <cell r="E68">
            <v>6519.9246570965825</v>
          </cell>
        </row>
        <row r="69">
          <cell r="B69">
            <v>39234</v>
          </cell>
          <cell r="C69">
            <v>6694</v>
          </cell>
          <cell r="E69">
            <v>6575.5618859850974</v>
          </cell>
        </row>
        <row r="70">
          <cell r="B70">
            <v>39264</v>
          </cell>
          <cell r="C70">
            <v>6815</v>
          </cell>
          <cell r="E70">
            <v>6628.074418379857</v>
          </cell>
        </row>
        <row r="71">
          <cell r="B71">
            <v>39295</v>
          </cell>
          <cell r="C71">
            <v>6948</v>
          </cell>
          <cell r="E71">
            <v>6683.7745623465698</v>
          </cell>
        </row>
        <row r="72">
          <cell r="B72">
            <v>39326</v>
          </cell>
          <cell r="C72">
            <v>6450</v>
          </cell>
          <cell r="E72">
            <v>6743.5854138307868</v>
          </cell>
        </row>
        <row r="73">
          <cell r="B73">
            <v>39356</v>
          </cell>
          <cell r="C73">
            <v>7190</v>
          </cell>
          <cell r="E73">
            <v>6789.2718882072504</v>
          </cell>
        </row>
        <row r="74">
          <cell r="B74">
            <v>39387</v>
          </cell>
          <cell r="C74">
            <v>7738</v>
          </cell>
          <cell r="E74">
            <v>6852.879174017</v>
          </cell>
        </row>
        <row r="75">
          <cell r="B75">
            <v>39417</v>
          </cell>
          <cell r="C75">
            <v>9769</v>
          </cell>
          <cell r="E75">
            <v>6934.8223543554404</v>
          </cell>
        </row>
        <row r="76">
          <cell r="B76">
            <v>39448</v>
          </cell>
          <cell r="C76">
            <v>6665</v>
          </cell>
          <cell r="E76">
            <v>7083.5378136603831</v>
          </cell>
        </row>
        <row r="77">
          <cell r="B77">
            <v>39479</v>
          </cell>
          <cell r="C77">
            <v>6400</v>
          </cell>
          <cell r="E77">
            <v>7162.3506254541944</v>
          </cell>
        </row>
        <row r="78">
          <cell r="B78">
            <v>39508</v>
          </cell>
          <cell r="C78">
            <v>7277</v>
          </cell>
          <cell r="E78">
            <v>7226.8570861603539</v>
          </cell>
        </row>
        <row r="79">
          <cell r="B79">
            <v>39539</v>
          </cell>
          <cell r="C79">
            <v>7584</v>
          </cell>
          <cell r="E79">
            <v>7308.3004086193723</v>
          </cell>
        </row>
        <row r="80">
          <cell r="B80">
            <v>39569</v>
          </cell>
          <cell r="C80">
            <v>8169</v>
          </cell>
          <cell r="E80">
            <v>7396.9673233884387</v>
          </cell>
        </row>
        <row r="81">
          <cell r="B81">
            <v>39600</v>
          </cell>
          <cell r="C81">
            <v>8179</v>
          </cell>
          <cell r="E81">
            <v>7503.122549855083</v>
          </cell>
        </row>
        <row r="82">
          <cell r="B82">
            <v>39630</v>
          </cell>
          <cell r="C82">
            <v>8118</v>
          </cell>
          <cell r="E82">
            <v>7613.841318208325</v>
          </cell>
        </row>
        <row r="83">
          <cell r="B83">
            <v>39661</v>
          </cell>
          <cell r="C83">
            <v>8284</v>
          </cell>
          <cell r="E83">
            <v>7725.9392075946189</v>
          </cell>
        </row>
        <row r="84">
          <cell r="B84">
            <v>39692</v>
          </cell>
          <cell r="C84">
            <v>7962</v>
          </cell>
          <cell r="E84">
            <v>7844.5045167092567</v>
          </cell>
        </row>
        <row r="85">
          <cell r="B85">
            <v>39722</v>
          </cell>
          <cell r="C85">
            <v>8636</v>
          </cell>
          <cell r="E85">
            <v>7955.2797684914631</v>
          </cell>
        </row>
        <row r="86">
          <cell r="B86">
            <v>39753</v>
          </cell>
          <cell r="C86">
            <v>9433</v>
          </cell>
          <cell r="E86">
            <v>8084.0183365773019</v>
          </cell>
        </row>
        <row r="87">
          <cell r="B87">
            <v>39783</v>
          </cell>
          <cell r="C87">
            <v>11786</v>
          </cell>
          <cell r="E87">
            <v>8239.2847404724344</v>
          </cell>
        </row>
        <row r="88">
          <cell r="B88">
            <v>39814</v>
          </cell>
          <cell r="C88">
            <v>8082</v>
          </cell>
          <cell r="E88">
            <v>8473.223318813607</v>
          </cell>
        </row>
        <row r="89">
          <cell r="B89">
            <v>39845</v>
          </cell>
          <cell r="C89">
            <v>7761</v>
          </cell>
          <cell r="E89">
            <v>8623.6458986834223</v>
          </cell>
        </row>
        <row r="90">
          <cell r="B90">
            <v>39873</v>
          </cell>
          <cell r="C90">
            <v>8994</v>
          </cell>
          <cell r="E90">
            <v>8756.2117454630188</v>
          </cell>
        </row>
        <row r="91">
          <cell r="B91">
            <v>39904</v>
          </cell>
          <cell r="C91">
            <v>8803</v>
          </cell>
          <cell r="E91">
            <v>8913.3531512664576</v>
          </cell>
        </row>
        <row r="92">
          <cell r="B92">
            <v>39934</v>
          </cell>
          <cell r="C92">
            <v>9712</v>
          </cell>
          <cell r="E92">
            <v>9062.3812939225245</v>
          </cell>
        </row>
        <row r="93">
          <cell r="B93">
            <v>39965</v>
          </cell>
          <cell r="C93">
            <v>9843</v>
          </cell>
          <cell r="E93">
            <v>9233.0574808398906</v>
          </cell>
        </row>
        <row r="94">
          <cell r="B94">
            <v>39995</v>
          </cell>
          <cell r="C94">
            <v>9769</v>
          </cell>
          <cell r="E94">
            <v>9408.8058116275024</v>
          </cell>
        </row>
        <row r="95">
          <cell r="B95">
            <v>40026</v>
          </cell>
          <cell r="C95">
            <v>9944</v>
          </cell>
          <cell r="E95">
            <v>9582.9662624004523</v>
          </cell>
        </row>
        <row r="96">
          <cell r="B96">
            <v>40057</v>
          </cell>
          <cell r="C96">
            <v>9582</v>
          </cell>
          <cell r="E96">
            <v>9760.6215832252692</v>
          </cell>
        </row>
        <row r="97">
          <cell r="B97">
            <v>40087</v>
          </cell>
          <cell r="C97">
            <v>10209</v>
          </cell>
          <cell r="E97">
            <v>9925.6276513696012</v>
          </cell>
        </row>
        <row r="98">
          <cell r="B98">
            <v>40118</v>
          </cell>
          <cell r="C98">
            <v>11115</v>
          </cell>
          <cell r="E98">
            <v>10102.719322014958</v>
          </cell>
        </row>
        <row r="99">
          <cell r="B99">
            <v>40148</v>
          </cell>
          <cell r="C99">
            <v>14995</v>
          </cell>
          <cell r="E99">
            <v>10304.323521724837</v>
          </cell>
        </row>
        <row r="100">
          <cell r="B100">
            <v>40179</v>
          </cell>
          <cell r="C100">
            <v>9183</v>
          </cell>
          <cell r="E100">
            <v>10625.604704752868</v>
          </cell>
        </row>
        <row r="101">
          <cell r="B101">
            <v>40210</v>
          </cell>
          <cell r="C101">
            <v>9478</v>
          </cell>
          <cell r="E101">
            <v>10808.783895675138</v>
          </cell>
        </row>
        <row r="102">
          <cell r="B102">
            <v>40238</v>
          </cell>
          <cell r="C102">
            <v>10751</v>
          </cell>
          <cell r="E102">
            <v>10981.408020098963</v>
          </cell>
        </row>
        <row r="103">
          <cell r="B103">
            <v>40269</v>
          </cell>
          <cell r="C103">
            <v>10518</v>
          </cell>
          <cell r="E103">
            <v>11174.096349329595</v>
          </cell>
        </row>
        <row r="104">
          <cell r="B104">
            <v>40299</v>
          </cell>
          <cell r="C104">
            <v>11349</v>
          </cell>
          <cell r="E104">
            <v>11351.843820297088</v>
          </cell>
        </row>
        <row r="105">
          <cell r="B105">
            <v>40330</v>
          </cell>
          <cell r="C105">
            <v>11728</v>
          </cell>
          <cell r="E105">
            <v>11542.792932917951</v>
          </cell>
        </row>
        <row r="106">
          <cell r="B106">
            <v>40360</v>
          </cell>
          <cell r="C106">
            <v>11590</v>
          </cell>
          <cell r="E106">
            <v>11739.334384889202</v>
          </cell>
        </row>
        <row r="107">
          <cell r="B107">
            <v>40391</v>
          </cell>
          <cell r="C107">
            <v>11871</v>
          </cell>
          <cell r="E107">
            <v>11927.66247728571</v>
          </cell>
        </row>
        <row r="108">
          <cell r="B108">
            <v>40422</v>
          </cell>
          <cell r="C108">
            <v>11336</v>
          </cell>
          <cell r="E108">
            <v>12117.321436839538</v>
          </cell>
        </row>
        <row r="109">
          <cell r="B109">
            <v>40452</v>
          </cell>
          <cell r="C109">
            <v>11986</v>
          </cell>
          <cell r="E109">
            <v>12284.778771210102</v>
          </cell>
        </row>
        <row r="110">
          <cell r="B110">
            <v>40483</v>
          </cell>
          <cell r="C110">
            <v>13130</v>
          </cell>
          <cell r="E110">
            <v>12459.129930472085</v>
          </cell>
        </row>
        <row r="111">
          <cell r="B111">
            <v>40513</v>
          </cell>
          <cell r="C111">
            <v>16694</v>
          </cell>
          <cell r="E111">
            <v>12659.580024997182</v>
          </cell>
        </row>
        <row r="112">
          <cell r="B112">
            <v>40544</v>
          </cell>
          <cell r="C112">
            <v>11195</v>
          </cell>
          <cell r="E112">
            <v>12967.009375240097</v>
          </cell>
        </row>
        <row r="113">
          <cell r="B113">
            <v>40575</v>
          </cell>
          <cell r="C113">
            <v>10919</v>
          </cell>
          <cell r="E113">
            <v>13139.782636717906</v>
          </cell>
        </row>
        <row r="114">
          <cell r="B114">
            <v>40603</v>
          </cell>
          <cell r="C114">
            <v>12389</v>
          </cell>
          <cell r="E114">
            <v>13282.074791866826</v>
          </cell>
        </row>
        <row r="115">
          <cell r="B115">
            <v>40634</v>
          </cell>
          <cell r="C115">
            <v>12619</v>
          </cell>
          <cell r="E115">
            <v>13442.65133363407</v>
          </cell>
        </row>
        <row r="116">
          <cell r="B116">
            <v>40664</v>
          </cell>
          <cell r="C116">
            <v>13489</v>
          </cell>
          <cell r="E116">
            <v>13596.699469450048</v>
          </cell>
        </row>
        <row r="117">
          <cell r="B117">
            <v>40695</v>
          </cell>
          <cell r="C117">
            <v>13620</v>
          </cell>
          <cell r="E117">
            <v>13764.208889747619</v>
          </cell>
        </row>
        <row r="118">
          <cell r="B118">
            <v>40725</v>
          </cell>
          <cell r="C118">
            <v>13438</v>
          </cell>
          <cell r="E118">
            <v>13929.58978034161</v>
          </cell>
        </row>
        <row r="119">
          <cell r="B119">
            <v>40756</v>
          </cell>
          <cell r="C119">
            <v>14084</v>
          </cell>
          <cell r="E119">
            <v>14083.200324538586</v>
          </cell>
        </row>
        <row r="120">
          <cell r="B120">
            <v>40787</v>
          </cell>
          <cell r="C120">
            <v>13172</v>
          </cell>
          <cell r="E120">
            <v>14246.789965604616</v>
          </cell>
        </row>
        <row r="121">
          <cell r="B121">
            <v>40817</v>
          </cell>
          <cell r="C121">
            <v>14040</v>
          </cell>
          <cell r="E121">
            <v>14378.244266824322</v>
          </cell>
        </row>
        <row r="122">
          <cell r="B122">
            <v>40848</v>
          </cell>
          <cell r="C122">
            <v>15759</v>
          </cell>
          <cell r="E122">
            <v>14521.356041487861</v>
          </cell>
        </row>
        <row r="123">
          <cell r="B123">
            <v>40878</v>
          </cell>
          <cell r="C123">
            <v>19992</v>
          </cell>
          <cell r="E123">
            <v>14708.303503712814</v>
          </cell>
        </row>
        <row r="124">
          <cell r="B124">
            <v>40909</v>
          </cell>
          <cell r="C124">
            <v>13162</v>
          </cell>
          <cell r="E124">
            <v>15028.085988429979</v>
          </cell>
        </row>
        <row r="125">
          <cell r="B125">
            <v>40940</v>
          </cell>
          <cell r="C125">
            <v>13394</v>
          </cell>
          <cell r="E125">
            <v>15185.101852147607</v>
          </cell>
        </row>
        <row r="126">
          <cell r="B126">
            <v>40969</v>
          </cell>
          <cell r="C126">
            <v>15285</v>
          </cell>
          <cell r="E126">
            <v>15326.382387275165</v>
          </cell>
        </row>
        <row r="127">
          <cell r="B127">
            <v>41000</v>
          </cell>
          <cell r="C127">
            <v>14467</v>
          </cell>
          <cell r="E127">
            <v>15502.697903363875</v>
          </cell>
        </row>
        <row r="128">
          <cell r="B128">
            <v>41030</v>
          </cell>
          <cell r="C128">
            <v>16086</v>
          </cell>
          <cell r="E128">
            <v>15648.900541449439</v>
          </cell>
        </row>
        <row r="129">
          <cell r="B129">
            <v>41061</v>
          </cell>
          <cell r="C129">
            <v>16027</v>
          </cell>
          <cell r="E129">
            <v>15829.139458550851</v>
          </cell>
        </row>
        <row r="130">
          <cell r="B130">
            <v>41091</v>
          </cell>
          <cell r="C130">
            <v>15622</v>
          </cell>
          <cell r="E130">
            <v>16006.439548432736</v>
          </cell>
        </row>
        <row r="131">
          <cell r="B131">
            <v>41122</v>
          </cell>
          <cell r="C131">
            <v>16360</v>
          </cell>
          <cell r="E131">
            <v>16168.244123402072</v>
          </cell>
        </row>
        <row r="132">
          <cell r="B132">
            <v>41153</v>
          </cell>
          <cell r="C132">
            <v>14714</v>
          </cell>
          <cell r="E132">
            <v>16343.564449541118</v>
          </cell>
        </row>
        <row r="133">
          <cell r="B133">
            <v>41183</v>
          </cell>
          <cell r="C133">
            <v>15894</v>
          </cell>
          <cell r="E133">
            <v>16466.303432333487</v>
          </cell>
        </row>
        <row r="134">
          <cell r="B134">
            <v>41214</v>
          </cell>
          <cell r="C134">
            <v>18152</v>
          </cell>
          <cell r="E134">
            <v>16604.939992432377</v>
          </cell>
        </row>
        <row r="135">
          <cell r="B135">
            <v>41244</v>
          </cell>
          <cell r="C135">
            <v>22089</v>
          </cell>
          <cell r="E135">
            <v>16801.398803629043</v>
          </cell>
        </row>
        <row r="136">
          <cell r="B136">
            <v>41275</v>
          </cell>
          <cell r="C136">
            <v>15161</v>
          </cell>
          <cell r="E136">
            <v>17124.543332198493</v>
          </cell>
        </row>
        <row r="137">
          <cell r="B137">
            <v>41306</v>
          </cell>
          <cell r="C137">
            <v>15342</v>
          </cell>
          <cell r="E137">
            <v>17281.929739223338</v>
          </cell>
        </row>
        <row r="138">
          <cell r="B138">
            <v>41334</v>
          </cell>
          <cell r="C138">
            <v>16997</v>
          </cell>
          <cell r="E138">
            <v>17421.106839720855</v>
          </cell>
        </row>
        <row r="139">
          <cell r="B139">
            <v>41365</v>
          </cell>
          <cell r="C139">
            <v>16623</v>
          </cell>
          <cell r="E139">
            <v>17586.895458077714</v>
          </cell>
        </row>
        <row r="140">
          <cell r="B140">
            <v>41395</v>
          </cell>
          <cell r="C140">
            <v>18064</v>
          </cell>
          <cell r="E140">
            <v>17732.46751515464</v>
          </cell>
        </row>
        <row r="141">
          <cell r="B141">
            <v>41426</v>
          </cell>
          <cell r="C141">
            <v>17605</v>
          </cell>
          <cell r="E141">
            <v>17907.467002339359</v>
          </cell>
        </row>
        <row r="142">
          <cell r="B142">
            <v>41456</v>
          </cell>
          <cell r="C142">
            <v>17746</v>
          </cell>
          <cell r="E142">
            <v>18066.713656998556</v>
          </cell>
        </row>
        <row r="143">
          <cell r="B143">
            <v>41487</v>
          </cell>
          <cell r="C143">
            <v>18907</v>
          </cell>
          <cell r="E143">
            <v>18222.501336518249</v>
          </cell>
        </row>
        <row r="144">
          <cell r="B144">
            <v>41518</v>
          </cell>
          <cell r="C144">
            <v>16735</v>
          </cell>
          <cell r="E144">
            <v>18405.239433778203</v>
          </cell>
        </row>
        <row r="145">
          <cell r="B145">
            <v>41548</v>
          </cell>
          <cell r="C145">
            <v>18146</v>
          </cell>
          <cell r="E145">
            <v>18524.202102989144</v>
          </cell>
        </row>
        <row r="146">
          <cell r="B146">
            <v>41579</v>
          </cell>
          <cell r="C146">
            <v>20336</v>
          </cell>
          <cell r="E146">
            <v>18665.686606029412</v>
          </cell>
        </row>
        <row r="147">
          <cell r="B147">
            <v>41609</v>
          </cell>
          <cell r="C147">
            <v>24665</v>
          </cell>
          <cell r="E147">
            <v>18864.745926588341</v>
          </cell>
        </row>
        <row r="148">
          <cell r="B148">
            <v>41640</v>
          </cell>
          <cell r="C148">
            <v>17686</v>
          </cell>
          <cell r="E148">
            <v>19203.315133416945</v>
          </cell>
        </row>
        <row r="149">
          <cell r="B149">
            <v>41671</v>
          </cell>
          <cell r="C149">
            <v>17908</v>
          </cell>
          <cell r="E149">
            <v>19379.079604279068</v>
          </cell>
        </row>
        <row r="150">
          <cell r="B150">
            <v>41699</v>
          </cell>
          <cell r="C150">
            <v>18691</v>
          </cell>
          <cell r="E150">
            <v>19541.609358842554</v>
          </cell>
        </row>
        <row r="151">
          <cell r="B151">
            <v>41730</v>
          </cell>
          <cell r="C151">
            <v>19030</v>
          </cell>
          <cell r="E151">
            <v>19708.510283426505</v>
          </cell>
        </row>
        <row r="152">
          <cell r="B152">
            <v>41760</v>
          </cell>
          <cell r="C152">
            <v>20623</v>
          </cell>
          <cell r="E152">
            <v>19872.360244965708</v>
          </cell>
        </row>
        <row r="153">
          <cell r="B153">
            <v>41791</v>
          </cell>
          <cell r="C153">
            <v>19596</v>
          </cell>
          <cell r="E153">
            <v>20072.382942282606</v>
          </cell>
        </row>
        <row r="154">
          <cell r="B154">
            <v>41821</v>
          </cell>
          <cell r="C154">
            <v>20122</v>
          </cell>
          <cell r="E154">
            <v>20242.968129535268</v>
          </cell>
        </row>
        <row r="155">
          <cell r="B155">
            <v>41852</v>
          </cell>
          <cell r="C155">
            <v>20029</v>
          </cell>
          <cell r="E155">
            <v>20419.585536590534</v>
          </cell>
        </row>
        <row r="156">
          <cell r="B156">
            <v>41883</v>
          </cell>
          <cell r="C156">
            <v>18669</v>
          </cell>
          <cell r="E156">
            <v>20586.980370231824</v>
          </cell>
        </row>
        <row r="157">
          <cell r="B157">
            <v>41913</v>
          </cell>
          <cell r="C157">
            <v>20518</v>
          </cell>
          <cell r="E157">
            <v>20704.967819638889</v>
          </cell>
        </row>
        <row r="158">
          <cell r="B158">
            <v>41944</v>
          </cell>
          <cell r="C158">
            <v>21967</v>
          </cell>
          <cell r="E158">
            <v>20856.208979032261</v>
          </cell>
        </row>
        <row r="159">
          <cell r="B159">
            <v>41974</v>
          </cell>
          <cell r="C159">
            <v>27584</v>
          </cell>
          <cell r="E159">
            <v>21044.431434535793</v>
          </cell>
        </row>
        <row r="160">
          <cell r="B160">
            <v>42005</v>
          </cell>
          <cell r="C160">
            <v>19315</v>
          </cell>
          <cell r="E160">
            <v>21405.588438923111</v>
          </cell>
        </row>
        <row r="161">
          <cell r="B161">
            <v>42036</v>
          </cell>
          <cell r="C161">
            <v>19186</v>
          </cell>
          <cell r="E161">
            <v>21571.837062881194</v>
          </cell>
        </row>
        <row r="162">
          <cell r="B162">
            <v>42064</v>
          </cell>
          <cell r="C162">
            <v>21211</v>
          </cell>
          <cell r="E162">
            <v>21709.123629366102</v>
          </cell>
        </row>
        <row r="163">
          <cell r="B163">
            <v>42095</v>
          </cell>
          <cell r="C163">
            <v>20985</v>
          </cell>
          <cell r="E163">
            <v>21879.839870035128</v>
          </cell>
        </row>
        <row r="164">
          <cell r="B164">
            <v>42125</v>
          </cell>
          <cell r="C164">
            <v>22385</v>
          </cell>
          <cell r="E164">
            <v>22033.902130683316</v>
          </cell>
        </row>
        <row r="165">
          <cell r="B165">
            <v>42156</v>
          </cell>
          <cell r="C165">
            <v>22223</v>
          </cell>
          <cell r="E165">
            <v>22216.578068845225</v>
          </cell>
        </row>
        <row r="166">
          <cell r="B166">
            <v>42186</v>
          </cell>
          <cell r="C166">
            <v>22602</v>
          </cell>
          <cell r="E166">
            <v>22392.335827324383</v>
          </cell>
        </row>
        <row r="167">
          <cell r="B167">
            <v>42217</v>
          </cell>
          <cell r="C167">
            <v>22456</v>
          </cell>
          <cell r="E167">
            <v>22574.229163071104</v>
          </cell>
        </row>
        <row r="168">
          <cell r="B168">
            <v>42248</v>
          </cell>
          <cell r="C168">
            <v>21418</v>
          </cell>
          <cell r="E168">
            <v>22748.343409656791</v>
          </cell>
        </row>
        <row r="169">
          <cell r="B169">
            <v>42278</v>
          </cell>
          <cell r="C169">
            <v>23092</v>
          </cell>
          <cell r="E169">
            <v>22885.095784756319</v>
          </cell>
        </row>
        <row r="170">
          <cell r="B170">
            <v>42309</v>
          </cell>
          <cell r="C170">
            <v>24598</v>
          </cell>
          <cell r="E170">
            <v>23054.972132954575</v>
          </cell>
        </row>
        <row r="171">
          <cell r="B171">
            <v>42339</v>
          </cell>
          <cell r="C171">
            <v>30706</v>
          </cell>
          <cell r="E171">
            <v>23266.770478036036</v>
          </cell>
        </row>
        <row r="172">
          <cell r="B172">
            <v>42370</v>
          </cell>
          <cell r="C172">
            <v>21692</v>
          </cell>
          <cell r="E172">
            <v>23669.635701128314</v>
          </cell>
        </row>
        <row r="173">
          <cell r="B173">
            <v>42401</v>
          </cell>
          <cell r="C173">
            <v>21699</v>
          </cell>
          <cell r="E173">
            <v>23862.748975443068</v>
          </cell>
        </row>
        <row r="174">
          <cell r="B174">
            <v>42430</v>
          </cell>
          <cell r="C174">
            <v>23402</v>
          </cell>
          <cell r="E174">
            <v>24031.249688697502</v>
          </cell>
        </row>
        <row r="175">
          <cell r="B175">
            <v>42461</v>
          </cell>
          <cell r="C175">
            <v>24046</v>
          </cell>
          <cell r="E175">
            <v>24224.763977592371</v>
          </cell>
        </row>
        <row r="176">
          <cell r="B176">
            <v>42491</v>
          </cell>
          <cell r="C176">
            <v>24881</v>
          </cell>
          <cell r="E176">
            <v>24425.679017624512</v>
          </cell>
        </row>
        <row r="177">
          <cell r="B177">
            <v>42522</v>
          </cell>
          <cell r="C177">
            <v>24602</v>
          </cell>
          <cell r="E177">
            <v>24643.821076321081</v>
          </cell>
        </row>
        <row r="178">
          <cell r="B178">
            <v>42552</v>
          </cell>
          <cell r="C178">
            <v>24631</v>
          </cell>
          <cell r="E178">
            <v>24851.492630446279</v>
          </cell>
        </row>
        <row r="179">
          <cell r="B179">
            <v>42583</v>
          </cell>
          <cell r="C179">
            <v>24831</v>
          </cell>
          <cell r="E179">
            <v>25053.421877582721</v>
          </cell>
        </row>
        <row r="180">
          <cell r="B180">
            <v>42614</v>
          </cell>
          <cell r="C180">
            <v>23603</v>
          </cell>
          <cell r="E180">
            <v>25253.169446851258</v>
          </cell>
        </row>
        <row r="181">
          <cell r="B181">
            <v>42644</v>
          </cell>
          <cell r="C181">
            <v>24608</v>
          </cell>
          <cell r="E181">
            <v>25408.107436719787</v>
          </cell>
        </row>
        <row r="182">
          <cell r="B182">
            <v>42675</v>
          </cell>
          <cell r="C182">
            <v>26705</v>
          </cell>
          <cell r="E182">
            <v>25572.552555527884</v>
          </cell>
        </row>
        <row r="183">
          <cell r="B183">
            <v>42705</v>
          </cell>
          <cell r="C183">
            <v>34023</v>
          </cell>
          <cell r="E183">
            <v>25787.042862108679</v>
          </cell>
        </row>
        <row r="184">
          <cell r="B184">
            <v>42736</v>
          </cell>
          <cell r="C184">
            <v>23837</v>
          </cell>
          <cell r="E184">
            <v>26224.724221767068</v>
          </cell>
        </row>
        <row r="185">
          <cell r="B185">
            <v>42767</v>
          </cell>
          <cell r="C185">
            <v>23438</v>
          </cell>
          <cell r="E185">
            <v>26424.263945978419</v>
          </cell>
        </row>
        <row r="186">
          <cell r="B186">
            <v>42795</v>
          </cell>
          <cell r="C186">
            <v>26305</v>
          </cell>
          <cell r="E186">
            <v>26582.915693024886</v>
          </cell>
        </row>
        <row r="187">
          <cell r="B187">
            <v>42826</v>
          </cell>
          <cell r="C187">
            <v>25429</v>
          </cell>
          <cell r="E187">
            <v>26793.737095959463</v>
          </cell>
        </row>
        <row r="188">
          <cell r="B188">
            <v>42856</v>
          </cell>
          <cell r="C188">
            <v>27152</v>
          </cell>
          <cell r="E188">
            <v>26969.402619246015</v>
          </cell>
        </row>
        <row r="189">
          <cell r="B189">
            <v>42887</v>
          </cell>
          <cell r="C189">
            <v>27218</v>
          </cell>
          <cell r="E189">
            <v>27178.162234989617</v>
          </cell>
        </row>
        <row r="190">
          <cell r="B190">
            <v>42917</v>
          </cell>
          <cell r="C190">
            <v>26722</v>
          </cell>
          <cell r="D190">
            <v>27384.414582040856</v>
          </cell>
          <cell r="E190">
            <v>27384.414582040856</v>
          </cell>
        </row>
        <row r="191">
          <cell r="B191">
            <v>42948</v>
          </cell>
          <cell r="D191">
            <v>27570.064500604272</v>
          </cell>
        </row>
        <row r="192">
          <cell r="B192">
            <v>42979</v>
          </cell>
          <cell r="D192">
            <v>27769.128996589043</v>
          </cell>
        </row>
        <row r="193">
          <cell r="B193">
            <v>43009</v>
          </cell>
          <cell r="D193">
            <v>27968.193492573813</v>
          </cell>
        </row>
        <row r="194">
          <cell r="B194">
            <v>43040</v>
          </cell>
          <cell r="D194">
            <v>28167.257988558584</v>
          </cell>
        </row>
        <row r="195">
          <cell r="B195">
            <v>43070</v>
          </cell>
          <cell r="D195">
            <v>28366.322484543354</v>
          </cell>
        </row>
        <row r="196">
          <cell r="B196">
            <v>43101</v>
          </cell>
          <cell r="D196">
            <v>28565.386980528121</v>
          </cell>
        </row>
        <row r="197">
          <cell r="B197">
            <v>43132</v>
          </cell>
          <cell r="D197">
            <v>28764.451476512892</v>
          </cell>
        </row>
        <row r="198">
          <cell r="B198">
            <v>43160</v>
          </cell>
          <cell r="D198">
            <v>28963.515972497666</v>
          </cell>
        </row>
        <row r="199">
          <cell r="B199">
            <v>43191</v>
          </cell>
          <cell r="D199">
            <v>29162.580468482432</v>
          </cell>
        </row>
        <row r="200">
          <cell r="B200">
            <v>43221</v>
          </cell>
          <cell r="D200">
            <v>29361.644964467203</v>
          </cell>
        </row>
        <row r="201">
          <cell r="B201">
            <v>43252</v>
          </cell>
          <cell r="D201">
            <v>29560.709460451973</v>
          </cell>
        </row>
        <row r="202">
          <cell r="B202">
            <v>43282</v>
          </cell>
          <cell r="D202">
            <v>29759.773956436744</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P @ PACF - 22022023 (2)"/>
      <sheetName val="Monthly Sales_Analysis"/>
      <sheetName val="SA_Winters Model"/>
      <sheetName val="Exp_Smoothing"/>
    </sheetNames>
    <sheetDataSet>
      <sheetData sheetId="0">
        <row r="5">
          <cell r="B5">
            <v>1</v>
          </cell>
          <cell r="C5">
            <v>0.94387412503000001</v>
          </cell>
          <cell r="D5">
            <v>0.143329395129</v>
          </cell>
          <cell r="E5">
            <v>-0.143329395129</v>
          </cell>
        </row>
        <row r="6">
          <cell r="B6">
            <v>2</v>
          </cell>
          <cell r="C6">
            <v>0.91406209778299996</v>
          </cell>
          <cell r="D6">
            <v>0.143329395129</v>
          </cell>
          <cell r="E6">
            <v>-0.143329395129</v>
          </cell>
        </row>
        <row r="7">
          <cell r="B7">
            <v>3</v>
          </cell>
          <cell r="C7">
            <v>0.90200552195700001</v>
          </cell>
          <cell r="D7">
            <v>0.143329395129</v>
          </cell>
          <cell r="E7">
            <v>-0.143329395129</v>
          </cell>
        </row>
        <row r="8">
          <cell r="B8">
            <v>4</v>
          </cell>
          <cell r="C8">
            <v>0.89515955341999998</v>
          </cell>
          <cell r="D8">
            <v>0.143329395129</v>
          </cell>
          <cell r="E8">
            <v>-0.143329395129</v>
          </cell>
        </row>
        <row r="9">
          <cell r="B9">
            <v>5</v>
          </cell>
          <cell r="C9">
            <v>0.88717756032700001</v>
          </cell>
          <cell r="D9">
            <v>0.143329395129</v>
          </cell>
          <cell r="E9">
            <v>-0.143329395129</v>
          </cell>
        </row>
        <row r="10">
          <cell r="B10">
            <v>6</v>
          </cell>
          <cell r="C10">
            <v>0.87514509834099996</v>
          </cell>
          <cell r="D10">
            <v>0.143329395129</v>
          </cell>
          <cell r="E10">
            <v>-0.143329395129</v>
          </cell>
        </row>
        <row r="11">
          <cell r="B11">
            <v>7</v>
          </cell>
          <cell r="C11">
            <v>0.86357383192500003</v>
          </cell>
          <cell r="D11">
            <v>0.143329395129</v>
          </cell>
          <cell r="E11">
            <v>-0.143329395129</v>
          </cell>
        </row>
        <row r="12">
          <cell r="B12">
            <v>8</v>
          </cell>
          <cell r="C12">
            <v>0.83115503770400001</v>
          </cell>
          <cell r="D12">
            <v>0.143329395129</v>
          </cell>
          <cell r="E12">
            <v>-0.143329395129</v>
          </cell>
        </row>
        <row r="13">
          <cell r="B13">
            <v>9</v>
          </cell>
          <cell r="C13">
            <v>0.80759230388000003</v>
          </cell>
          <cell r="D13">
            <v>0.143329395129</v>
          </cell>
          <cell r="E13">
            <v>-0.143329395129</v>
          </cell>
        </row>
        <row r="14">
          <cell r="B14">
            <v>10</v>
          </cell>
          <cell r="C14">
            <v>0.79095512268799995</v>
          </cell>
          <cell r="D14">
            <v>0.143329395129</v>
          </cell>
          <cell r="E14">
            <v>-0.143329395129</v>
          </cell>
        </row>
        <row r="15">
          <cell r="B15">
            <v>11</v>
          </cell>
          <cell r="C15">
            <v>0.791500165792</v>
          </cell>
          <cell r="D15">
            <v>0.143329395129</v>
          </cell>
          <cell r="E15">
            <v>-0.143329395129</v>
          </cell>
        </row>
        <row r="16">
          <cell r="B16">
            <v>12</v>
          </cell>
          <cell r="C16">
            <v>0.81521152900500005</v>
          </cell>
          <cell r="D16">
            <v>0.143329395129</v>
          </cell>
          <cell r="E16">
            <v>-0.143329395129</v>
          </cell>
        </row>
      </sheetData>
      <sheetData sheetId="1">
        <row r="1">
          <cell r="B1" t="str">
            <v>Sales</v>
          </cell>
        </row>
        <row r="2">
          <cell r="A2">
            <v>37257</v>
          </cell>
          <cell r="B2">
            <v>2580</v>
          </cell>
        </row>
        <row r="3">
          <cell r="A3">
            <v>37288</v>
          </cell>
          <cell r="B3">
            <v>2616</v>
          </cell>
        </row>
        <row r="4">
          <cell r="A4">
            <v>37316</v>
          </cell>
          <cell r="B4">
            <v>2838</v>
          </cell>
        </row>
        <row r="5">
          <cell r="A5">
            <v>37347</v>
          </cell>
          <cell r="B5">
            <v>2985</v>
          </cell>
        </row>
        <row r="6">
          <cell r="A6">
            <v>37377</v>
          </cell>
          <cell r="B6">
            <v>3258</v>
          </cell>
        </row>
        <row r="7">
          <cell r="A7">
            <v>37408</v>
          </cell>
          <cell r="B7">
            <v>3107</v>
          </cell>
        </row>
        <row r="8">
          <cell r="A8">
            <v>37438</v>
          </cell>
          <cell r="B8">
            <v>3097</v>
          </cell>
        </row>
        <row r="9">
          <cell r="A9">
            <v>37469</v>
          </cell>
          <cell r="B9">
            <v>3288</v>
          </cell>
        </row>
        <row r="10">
          <cell r="A10">
            <v>37500</v>
          </cell>
          <cell r="B10">
            <v>3077</v>
          </cell>
        </row>
        <row r="11">
          <cell r="A11">
            <v>37530</v>
          </cell>
          <cell r="B11">
            <v>3429</v>
          </cell>
        </row>
        <row r="12">
          <cell r="A12">
            <v>37561</v>
          </cell>
          <cell r="B12">
            <v>4011</v>
          </cell>
        </row>
        <row r="13">
          <cell r="A13">
            <v>37591</v>
          </cell>
          <cell r="B13">
            <v>5739</v>
          </cell>
        </row>
        <row r="14">
          <cell r="A14">
            <v>37622</v>
          </cell>
          <cell r="B14">
            <v>2877</v>
          </cell>
        </row>
        <row r="15">
          <cell r="A15">
            <v>37653</v>
          </cell>
          <cell r="B15">
            <v>2885</v>
          </cell>
        </row>
        <row r="16">
          <cell r="A16">
            <v>37681</v>
          </cell>
          <cell r="B16">
            <v>3259</v>
          </cell>
        </row>
        <row r="17">
          <cell r="A17">
            <v>37712</v>
          </cell>
          <cell r="B17">
            <v>3454</v>
          </cell>
        </row>
        <row r="18">
          <cell r="A18">
            <v>37742</v>
          </cell>
          <cell r="B18">
            <v>3771</v>
          </cell>
        </row>
        <row r="19">
          <cell r="A19">
            <v>37773</v>
          </cell>
          <cell r="B19">
            <v>3667</v>
          </cell>
        </row>
        <row r="20">
          <cell r="A20">
            <v>37803</v>
          </cell>
          <cell r="B20">
            <v>3743</v>
          </cell>
        </row>
        <row r="21">
          <cell r="A21">
            <v>37834</v>
          </cell>
          <cell r="B21">
            <v>3792</v>
          </cell>
        </row>
        <row r="22">
          <cell r="A22">
            <v>37865</v>
          </cell>
          <cell r="B22">
            <v>3699</v>
          </cell>
        </row>
        <row r="23">
          <cell r="A23">
            <v>37895</v>
          </cell>
          <cell r="B23">
            <v>4082</v>
          </cell>
        </row>
        <row r="24">
          <cell r="A24">
            <v>37926</v>
          </cell>
          <cell r="B24">
            <v>4727</v>
          </cell>
        </row>
        <row r="25">
          <cell r="A25">
            <v>37956</v>
          </cell>
          <cell r="B25">
            <v>6672</v>
          </cell>
        </row>
        <row r="26">
          <cell r="A26">
            <v>37987</v>
          </cell>
          <cell r="B26">
            <v>3560</v>
          </cell>
        </row>
        <row r="27">
          <cell r="A27">
            <v>38018</v>
          </cell>
          <cell r="B27">
            <v>3575</v>
          </cell>
        </row>
        <row r="28">
          <cell r="A28">
            <v>38047</v>
          </cell>
          <cell r="B28">
            <v>4220</v>
          </cell>
        </row>
        <row r="29">
          <cell r="A29">
            <v>38078</v>
          </cell>
          <cell r="B29">
            <v>4282</v>
          </cell>
        </row>
        <row r="30">
          <cell r="A30">
            <v>38108</v>
          </cell>
          <cell r="B30">
            <v>4594</v>
          </cell>
        </row>
        <row r="31">
          <cell r="A31">
            <v>38139</v>
          </cell>
          <cell r="B31">
            <v>4691</v>
          </cell>
        </row>
        <row r="32">
          <cell r="A32">
            <v>38169</v>
          </cell>
          <cell r="B32">
            <v>4629</v>
          </cell>
        </row>
        <row r="33">
          <cell r="A33">
            <v>38200</v>
          </cell>
          <cell r="B33">
            <v>4795</v>
          </cell>
        </row>
        <row r="34">
          <cell r="A34">
            <v>38231</v>
          </cell>
          <cell r="B34">
            <v>4632</v>
          </cell>
        </row>
        <row r="35">
          <cell r="A35">
            <v>38261</v>
          </cell>
          <cell r="B35">
            <v>5067</v>
          </cell>
        </row>
        <row r="36">
          <cell r="A36">
            <v>38292</v>
          </cell>
          <cell r="B36">
            <v>5746</v>
          </cell>
        </row>
        <row r="37">
          <cell r="A37">
            <v>38322</v>
          </cell>
          <cell r="B37">
            <v>7965</v>
          </cell>
        </row>
        <row r="38">
          <cell r="A38">
            <v>38353</v>
          </cell>
          <cell r="B38">
            <v>4317</v>
          </cell>
        </row>
        <row r="39">
          <cell r="A39">
            <v>38384</v>
          </cell>
          <cell r="B39">
            <v>4118</v>
          </cell>
        </row>
        <row r="40">
          <cell r="A40">
            <v>38412</v>
          </cell>
          <cell r="B40">
            <v>4855</v>
          </cell>
        </row>
        <row r="41">
          <cell r="A41">
            <v>38443</v>
          </cell>
          <cell r="B41">
            <v>4999</v>
          </cell>
        </row>
        <row r="42">
          <cell r="A42">
            <v>38473</v>
          </cell>
          <cell r="B42">
            <v>5343</v>
          </cell>
        </row>
        <row r="43">
          <cell r="A43">
            <v>38504</v>
          </cell>
          <cell r="B43">
            <v>5392</v>
          </cell>
        </row>
        <row r="44">
          <cell r="A44">
            <v>38534</v>
          </cell>
          <cell r="B44">
            <v>5274</v>
          </cell>
        </row>
        <row r="45">
          <cell r="A45">
            <v>38565</v>
          </cell>
          <cell r="B45">
            <v>5435</v>
          </cell>
        </row>
        <row r="46">
          <cell r="A46">
            <v>38596</v>
          </cell>
          <cell r="B46">
            <v>5217</v>
          </cell>
        </row>
        <row r="47">
          <cell r="A47">
            <v>38626</v>
          </cell>
          <cell r="B47">
            <v>5460</v>
          </cell>
        </row>
        <row r="48">
          <cell r="A48">
            <v>38657</v>
          </cell>
          <cell r="B48">
            <v>6288</v>
          </cell>
        </row>
        <row r="49">
          <cell r="A49">
            <v>38687</v>
          </cell>
          <cell r="B49">
            <v>8403</v>
          </cell>
        </row>
        <row r="50">
          <cell r="A50">
            <v>38718</v>
          </cell>
          <cell r="B50">
            <v>4758</v>
          </cell>
        </row>
        <row r="51">
          <cell r="A51">
            <v>38749</v>
          </cell>
          <cell r="B51">
            <v>4914</v>
          </cell>
        </row>
        <row r="52">
          <cell r="A52">
            <v>38777</v>
          </cell>
          <cell r="B52">
            <v>5431</v>
          </cell>
        </row>
        <row r="53">
          <cell r="A53">
            <v>38808</v>
          </cell>
          <cell r="B53">
            <v>5474</v>
          </cell>
        </row>
        <row r="54">
          <cell r="A54">
            <v>38838</v>
          </cell>
          <cell r="B54">
            <v>6124</v>
          </cell>
        </row>
        <row r="55">
          <cell r="A55">
            <v>38869</v>
          </cell>
          <cell r="B55">
            <v>6027</v>
          </cell>
        </row>
        <row r="56">
          <cell r="A56">
            <v>38899</v>
          </cell>
          <cell r="B56">
            <v>5914</v>
          </cell>
        </row>
        <row r="57">
          <cell r="A57">
            <v>38930</v>
          </cell>
          <cell r="B57">
            <v>6244</v>
          </cell>
        </row>
        <row r="58">
          <cell r="A58">
            <v>38961</v>
          </cell>
          <cell r="B58">
            <v>5808</v>
          </cell>
        </row>
        <row r="59">
          <cell r="A59">
            <v>38991</v>
          </cell>
          <cell r="B59">
            <v>6373</v>
          </cell>
        </row>
        <row r="60">
          <cell r="A60">
            <v>39022</v>
          </cell>
          <cell r="B60">
            <v>6994</v>
          </cell>
        </row>
        <row r="61">
          <cell r="A61">
            <v>39052</v>
          </cell>
          <cell r="B61">
            <v>9018</v>
          </cell>
        </row>
        <row r="62">
          <cell r="A62">
            <v>39083</v>
          </cell>
          <cell r="B62">
            <v>5694</v>
          </cell>
        </row>
        <row r="63">
          <cell r="A63">
            <v>39114</v>
          </cell>
          <cell r="B63">
            <v>5431</v>
          </cell>
        </row>
        <row r="64">
          <cell r="A64">
            <v>39142</v>
          </cell>
          <cell r="B64">
            <v>6240</v>
          </cell>
        </row>
        <row r="65">
          <cell r="A65">
            <v>39173</v>
          </cell>
          <cell r="B65">
            <v>6101</v>
          </cell>
        </row>
        <row r="66">
          <cell r="A66">
            <v>39203</v>
          </cell>
          <cell r="B66">
            <v>6849</v>
          </cell>
        </row>
        <row r="67">
          <cell r="A67">
            <v>39234</v>
          </cell>
          <cell r="B67">
            <v>6694</v>
          </cell>
        </row>
        <row r="68">
          <cell r="A68">
            <v>39264</v>
          </cell>
          <cell r="B68">
            <v>6815</v>
          </cell>
        </row>
        <row r="69">
          <cell r="A69">
            <v>39295</v>
          </cell>
          <cell r="B69">
            <v>6948</v>
          </cell>
        </row>
        <row r="70">
          <cell r="A70">
            <v>39326</v>
          </cell>
          <cell r="B70">
            <v>6450</v>
          </cell>
        </row>
        <row r="71">
          <cell r="A71">
            <v>39356</v>
          </cell>
          <cell r="B71">
            <v>7190</v>
          </cell>
        </row>
        <row r="72">
          <cell r="A72">
            <v>39387</v>
          </cell>
          <cell r="B72">
            <v>7738</v>
          </cell>
        </row>
        <row r="73">
          <cell r="A73">
            <v>39417</v>
          </cell>
          <cell r="B73">
            <v>9769</v>
          </cell>
        </row>
        <row r="74">
          <cell r="A74">
            <v>39448</v>
          </cell>
          <cell r="B74">
            <v>6665</v>
          </cell>
        </row>
        <row r="75">
          <cell r="A75">
            <v>39479</v>
          </cell>
          <cell r="B75">
            <v>6400</v>
          </cell>
        </row>
        <row r="76">
          <cell r="A76">
            <v>39508</v>
          </cell>
          <cell r="B76">
            <v>7277</v>
          </cell>
        </row>
        <row r="77">
          <cell r="A77">
            <v>39539</v>
          </cell>
          <cell r="B77">
            <v>7584</v>
          </cell>
        </row>
        <row r="78">
          <cell r="A78">
            <v>39569</v>
          </cell>
          <cell r="B78">
            <v>8169</v>
          </cell>
        </row>
        <row r="79">
          <cell r="A79">
            <v>39600</v>
          </cell>
          <cell r="B79">
            <v>8179</v>
          </cell>
        </row>
        <row r="80">
          <cell r="A80">
            <v>39630</v>
          </cell>
          <cell r="B80">
            <v>8118</v>
          </cell>
        </row>
        <row r="81">
          <cell r="A81">
            <v>39661</v>
          </cell>
          <cell r="B81">
            <v>8284</v>
          </cell>
        </row>
        <row r="82">
          <cell r="A82">
            <v>39692</v>
          </cell>
          <cell r="B82">
            <v>7962</v>
          </cell>
        </row>
        <row r="83">
          <cell r="A83">
            <v>39722</v>
          </cell>
          <cell r="B83">
            <v>8636</v>
          </cell>
        </row>
        <row r="84">
          <cell r="A84">
            <v>39753</v>
          </cell>
          <cell r="B84">
            <v>9433</v>
          </cell>
        </row>
        <row r="85">
          <cell r="A85">
            <v>39783</v>
          </cell>
          <cell r="B85">
            <v>11786</v>
          </cell>
        </row>
        <row r="86">
          <cell r="A86">
            <v>39814</v>
          </cell>
          <cell r="B86">
            <v>8082</v>
          </cell>
        </row>
        <row r="87">
          <cell r="A87">
            <v>39845</v>
          </cell>
          <cell r="B87">
            <v>7761</v>
          </cell>
        </row>
        <row r="88">
          <cell r="A88">
            <v>39873</v>
          </cell>
          <cell r="B88">
            <v>8994</v>
          </cell>
        </row>
        <row r="89">
          <cell r="A89">
            <v>39904</v>
          </cell>
          <cell r="B89">
            <v>8803</v>
          </cell>
        </row>
        <row r="90">
          <cell r="A90">
            <v>39934</v>
          </cell>
          <cell r="B90">
            <v>9712</v>
          </cell>
        </row>
        <row r="91">
          <cell r="A91">
            <v>39965</v>
          </cell>
          <cell r="B91">
            <v>9843</v>
          </cell>
        </row>
        <row r="92">
          <cell r="A92">
            <v>39995</v>
          </cell>
          <cell r="B92">
            <v>9769</v>
          </cell>
        </row>
        <row r="93">
          <cell r="A93">
            <v>40026</v>
          </cell>
          <cell r="B93">
            <v>9944</v>
          </cell>
        </row>
        <row r="94">
          <cell r="A94">
            <v>40057</v>
          </cell>
          <cell r="B94">
            <v>9582</v>
          </cell>
        </row>
        <row r="95">
          <cell r="A95">
            <v>40087</v>
          </cell>
          <cell r="B95">
            <v>10209</v>
          </cell>
        </row>
        <row r="96">
          <cell r="A96">
            <v>40118</v>
          </cell>
          <cell r="B96">
            <v>11115</v>
          </cell>
        </row>
        <row r="97">
          <cell r="A97">
            <v>40148</v>
          </cell>
          <cell r="B97">
            <v>14995</v>
          </cell>
        </row>
        <row r="98">
          <cell r="A98">
            <v>40179</v>
          </cell>
          <cell r="B98">
            <v>9183</v>
          </cell>
        </row>
        <row r="99">
          <cell r="A99">
            <v>40210</v>
          </cell>
          <cell r="B99">
            <v>9478</v>
          </cell>
        </row>
        <row r="100">
          <cell r="A100">
            <v>40238</v>
          </cell>
          <cell r="B100">
            <v>10751</v>
          </cell>
        </row>
        <row r="101">
          <cell r="A101">
            <v>40269</v>
          </cell>
          <cell r="B101">
            <v>10518</v>
          </cell>
        </row>
        <row r="102">
          <cell r="A102">
            <v>40299</v>
          </cell>
          <cell r="B102">
            <v>11349</v>
          </cell>
        </row>
        <row r="103">
          <cell r="A103">
            <v>40330</v>
          </cell>
          <cell r="B103">
            <v>11728</v>
          </cell>
        </row>
        <row r="104">
          <cell r="A104">
            <v>40360</v>
          </cell>
          <cell r="B104">
            <v>11590</v>
          </cell>
        </row>
        <row r="105">
          <cell r="A105">
            <v>40391</v>
          </cell>
          <cell r="B105">
            <v>11871</v>
          </cell>
        </row>
        <row r="106">
          <cell r="A106">
            <v>40422</v>
          </cell>
          <cell r="B106">
            <v>11336</v>
          </cell>
        </row>
        <row r="107">
          <cell r="A107">
            <v>40452</v>
          </cell>
          <cell r="B107">
            <v>11986</v>
          </cell>
        </row>
        <row r="108">
          <cell r="A108">
            <v>40483</v>
          </cell>
          <cell r="B108">
            <v>13130</v>
          </cell>
        </row>
        <row r="109">
          <cell r="A109">
            <v>40513</v>
          </cell>
          <cell r="B109">
            <v>16694</v>
          </cell>
        </row>
        <row r="110">
          <cell r="A110">
            <v>40544</v>
          </cell>
          <cell r="B110">
            <v>11195</v>
          </cell>
        </row>
        <row r="111">
          <cell r="A111">
            <v>40575</v>
          </cell>
          <cell r="B111">
            <v>10919</v>
          </cell>
        </row>
        <row r="112">
          <cell r="A112">
            <v>40603</v>
          </cell>
          <cell r="B112">
            <v>12389</v>
          </cell>
        </row>
        <row r="113">
          <cell r="A113">
            <v>40634</v>
          </cell>
          <cell r="B113">
            <v>12619</v>
          </cell>
        </row>
        <row r="114">
          <cell r="A114">
            <v>40664</v>
          </cell>
          <cell r="B114">
            <v>13489</v>
          </cell>
        </row>
        <row r="115">
          <cell r="A115">
            <v>40695</v>
          </cell>
          <cell r="B115">
            <v>13620</v>
          </cell>
        </row>
        <row r="116">
          <cell r="A116">
            <v>40725</v>
          </cell>
          <cell r="B116">
            <v>13438</v>
          </cell>
        </row>
        <row r="117">
          <cell r="A117">
            <v>40756</v>
          </cell>
          <cell r="B117">
            <v>14084</v>
          </cell>
        </row>
        <row r="118">
          <cell r="A118">
            <v>40787</v>
          </cell>
          <cell r="B118">
            <v>13172</v>
          </cell>
        </row>
        <row r="119">
          <cell r="A119">
            <v>40817</v>
          </cell>
          <cell r="B119">
            <v>14040</v>
          </cell>
        </row>
        <row r="120">
          <cell r="A120">
            <v>40848</v>
          </cell>
          <cell r="B120">
            <v>15759</v>
          </cell>
        </row>
        <row r="121">
          <cell r="A121">
            <v>40878</v>
          </cell>
          <cell r="B121">
            <v>19992</v>
          </cell>
        </row>
        <row r="122">
          <cell r="A122">
            <v>40909</v>
          </cell>
          <cell r="B122">
            <v>13162</v>
          </cell>
        </row>
        <row r="123">
          <cell r="A123">
            <v>40940</v>
          </cell>
          <cell r="B123">
            <v>13394</v>
          </cell>
        </row>
        <row r="124">
          <cell r="A124">
            <v>40969</v>
          </cell>
          <cell r="B124">
            <v>15285</v>
          </cell>
        </row>
        <row r="125">
          <cell r="A125">
            <v>41000</v>
          </cell>
          <cell r="B125">
            <v>14467</v>
          </cell>
        </row>
        <row r="126">
          <cell r="A126">
            <v>41030</v>
          </cell>
          <cell r="B126">
            <v>16086</v>
          </cell>
        </row>
        <row r="127">
          <cell r="A127">
            <v>41061</v>
          </cell>
          <cell r="B127">
            <v>16027</v>
          </cell>
        </row>
        <row r="128">
          <cell r="A128">
            <v>41091</v>
          </cell>
          <cell r="B128">
            <v>15622</v>
          </cell>
        </row>
        <row r="129">
          <cell r="A129">
            <v>41122</v>
          </cell>
          <cell r="B129">
            <v>16360</v>
          </cell>
        </row>
        <row r="130">
          <cell r="A130">
            <v>41153</v>
          </cell>
          <cell r="B130">
            <v>14714</v>
          </cell>
        </row>
        <row r="131">
          <cell r="A131">
            <v>41183</v>
          </cell>
          <cell r="B131">
            <v>15894</v>
          </cell>
        </row>
        <row r="132">
          <cell r="A132">
            <v>41214</v>
          </cell>
          <cell r="B132">
            <v>18152</v>
          </cell>
        </row>
        <row r="133">
          <cell r="A133">
            <v>41244</v>
          </cell>
          <cell r="B133">
            <v>22089</v>
          </cell>
        </row>
        <row r="134">
          <cell r="A134">
            <v>41275</v>
          </cell>
          <cell r="B134">
            <v>15161</v>
          </cell>
        </row>
        <row r="135">
          <cell r="A135">
            <v>41306</v>
          </cell>
          <cell r="B135">
            <v>15342</v>
          </cell>
        </row>
        <row r="136">
          <cell r="A136">
            <v>41334</v>
          </cell>
          <cell r="B136">
            <v>16997</v>
          </cell>
        </row>
        <row r="137">
          <cell r="A137">
            <v>41365</v>
          </cell>
          <cell r="B137">
            <v>16623</v>
          </cell>
        </row>
        <row r="138">
          <cell r="A138">
            <v>41395</v>
          </cell>
          <cell r="B138">
            <v>18064</v>
          </cell>
        </row>
        <row r="139">
          <cell r="A139">
            <v>41426</v>
          </cell>
          <cell r="B139">
            <v>17605</v>
          </cell>
        </row>
        <row r="140">
          <cell r="A140">
            <v>41456</v>
          </cell>
          <cell r="B140">
            <v>17746</v>
          </cell>
        </row>
        <row r="141">
          <cell r="A141">
            <v>41487</v>
          </cell>
          <cell r="B141">
            <v>18907</v>
          </cell>
        </row>
        <row r="142">
          <cell r="A142">
            <v>41518</v>
          </cell>
          <cell r="B142">
            <v>16735</v>
          </cell>
        </row>
        <row r="143">
          <cell r="A143">
            <v>41548</v>
          </cell>
          <cell r="B143">
            <v>18146</v>
          </cell>
        </row>
        <row r="144">
          <cell r="A144">
            <v>41579</v>
          </cell>
          <cell r="B144">
            <v>20336</v>
          </cell>
        </row>
        <row r="145">
          <cell r="A145">
            <v>41609</v>
          </cell>
          <cell r="B145">
            <v>24665</v>
          </cell>
        </row>
        <row r="146">
          <cell r="A146">
            <v>41640</v>
          </cell>
          <cell r="B146">
            <v>17686</v>
          </cell>
        </row>
        <row r="147">
          <cell r="A147">
            <v>41671</v>
          </cell>
          <cell r="B147">
            <v>17908</v>
          </cell>
        </row>
        <row r="148">
          <cell r="A148">
            <v>41699</v>
          </cell>
          <cell r="B148">
            <v>18691</v>
          </cell>
        </row>
        <row r="149">
          <cell r="A149">
            <v>41730</v>
          </cell>
          <cell r="B149">
            <v>19030</v>
          </cell>
        </row>
        <row r="150">
          <cell r="A150">
            <v>41760</v>
          </cell>
          <cell r="B150">
            <v>20623</v>
          </cell>
        </row>
        <row r="151">
          <cell r="A151">
            <v>41791</v>
          </cell>
          <cell r="B151">
            <v>19596</v>
          </cell>
        </row>
        <row r="152">
          <cell r="A152">
            <v>41821</v>
          </cell>
          <cell r="B152">
            <v>20122</v>
          </cell>
        </row>
        <row r="153">
          <cell r="A153">
            <v>41852</v>
          </cell>
          <cell r="B153">
            <v>20029</v>
          </cell>
        </row>
        <row r="154">
          <cell r="A154">
            <v>41883</v>
          </cell>
          <cell r="B154">
            <v>18669</v>
          </cell>
        </row>
        <row r="155">
          <cell r="A155">
            <v>41913</v>
          </cell>
          <cell r="B155">
            <v>20518</v>
          </cell>
        </row>
        <row r="156">
          <cell r="A156">
            <v>41944</v>
          </cell>
          <cell r="B156">
            <v>21967</v>
          </cell>
        </row>
        <row r="157">
          <cell r="A157">
            <v>41974</v>
          </cell>
          <cell r="B157">
            <v>27584</v>
          </cell>
        </row>
        <row r="158">
          <cell r="A158">
            <v>42005</v>
          </cell>
          <cell r="B158">
            <v>19315</v>
          </cell>
        </row>
        <row r="159">
          <cell r="A159">
            <v>42036</v>
          </cell>
          <cell r="B159">
            <v>19186</v>
          </cell>
        </row>
        <row r="160">
          <cell r="A160">
            <v>42064</v>
          </cell>
          <cell r="B160">
            <v>21211</v>
          </cell>
        </row>
        <row r="161">
          <cell r="A161">
            <v>42095</v>
          </cell>
          <cell r="B161">
            <v>20985</v>
          </cell>
        </row>
        <row r="162">
          <cell r="A162">
            <v>42125</v>
          </cell>
          <cell r="B162">
            <v>22385</v>
          </cell>
        </row>
        <row r="163">
          <cell r="A163">
            <v>42156</v>
          </cell>
          <cell r="B163">
            <v>22223</v>
          </cell>
        </row>
        <row r="164">
          <cell r="A164">
            <v>42186</v>
          </cell>
          <cell r="B164">
            <v>22602</v>
          </cell>
        </row>
        <row r="165">
          <cell r="A165">
            <v>42217</v>
          </cell>
          <cell r="B165">
            <v>22456</v>
          </cell>
        </row>
        <row r="166">
          <cell r="A166">
            <v>42248</v>
          </cell>
          <cell r="B166">
            <v>21418</v>
          </cell>
        </row>
        <row r="167">
          <cell r="A167">
            <v>42278</v>
          </cell>
          <cell r="B167">
            <v>23092</v>
          </cell>
        </row>
        <row r="168">
          <cell r="A168">
            <v>42309</v>
          </cell>
          <cell r="B168">
            <v>24598</v>
          </cell>
        </row>
        <row r="169">
          <cell r="A169">
            <v>42339</v>
          </cell>
          <cell r="B169">
            <v>30706</v>
          </cell>
        </row>
        <row r="170">
          <cell r="A170">
            <v>42370</v>
          </cell>
          <cell r="B170">
            <v>21692</v>
          </cell>
        </row>
        <row r="171">
          <cell r="A171">
            <v>42401</v>
          </cell>
          <cell r="B171">
            <v>21699</v>
          </cell>
        </row>
        <row r="172">
          <cell r="A172">
            <v>42430</v>
          </cell>
          <cell r="B172">
            <v>23402</v>
          </cell>
        </row>
        <row r="173">
          <cell r="A173">
            <v>42461</v>
          </cell>
          <cell r="B173">
            <v>24046</v>
          </cell>
        </row>
        <row r="174">
          <cell r="A174">
            <v>42491</v>
          </cell>
          <cell r="B174">
            <v>24881</v>
          </cell>
        </row>
        <row r="175">
          <cell r="A175">
            <v>42522</v>
          </cell>
          <cell r="B175">
            <v>24602</v>
          </cell>
        </row>
        <row r="176">
          <cell r="A176">
            <v>42552</v>
          </cell>
          <cell r="B176">
            <v>24631</v>
          </cell>
        </row>
        <row r="177">
          <cell r="A177">
            <v>42583</v>
          </cell>
          <cell r="B177">
            <v>24831</v>
          </cell>
        </row>
        <row r="178">
          <cell r="A178">
            <v>42614</v>
          </cell>
          <cell r="B178">
            <v>23603</v>
          </cell>
        </row>
        <row r="179">
          <cell r="A179">
            <v>42644</v>
          </cell>
          <cell r="B179">
            <v>24608</v>
          </cell>
        </row>
        <row r="180">
          <cell r="A180">
            <v>42675</v>
          </cell>
          <cell r="B180">
            <v>26705</v>
          </cell>
        </row>
        <row r="181">
          <cell r="A181">
            <v>42705</v>
          </cell>
          <cell r="B181">
            <v>34023</v>
          </cell>
        </row>
        <row r="182">
          <cell r="A182">
            <v>42736</v>
          </cell>
          <cell r="B182">
            <v>23837</v>
          </cell>
        </row>
        <row r="183">
          <cell r="A183">
            <v>42767</v>
          </cell>
          <cell r="B183">
            <v>23438</v>
          </cell>
        </row>
        <row r="184">
          <cell r="A184">
            <v>42795</v>
          </cell>
          <cell r="B184">
            <v>26305</v>
          </cell>
        </row>
        <row r="185">
          <cell r="A185">
            <v>42826</v>
          </cell>
          <cell r="B185">
            <v>25429</v>
          </cell>
        </row>
        <row r="186">
          <cell r="A186">
            <v>42856</v>
          </cell>
          <cell r="B186">
            <v>27152</v>
          </cell>
        </row>
        <row r="187">
          <cell r="A187">
            <v>42887</v>
          </cell>
          <cell r="B187">
            <v>27218</v>
          </cell>
        </row>
        <row r="188">
          <cell r="A188">
            <v>42917</v>
          </cell>
          <cell r="B188">
            <v>26722</v>
          </cell>
        </row>
      </sheetData>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ource"/>
      <sheetName val="WizardSettings"/>
      <sheetName val="Audit - Sales (1)"/>
    </sheetNames>
    <sheetDataSet>
      <sheetData sheetId="0"/>
      <sheetData sheetId="1"/>
      <sheetData sheetId="2">
        <row r="3">
          <cell r="C3" t="str">
            <v>Actual</v>
          </cell>
          <cell r="D3" t="str">
            <v>Statistical Forecast</v>
          </cell>
          <cell r="E3" t="str">
            <v>Fitted Values</v>
          </cell>
        </row>
        <row r="4">
          <cell r="B4">
            <v>37257</v>
          </cell>
          <cell r="C4">
            <v>2580</v>
          </cell>
          <cell r="E4">
            <v>2541.422418757455</v>
          </cell>
        </row>
        <row r="5">
          <cell r="B5">
            <v>37288</v>
          </cell>
          <cell r="C5">
            <v>2616</v>
          </cell>
          <cell r="E5">
            <v>2624.5115519634651</v>
          </cell>
        </row>
        <row r="6">
          <cell r="B6">
            <v>37316</v>
          </cell>
          <cell r="C6">
            <v>2838</v>
          </cell>
          <cell r="E6">
            <v>2795.717454740864</v>
          </cell>
        </row>
        <row r="7">
          <cell r="B7">
            <v>37347</v>
          </cell>
          <cell r="C7">
            <v>2985</v>
          </cell>
          <cell r="E7">
            <v>3057.5662008899999</v>
          </cell>
        </row>
        <row r="8">
          <cell r="B8">
            <v>37377</v>
          </cell>
          <cell r="C8">
            <v>3258</v>
          </cell>
          <cell r="E8">
            <v>2831.4507588801789</v>
          </cell>
        </row>
        <row r="9">
          <cell r="B9">
            <v>37408</v>
          </cell>
          <cell r="C9">
            <v>3107</v>
          </cell>
          <cell r="E9">
            <v>2927.3264251993</v>
          </cell>
        </row>
        <row r="10">
          <cell r="B10">
            <v>37438</v>
          </cell>
          <cell r="C10">
            <v>3097</v>
          </cell>
          <cell r="E10">
            <v>3121.1415458341949</v>
          </cell>
        </row>
        <row r="11">
          <cell r="B11">
            <v>37469</v>
          </cell>
          <cell r="C11">
            <v>3288</v>
          </cell>
          <cell r="E11">
            <v>3405.6379423218132</v>
          </cell>
        </row>
        <row r="12">
          <cell r="B12">
            <v>37500</v>
          </cell>
          <cell r="C12">
            <v>3077</v>
          </cell>
          <cell r="E12">
            <v>3159.9664457749968</v>
          </cell>
        </row>
        <row r="13">
          <cell r="B13">
            <v>37530</v>
          </cell>
          <cell r="C13">
            <v>3429</v>
          </cell>
          <cell r="E13">
            <v>3239.9270911861049</v>
          </cell>
        </row>
        <row r="14">
          <cell r="B14">
            <v>37561</v>
          </cell>
          <cell r="C14">
            <v>4011</v>
          </cell>
          <cell r="E14">
            <v>3440.8750868814818</v>
          </cell>
        </row>
        <row r="15">
          <cell r="B15">
            <v>37591</v>
          </cell>
          <cell r="C15">
            <v>5739</v>
          </cell>
          <cell r="E15">
            <v>3764.0649647256969</v>
          </cell>
        </row>
        <row r="16">
          <cell r="B16">
            <v>37622</v>
          </cell>
          <cell r="C16">
            <v>2877</v>
          </cell>
          <cell r="E16">
            <v>3552.1914726049022</v>
          </cell>
        </row>
        <row r="17">
          <cell r="B17">
            <v>37653</v>
          </cell>
          <cell r="C17">
            <v>2885</v>
          </cell>
          <cell r="E17">
            <v>3643.8865797244821</v>
          </cell>
        </row>
        <row r="18">
          <cell r="B18">
            <v>37681</v>
          </cell>
          <cell r="C18">
            <v>3259</v>
          </cell>
          <cell r="E18">
            <v>3854.5196748356698</v>
          </cell>
        </row>
        <row r="19">
          <cell r="B19">
            <v>37712</v>
          </cell>
          <cell r="C19">
            <v>3454</v>
          </cell>
          <cell r="E19">
            <v>4201.8702300970463</v>
          </cell>
        </row>
        <row r="20">
          <cell r="B20">
            <v>37742</v>
          </cell>
          <cell r="C20">
            <v>3771</v>
          </cell>
          <cell r="E20">
            <v>3815.9390900771318</v>
          </cell>
        </row>
        <row r="21">
          <cell r="B21">
            <v>37773</v>
          </cell>
          <cell r="C21">
            <v>3667</v>
          </cell>
          <cell r="E21">
            <v>3900.5655911599579</v>
          </cell>
        </row>
        <row r="22">
          <cell r="B22">
            <v>37803</v>
          </cell>
          <cell r="C22">
            <v>3743</v>
          </cell>
          <cell r="E22">
            <v>4121.2376326439362</v>
          </cell>
        </row>
        <row r="23">
          <cell r="B23">
            <v>37834</v>
          </cell>
          <cell r="C23">
            <v>3792</v>
          </cell>
          <cell r="E23">
            <v>4475.6714526756132</v>
          </cell>
        </row>
        <row r="24">
          <cell r="B24">
            <v>37865</v>
          </cell>
          <cell r="C24">
            <v>3699</v>
          </cell>
          <cell r="E24">
            <v>4062.1313661957101</v>
          </cell>
        </row>
        <row r="25">
          <cell r="B25">
            <v>37895</v>
          </cell>
          <cell r="C25">
            <v>4082</v>
          </cell>
          <cell r="E25">
            <v>4120.7786447731942</v>
          </cell>
        </row>
        <row r="26">
          <cell r="B26">
            <v>37926</v>
          </cell>
          <cell r="C26">
            <v>4727</v>
          </cell>
          <cell r="E26">
            <v>4337.4766773679476</v>
          </cell>
        </row>
        <row r="27">
          <cell r="B27">
            <v>37956</v>
          </cell>
          <cell r="C27">
            <v>6672</v>
          </cell>
          <cell r="E27">
            <v>4712.6814568996097</v>
          </cell>
        </row>
        <row r="28">
          <cell r="B28">
            <v>37987</v>
          </cell>
          <cell r="C28">
            <v>3560</v>
          </cell>
          <cell r="E28">
            <v>4350.289319962877</v>
          </cell>
        </row>
        <row r="29">
          <cell r="B29">
            <v>38018</v>
          </cell>
          <cell r="C29">
            <v>3575</v>
          </cell>
          <cell r="E29">
            <v>4419.6314089178832</v>
          </cell>
        </row>
        <row r="30">
          <cell r="B30">
            <v>38047</v>
          </cell>
          <cell r="C30">
            <v>4220</v>
          </cell>
          <cell r="E30">
            <v>4642.8981054916421</v>
          </cell>
        </row>
        <row r="31">
          <cell r="B31">
            <v>38078</v>
          </cell>
          <cell r="C31">
            <v>4282</v>
          </cell>
          <cell r="E31">
            <v>5047.2146248203417</v>
          </cell>
        </row>
        <row r="32">
          <cell r="B32">
            <v>38108</v>
          </cell>
          <cell r="C32">
            <v>4594</v>
          </cell>
          <cell r="E32">
            <v>4517.8571362779994</v>
          </cell>
        </row>
        <row r="33">
          <cell r="B33">
            <v>38139</v>
          </cell>
          <cell r="C33">
            <v>4691</v>
          </cell>
          <cell r="E33">
            <v>4587.7174815308508</v>
          </cell>
        </row>
        <row r="34">
          <cell r="B34">
            <v>38169</v>
          </cell>
          <cell r="C34">
            <v>4629</v>
          </cell>
          <cell r="E34">
            <v>4839.4502475333647</v>
          </cell>
        </row>
        <row r="35">
          <cell r="B35">
            <v>38200</v>
          </cell>
          <cell r="C35">
            <v>4795</v>
          </cell>
          <cell r="E35">
            <v>5249.5710070512423</v>
          </cell>
        </row>
        <row r="36">
          <cell r="B36">
            <v>38231</v>
          </cell>
          <cell r="C36">
            <v>4632</v>
          </cell>
          <cell r="E36">
            <v>4714.4277677263244</v>
          </cell>
        </row>
        <row r="37">
          <cell r="B37">
            <v>38261</v>
          </cell>
          <cell r="C37">
            <v>5067</v>
          </cell>
          <cell r="E37">
            <v>4776.0449825108117</v>
          </cell>
        </row>
        <row r="38">
          <cell r="B38">
            <v>38292</v>
          </cell>
          <cell r="C38">
            <v>5746</v>
          </cell>
          <cell r="E38">
            <v>5029.6531564419502</v>
          </cell>
        </row>
        <row r="39">
          <cell r="B39">
            <v>38322</v>
          </cell>
          <cell r="C39">
            <v>7965</v>
          </cell>
          <cell r="E39">
            <v>5477.0895781208856</v>
          </cell>
        </row>
        <row r="40">
          <cell r="B40">
            <v>38353</v>
          </cell>
          <cell r="C40">
            <v>4317</v>
          </cell>
          <cell r="E40">
            <v>5013.5179503039144</v>
          </cell>
        </row>
        <row r="41">
          <cell r="B41">
            <v>38384</v>
          </cell>
          <cell r="C41">
            <v>4118</v>
          </cell>
          <cell r="E41">
            <v>5094.9870447815474</v>
          </cell>
        </row>
        <row r="42">
          <cell r="B42">
            <v>38412</v>
          </cell>
          <cell r="C42">
            <v>4855</v>
          </cell>
          <cell r="E42">
            <v>5353.2188443150326</v>
          </cell>
        </row>
        <row r="43">
          <cell r="B43">
            <v>38443</v>
          </cell>
          <cell r="C43">
            <v>4999</v>
          </cell>
          <cell r="E43">
            <v>5829.7856717065742</v>
          </cell>
        </row>
        <row r="44">
          <cell r="B44">
            <v>38473</v>
          </cell>
          <cell r="C44">
            <v>5343</v>
          </cell>
          <cell r="E44">
            <v>5175.2926517308561</v>
          </cell>
        </row>
        <row r="45">
          <cell r="B45">
            <v>38504</v>
          </cell>
          <cell r="C45">
            <v>5392</v>
          </cell>
          <cell r="E45">
            <v>5251.3652120984107</v>
          </cell>
        </row>
        <row r="46">
          <cell r="B46">
            <v>38534</v>
          </cell>
          <cell r="C46">
            <v>5274</v>
          </cell>
          <cell r="E46">
            <v>5543.2013941855776</v>
          </cell>
        </row>
        <row r="47">
          <cell r="B47">
            <v>38565</v>
          </cell>
          <cell r="C47">
            <v>5435</v>
          </cell>
          <cell r="E47">
            <v>6026.8365590764333</v>
          </cell>
        </row>
        <row r="48">
          <cell r="B48">
            <v>38596</v>
          </cell>
          <cell r="C48">
            <v>5217</v>
          </cell>
          <cell r="E48">
            <v>5366.833648654334</v>
          </cell>
        </row>
        <row r="49">
          <cell r="B49">
            <v>38626</v>
          </cell>
          <cell r="C49">
            <v>5460</v>
          </cell>
          <cell r="E49">
            <v>5428.0388599242879</v>
          </cell>
        </row>
        <row r="50">
          <cell r="B50">
            <v>38657</v>
          </cell>
          <cell r="C50">
            <v>6288</v>
          </cell>
          <cell r="E50">
            <v>5707.6088768554864</v>
          </cell>
        </row>
        <row r="51">
          <cell r="B51">
            <v>38687</v>
          </cell>
          <cell r="C51">
            <v>8403</v>
          </cell>
          <cell r="E51">
            <v>6217.7342034908916</v>
          </cell>
        </row>
        <row r="52">
          <cell r="B52">
            <v>38718</v>
          </cell>
          <cell r="C52">
            <v>4758</v>
          </cell>
          <cell r="E52">
            <v>5622.0751065497161</v>
          </cell>
        </row>
        <row r="53">
          <cell r="B53">
            <v>38749</v>
          </cell>
          <cell r="C53">
            <v>4914</v>
          </cell>
          <cell r="E53">
            <v>5688.4659872908833</v>
          </cell>
        </row>
        <row r="54">
          <cell r="B54">
            <v>38777</v>
          </cell>
          <cell r="C54">
            <v>5431</v>
          </cell>
          <cell r="E54">
            <v>5980.1370340687736</v>
          </cell>
        </row>
        <row r="55">
          <cell r="B55">
            <v>38808</v>
          </cell>
          <cell r="C55">
            <v>5474</v>
          </cell>
          <cell r="E55">
            <v>6511.9458817724744</v>
          </cell>
        </row>
        <row r="56">
          <cell r="B56">
            <v>38838</v>
          </cell>
          <cell r="C56">
            <v>6124</v>
          </cell>
          <cell r="E56">
            <v>5733.3362138217626</v>
          </cell>
        </row>
        <row r="57">
          <cell r="B57">
            <v>38869</v>
          </cell>
          <cell r="C57">
            <v>6027</v>
          </cell>
          <cell r="E57">
            <v>5812.1080613143422</v>
          </cell>
        </row>
        <row r="58">
          <cell r="B58">
            <v>38899</v>
          </cell>
          <cell r="C58">
            <v>5914</v>
          </cell>
          <cell r="E58">
            <v>6128.8731604893064</v>
          </cell>
        </row>
        <row r="59">
          <cell r="B59">
            <v>38930</v>
          </cell>
          <cell r="C59">
            <v>6244</v>
          </cell>
          <cell r="E59">
            <v>6666.5033106809451</v>
          </cell>
        </row>
        <row r="60">
          <cell r="B60">
            <v>38961</v>
          </cell>
          <cell r="C60">
            <v>5808</v>
          </cell>
          <cell r="E60">
            <v>5906.8179110547862</v>
          </cell>
        </row>
        <row r="61">
          <cell r="B61">
            <v>38991</v>
          </cell>
          <cell r="C61">
            <v>6373</v>
          </cell>
          <cell r="E61">
            <v>5967.2933672144472</v>
          </cell>
        </row>
        <row r="62">
          <cell r="B62">
            <v>39022</v>
          </cell>
          <cell r="C62">
            <v>6994</v>
          </cell>
          <cell r="E62">
            <v>6284.2096328504667</v>
          </cell>
        </row>
        <row r="63">
          <cell r="B63">
            <v>39052</v>
          </cell>
          <cell r="C63">
            <v>9018</v>
          </cell>
          <cell r="E63">
            <v>6860.0052933195311</v>
          </cell>
        </row>
        <row r="64">
          <cell r="B64">
            <v>39083</v>
          </cell>
          <cell r="C64">
            <v>5694</v>
          </cell>
          <cell r="E64">
            <v>6162.7219594163089</v>
          </cell>
        </row>
        <row r="65">
          <cell r="B65">
            <v>39114</v>
          </cell>
          <cell r="C65">
            <v>5431</v>
          </cell>
          <cell r="E65">
            <v>6251.2469011191206</v>
          </cell>
        </row>
        <row r="66">
          <cell r="B66">
            <v>39142</v>
          </cell>
          <cell r="C66">
            <v>6240</v>
          </cell>
          <cell r="E66">
            <v>6571.2549237079456</v>
          </cell>
        </row>
        <row r="67">
          <cell r="B67">
            <v>39173</v>
          </cell>
          <cell r="C67">
            <v>6101</v>
          </cell>
          <cell r="E67">
            <v>7175.4612614934786</v>
          </cell>
        </row>
        <row r="68">
          <cell r="B68">
            <v>39203</v>
          </cell>
          <cell r="C68">
            <v>6849</v>
          </cell>
          <cell r="E68">
            <v>6305.3190048533161</v>
          </cell>
        </row>
        <row r="69">
          <cell r="B69">
            <v>39234</v>
          </cell>
          <cell r="C69">
            <v>6694</v>
          </cell>
          <cell r="E69">
            <v>6395.3564994331091</v>
          </cell>
        </row>
        <row r="70">
          <cell r="B70">
            <v>39264</v>
          </cell>
          <cell r="C70">
            <v>6815</v>
          </cell>
          <cell r="E70">
            <v>6754.0303878028008</v>
          </cell>
        </row>
        <row r="71">
          <cell r="B71">
            <v>39295</v>
          </cell>
          <cell r="C71">
            <v>6948</v>
          </cell>
          <cell r="E71">
            <v>7368.6657617327528</v>
          </cell>
        </row>
        <row r="72">
          <cell r="B72">
            <v>39326</v>
          </cell>
          <cell r="C72">
            <v>6450</v>
          </cell>
          <cell r="E72">
            <v>6521.7598550509683</v>
          </cell>
        </row>
        <row r="73">
          <cell r="B73">
            <v>39356</v>
          </cell>
          <cell r="C73">
            <v>7190</v>
          </cell>
          <cell r="E73">
            <v>6593.2542325228242</v>
          </cell>
        </row>
        <row r="74">
          <cell r="B74">
            <v>39387</v>
          </cell>
          <cell r="C74">
            <v>7738</v>
          </cell>
          <cell r="E74">
            <v>6965.4770778398879</v>
          </cell>
        </row>
        <row r="75">
          <cell r="B75">
            <v>39417</v>
          </cell>
          <cell r="C75">
            <v>9769</v>
          </cell>
          <cell r="E75">
            <v>7615.3235588110329</v>
          </cell>
        </row>
        <row r="76">
          <cell r="B76">
            <v>39448</v>
          </cell>
          <cell r="C76">
            <v>6665</v>
          </cell>
          <cell r="E76">
            <v>6827.0651952535227</v>
          </cell>
        </row>
        <row r="77">
          <cell r="B77">
            <v>39479</v>
          </cell>
          <cell r="C77">
            <v>6400</v>
          </cell>
          <cell r="E77">
            <v>6941.8676601050392</v>
          </cell>
        </row>
        <row r="78">
          <cell r="B78">
            <v>39508</v>
          </cell>
          <cell r="C78">
            <v>7277</v>
          </cell>
          <cell r="E78">
            <v>7326.6469969596928</v>
          </cell>
        </row>
        <row r="79">
          <cell r="B79">
            <v>39539</v>
          </cell>
          <cell r="C79">
            <v>7584</v>
          </cell>
          <cell r="E79">
            <v>8024.8020094015483</v>
          </cell>
        </row>
        <row r="80">
          <cell r="B80">
            <v>39569</v>
          </cell>
          <cell r="C80">
            <v>8169</v>
          </cell>
          <cell r="E80">
            <v>7084.4007624987235</v>
          </cell>
        </row>
        <row r="81">
          <cell r="B81">
            <v>39600</v>
          </cell>
          <cell r="C81">
            <v>8179</v>
          </cell>
          <cell r="E81">
            <v>7222.5374405203274</v>
          </cell>
        </row>
        <row r="82">
          <cell r="B82">
            <v>39630</v>
          </cell>
          <cell r="C82">
            <v>8118</v>
          </cell>
          <cell r="E82">
            <v>7682.707088295856</v>
          </cell>
        </row>
        <row r="83">
          <cell r="B83">
            <v>39661</v>
          </cell>
          <cell r="C83">
            <v>8284</v>
          </cell>
          <cell r="E83">
            <v>8438.5500501369497</v>
          </cell>
        </row>
        <row r="84">
          <cell r="B84">
            <v>39692</v>
          </cell>
          <cell r="C84">
            <v>7962</v>
          </cell>
          <cell r="E84">
            <v>7504.8098924896995</v>
          </cell>
        </row>
        <row r="85">
          <cell r="B85">
            <v>39722</v>
          </cell>
          <cell r="C85">
            <v>8636</v>
          </cell>
          <cell r="E85">
            <v>7645.1431091079903</v>
          </cell>
        </row>
        <row r="86">
          <cell r="B86">
            <v>39753</v>
          </cell>
          <cell r="C86">
            <v>9433</v>
          </cell>
          <cell r="E86">
            <v>8133.0781731529296</v>
          </cell>
        </row>
        <row r="87">
          <cell r="B87">
            <v>39783</v>
          </cell>
          <cell r="C87">
            <v>11786</v>
          </cell>
          <cell r="E87">
            <v>8963.8594163124671</v>
          </cell>
        </row>
        <row r="88">
          <cell r="B88">
            <v>39814</v>
          </cell>
          <cell r="C88">
            <v>8082</v>
          </cell>
          <cell r="E88">
            <v>8088.9918836898823</v>
          </cell>
        </row>
        <row r="89">
          <cell r="B89">
            <v>39845</v>
          </cell>
          <cell r="C89">
            <v>7761</v>
          </cell>
          <cell r="E89">
            <v>8279.6374384811534</v>
          </cell>
        </row>
        <row r="90">
          <cell r="B90">
            <v>39873</v>
          </cell>
          <cell r="C90">
            <v>8994</v>
          </cell>
          <cell r="E90">
            <v>8800.4974926545183</v>
          </cell>
        </row>
        <row r="91">
          <cell r="B91">
            <v>39904</v>
          </cell>
          <cell r="C91">
            <v>8803</v>
          </cell>
          <cell r="E91">
            <v>9712.0145495486868</v>
          </cell>
        </row>
        <row r="92">
          <cell r="B92">
            <v>39934</v>
          </cell>
          <cell r="C92">
            <v>9712</v>
          </cell>
          <cell r="E92">
            <v>8612.082130141891</v>
          </cell>
        </row>
        <row r="93">
          <cell r="B93">
            <v>39965</v>
          </cell>
          <cell r="C93">
            <v>9843</v>
          </cell>
          <cell r="E93">
            <v>8820.1664207600443</v>
          </cell>
        </row>
        <row r="94">
          <cell r="B94">
            <v>39995</v>
          </cell>
          <cell r="C94">
            <v>9769</v>
          </cell>
          <cell r="E94">
            <v>9433.4632028779706</v>
          </cell>
        </row>
        <row r="95">
          <cell r="B95">
            <v>40026</v>
          </cell>
          <cell r="C95">
            <v>9944</v>
          </cell>
          <cell r="E95">
            <v>10398.194329582162</v>
          </cell>
        </row>
        <row r="96">
          <cell r="B96">
            <v>40057</v>
          </cell>
          <cell r="C96">
            <v>9582</v>
          </cell>
          <cell r="E96">
            <v>9280.4706323277205</v>
          </cell>
        </row>
        <row r="97">
          <cell r="B97">
            <v>40087</v>
          </cell>
          <cell r="C97">
            <v>10209</v>
          </cell>
          <cell r="E97">
            <v>9484.4427442077886</v>
          </cell>
        </row>
        <row r="98">
          <cell r="B98">
            <v>40118</v>
          </cell>
          <cell r="C98">
            <v>11115</v>
          </cell>
          <cell r="E98">
            <v>10117.944189318887</v>
          </cell>
        </row>
        <row r="99">
          <cell r="B99">
            <v>40148</v>
          </cell>
          <cell r="C99">
            <v>14995</v>
          </cell>
          <cell r="E99">
            <v>11156.534290378568</v>
          </cell>
        </row>
        <row r="100">
          <cell r="B100">
            <v>40179</v>
          </cell>
          <cell r="C100">
            <v>9183</v>
          </cell>
          <cell r="E100">
            <v>10099.458676664963</v>
          </cell>
        </row>
        <row r="101">
          <cell r="B101">
            <v>40210</v>
          </cell>
          <cell r="C101">
            <v>9478</v>
          </cell>
          <cell r="E101">
            <v>10329.848000354265</v>
          </cell>
        </row>
        <row r="102">
          <cell r="B102">
            <v>40238</v>
          </cell>
          <cell r="C102">
            <v>10751</v>
          </cell>
          <cell r="E102">
            <v>10997.908901261873</v>
          </cell>
        </row>
        <row r="103">
          <cell r="B103">
            <v>40269</v>
          </cell>
          <cell r="C103">
            <v>10518</v>
          </cell>
          <cell r="E103">
            <v>12149.365829075852</v>
          </cell>
        </row>
        <row r="104">
          <cell r="B104">
            <v>40299</v>
          </cell>
          <cell r="C104">
            <v>11349</v>
          </cell>
          <cell r="E104">
            <v>10743.724792382141</v>
          </cell>
        </row>
        <row r="105">
          <cell r="B105">
            <v>40330</v>
          </cell>
          <cell r="C105">
            <v>11728</v>
          </cell>
          <cell r="E105">
            <v>10994.200685405915</v>
          </cell>
        </row>
        <row r="106">
          <cell r="B106">
            <v>40360</v>
          </cell>
          <cell r="C106">
            <v>11590</v>
          </cell>
          <cell r="E106">
            <v>11740.787888856616</v>
          </cell>
        </row>
        <row r="107">
          <cell r="B107">
            <v>40391</v>
          </cell>
          <cell r="C107">
            <v>11871</v>
          </cell>
          <cell r="E107">
            <v>12928.114998685465</v>
          </cell>
        </row>
        <row r="108">
          <cell r="B108">
            <v>40422</v>
          </cell>
          <cell r="C108">
            <v>11336</v>
          </cell>
          <cell r="E108">
            <v>11478.514399880312</v>
          </cell>
        </row>
        <row r="109">
          <cell r="B109">
            <v>40452</v>
          </cell>
          <cell r="C109">
            <v>11986</v>
          </cell>
          <cell r="E109">
            <v>11713.814874867836</v>
          </cell>
        </row>
        <row r="110">
          <cell r="B110">
            <v>40483</v>
          </cell>
          <cell r="C110">
            <v>13130</v>
          </cell>
          <cell r="E110">
            <v>12456.097808913755</v>
          </cell>
        </row>
        <row r="111">
          <cell r="B111">
            <v>40513</v>
          </cell>
          <cell r="C111">
            <v>16694</v>
          </cell>
          <cell r="E111">
            <v>13703.48885682493</v>
          </cell>
        </row>
        <row r="112">
          <cell r="B112">
            <v>40544</v>
          </cell>
          <cell r="C112">
            <v>11195</v>
          </cell>
          <cell r="E112">
            <v>12287.185511298161</v>
          </cell>
        </row>
        <row r="113">
          <cell r="B113">
            <v>40575</v>
          </cell>
          <cell r="C113">
            <v>10919</v>
          </cell>
          <cell r="E113">
            <v>12538.657555525266</v>
          </cell>
        </row>
        <row r="114">
          <cell r="B114">
            <v>40603</v>
          </cell>
          <cell r="C114">
            <v>12389</v>
          </cell>
          <cell r="E114">
            <v>13289.100814703042</v>
          </cell>
        </row>
        <row r="115">
          <cell r="B115">
            <v>40634</v>
          </cell>
          <cell r="C115">
            <v>12619</v>
          </cell>
          <cell r="E115">
            <v>14601.369878453112</v>
          </cell>
        </row>
        <row r="116">
          <cell r="B116">
            <v>40664</v>
          </cell>
          <cell r="C116">
            <v>13489</v>
          </cell>
          <cell r="E116">
            <v>12849.869850874118</v>
          </cell>
        </row>
        <row r="117">
          <cell r="B117">
            <v>40695</v>
          </cell>
          <cell r="C117">
            <v>13620</v>
          </cell>
          <cell r="E117">
            <v>13097.898985132337</v>
          </cell>
        </row>
        <row r="118">
          <cell r="B118">
            <v>40725</v>
          </cell>
          <cell r="C118">
            <v>13438</v>
          </cell>
          <cell r="E118">
            <v>13926.263867706954</v>
          </cell>
        </row>
        <row r="119">
          <cell r="B119">
            <v>40756</v>
          </cell>
          <cell r="C119">
            <v>14084</v>
          </cell>
          <cell r="E119">
            <v>15271.159406893299</v>
          </cell>
        </row>
        <row r="120">
          <cell r="B120">
            <v>40787</v>
          </cell>
          <cell r="C120">
            <v>13172</v>
          </cell>
          <cell r="E120">
            <v>13493.319297724927</v>
          </cell>
        </row>
        <row r="121">
          <cell r="B121">
            <v>40817</v>
          </cell>
          <cell r="C121">
            <v>14040</v>
          </cell>
          <cell r="E121">
            <v>13707.755924903142</v>
          </cell>
        </row>
        <row r="122">
          <cell r="B122">
            <v>40848</v>
          </cell>
          <cell r="C122">
            <v>15759</v>
          </cell>
          <cell r="E122">
            <v>14525.222186215249</v>
          </cell>
        </row>
        <row r="123">
          <cell r="B123">
            <v>40878</v>
          </cell>
          <cell r="C123">
            <v>19992</v>
          </cell>
          <cell r="E123">
            <v>15950.969443728196</v>
          </cell>
        </row>
        <row r="124">
          <cell r="B124">
            <v>40909</v>
          </cell>
          <cell r="C124">
            <v>13162</v>
          </cell>
          <cell r="E124">
            <v>14252.571122548447</v>
          </cell>
        </row>
        <row r="125">
          <cell r="B125">
            <v>40940</v>
          </cell>
          <cell r="C125">
            <v>13394</v>
          </cell>
          <cell r="E125">
            <v>14506.652684091045</v>
          </cell>
        </row>
        <row r="126">
          <cell r="B126">
            <v>40969</v>
          </cell>
          <cell r="C126">
            <v>15285</v>
          </cell>
          <cell r="E126">
            <v>15372.295315084481</v>
          </cell>
        </row>
        <row r="127">
          <cell r="B127">
            <v>41000</v>
          </cell>
          <cell r="C127">
            <v>14467</v>
          </cell>
          <cell r="E127">
            <v>16904.575702842507</v>
          </cell>
        </row>
        <row r="128">
          <cell r="B128">
            <v>41030</v>
          </cell>
          <cell r="C128">
            <v>16086</v>
          </cell>
          <cell r="E128">
            <v>14824.770934025019</v>
          </cell>
        </row>
        <row r="129">
          <cell r="B129">
            <v>41061</v>
          </cell>
          <cell r="C129">
            <v>16027</v>
          </cell>
          <cell r="E129">
            <v>15114.659990653292</v>
          </cell>
        </row>
        <row r="130">
          <cell r="B130">
            <v>41091</v>
          </cell>
          <cell r="C130">
            <v>15622</v>
          </cell>
          <cell r="E130">
            <v>16078.601591235722</v>
          </cell>
        </row>
        <row r="131">
          <cell r="B131">
            <v>41122</v>
          </cell>
          <cell r="C131">
            <v>16360</v>
          </cell>
          <cell r="E131">
            <v>17612.093988807312</v>
          </cell>
        </row>
        <row r="132">
          <cell r="B132">
            <v>41153</v>
          </cell>
          <cell r="C132">
            <v>14714</v>
          </cell>
          <cell r="E132">
            <v>15537.536617986241</v>
          </cell>
        </row>
        <row r="133">
          <cell r="B133">
            <v>41183</v>
          </cell>
          <cell r="C133">
            <v>15894</v>
          </cell>
          <cell r="E133">
            <v>15763.238415087939</v>
          </cell>
        </row>
        <row r="134">
          <cell r="B134">
            <v>41214</v>
          </cell>
          <cell r="C134">
            <v>18152</v>
          </cell>
          <cell r="E134">
            <v>16689.880964605523</v>
          </cell>
        </row>
        <row r="135">
          <cell r="B135">
            <v>41244</v>
          </cell>
          <cell r="C135">
            <v>22089</v>
          </cell>
          <cell r="E135">
            <v>18301.735355521774</v>
          </cell>
        </row>
        <row r="136">
          <cell r="B136">
            <v>41275</v>
          </cell>
          <cell r="C136">
            <v>15161</v>
          </cell>
          <cell r="E136">
            <v>16284.969245060614</v>
          </cell>
        </row>
        <row r="137">
          <cell r="B137">
            <v>41306</v>
          </cell>
          <cell r="C137">
            <v>15342</v>
          </cell>
          <cell r="E137">
            <v>16564.669207229694</v>
          </cell>
        </row>
        <row r="138">
          <cell r="B138">
            <v>41334</v>
          </cell>
          <cell r="C138">
            <v>16997</v>
          </cell>
          <cell r="E138">
            <v>17549.45036607419</v>
          </cell>
        </row>
        <row r="139">
          <cell r="B139">
            <v>41365</v>
          </cell>
          <cell r="C139">
            <v>16623</v>
          </cell>
          <cell r="E139">
            <v>19232.272321299515</v>
          </cell>
        </row>
        <row r="140">
          <cell r="B140">
            <v>41395</v>
          </cell>
          <cell r="C140">
            <v>18064</v>
          </cell>
          <cell r="E140">
            <v>16834.634173571325</v>
          </cell>
        </row>
        <row r="141">
          <cell r="B141">
            <v>41426</v>
          </cell>
          <cell r="C141">
            <v>17605</v>
          </cell>
          <cell r="E141">
            <v>17141.618958326784</v>
          </cell>
        </row>
        <row r="142">
          <cell r="B142">
            <v>41456</v>
          </cell>
          <cell r="C142">
            <v>17746</v>
          </cell>
          <cell r="E142">
            <v>18197.652050804518</v>
          </cell>
        </row>
        <row r="143">
          <cell r="B143">
            <v>41487</v>
          </cell>
          <cell r="C143">
            <v>18907</v>
          </cell>
          <cell r="E143">
            <v>19887.031721492356</v>
          </cell>
        </row>
        <row r="144">
          <cell r="B144">
            <v>41518</v>
          </cell>
          <cell r="C144">
            <v>16735</v>
          </cell>
          <cell r="E144">
            <v>17509.286472108321</v>
          </cell>
        </row>
        <row r="145">
          <cell r="B145">
            <v>41548</v>
          </cell>
          <cell r="C145">
            <v>18146</v>
          </cell>
          <cell r="E145">
            <v>17744.369446099878</v>
          </cell>
        </row>
        <row r="146">
          <cell r="B146">
            <v>41579</v>
          </cell>
          <cell r="C146">
            <v>20336</v>
          </cell>
          <cell r="E146">
            <v>18793.579271442071</v>
          </cell>
        </row>
        <row r="147">
          <cell r="B147">
            <v>41609</v>
          </cell>
          <cell r="C147">
            <v>24665</v>
          </cell>
          <cell r="E147">
            <v>20574.020881327662</v>
          </cell>
        </row>
        <row r="148">
          <cell r="B148">
            <v>41640</v>
          </cell>
          <cell r="C148">
            <v>17686</v>
          </cell>
          <cell r="E148">
            <v>18257.157528222629</v>
          </cell>
        </row>
        <row r="149">
          <cell r="B149">
            <v>41671</v>
          </cell>
          <cell r="C149">
            <v>17908</v>
          </cell>
          <cell r="E149">
            <v>18573.730170659612</v>
          </cell>
        </row>
        <row r="150">
          <cell r="B150">
            <v>41699</v>
          </cell>
          <cell r="C150">
            <v>18691</v>
          </cell>
          <cell r="E150">
            <v>19701.429371706203</v>
          </cell>
        </row>
        <row r="151">
          <cell r="B151">
            <v>41730</v>
          </cell>
          <cell r="C151">
            <v>19030</v>
          </cell>
          <cell r="E151">
            <v>21558.47312266026</v>
          </cell>
        </row>
        <row r="152">
          <cell r="B152">
            <v>41760</v>
          </cell>
          <cell r="C152">
            <v>20623</v>
          </cell>
          <cell r="E152">
            <v>18862.131275258664</v>
          </cell>
        </row>
        <row r="153">
          <cell r="B153">
            <v>41791</v>
          </cell>
          <cell r="C153">
            <v>19596</v>
          </cell>
          <cell r="E153">
            <v>19213.404413574051</v>
          </cell>
        </row>
        <row r="154">
          <cell r="B154">
            <v>41821</v>
          </cell>
          <cell r="C154">
            <v>20122</v>
          </cell>
          <cell r="E154">
            <v>20381.528659009706</v>
          </cell>
        </row>
        <row r="155">
          <cell r="B155">
            <v>41852</v>
          </cell>
          <cell r="C155">
            <v>20029</v>
          </cell>
          <cell r="E155">
            <v>22282.995429665702</v>
          </cell>
        </row>
        <row r="156">
          <cell r="B156">
            <v>41883</v>
          </cell>
          <cell r="C156">
            <v>18669</v>
          </cell>
          <cell r="E156">
            <v>19574.934507559374</v>
          </cell>
        </row>
        <row r="157">
          <cell r="B157">
            <v>41913</v>
          </cell>
          <cell r="C157">
            <v>20518</v>
          </cell>
          <cell r="E157">
            <v>19816.263274972425</v>
          </cell>
        </row>
        <row r="158">
          <cell r="B158">
            <v>41944</v>
          </cell>
          <cell r="C158">
            <v>21967</v>
          </cell>
          <cell r="E158">
            <v>20983.865539230494</v>
          </cell>
        </row>
        <row r="159">
          <cell r="B159">
            <v>41974</v>
          </cell>
          <cell r="C159">
            <v>27584</v>
          </cell>
          <cell r="E159">
            <v>22913.086719429357</v>
          </cell>
        </row>
        <row r="160">
          <cell r="B160">
            <v>42005</v>
          </cell>
          <cell r="C160">
            <v>19315</v>
          </cell>
          <cell r="E160">
            <v>20330.049438337483</v>
          </cell>
        </row>
        <row r="161">
          <cell r="B161">
            <v>42036</v>
          </cell>
          <cell r="C161">
            <v>19186</v>
          </cell>
          <cell r="E161">
            <v>20652.46374360799</v>
          </cell>
        </row>
        <row r="162">
          <cell r="B162">
            <v>42064</v>
          </cell>
          <cell r="C162">
            <v>21211</v>
          </cell>
          <cell r="E162">
            <v>21842.4689850205</v>
          </cell>
        </row>
        <row r="163">
          <cell r="B163">
            <v>42095</v>
          </cell>
          <cell r="C163">
            <v>20985</v>
          </cell>
          <cell r="E163">
            <v>23885.150742561931</v>
          </cell>
        </row>
        <row r="164">
          <cell r="B164">
            <v>42125</v>
          </cell>
          <cell r="C164">
            <v>22385</v>
          </cell>
          <cell r="E164">
            <v>20875.772527329449</v>
          </cell>
        </row>
        <row r="165">
          <cell r="B165">
            <v>42156</v>
          </cell>
          <cell r="C165">
            <v>22223</v>
          </cell>
          <cell r="E165">
            <v>21219.722304623912</v>
          </cell>
        </row>
        <row r="166">
          <cell r="B166">
            <v>42186</v>
          </cell>
          <cell r="C166">
            <v>22602</v>
          </cell>
          <cell r="E166">
            <v>22507.664229183287</v>
          </cell>
        </row>
        <row r="167">
          <cell r="B167">
            <v>42217</v>
          </cell>
          <cell r="C167">
            <v>22456</v>
          </cell>
          <cell r="E167">
            <v>24581.971490056643</v>
          </cell>
        </row>
        <row r="168">
          <cell r="B168">
            <v>42248</v>
          </cell>
          <cell r="C168">
            <v>21418</v>
          </cell>
          <cell r="E168">
            <v>21583.655596619879</v>
          </cell>
        </row>
        <row r="169">
          <cell r="B169">
            <v>42278</v>
          </cell>
          <cell r="C169">
            <v>23092</v>
          </cell>
          <cell r="E169">
            <v>21875.172729330898</v>
          </cell>
        </row>
        <row r="170">
          <cell r="B170">
            <v>42309</v>
          </cell>
          <cell r="C170">
            <v>24598</v>
          </cell>
          <cell r="E170">
            <v>23175.148303358234</v>
          </cell>
        </row>
        <row r="171">
          <cell r="B171">
            <v>42339</v>
          </cell>
          <cell r="C171">
            <v>30706</v>
          </cell>
          <cell r="E171">
            <v>25299.743895263975</v>
          </cell>
        </row>
        <row r="172">
          <cell r="B172">
            <v>42370</v>
          </cell>
          <cell r="C172">
            <v>21692</v>
          </cell>
          <cell r="E172">
            <v>22462.737057752525</v>
          </cell>
        </row>
        <row r="173">
          <cell r="B173">
            <v>42401</v>
          </cell>
          <cell r="C173">
            <v>21699</v>
          </cell>
          <cell r="E173">
            <v>22839.259969813065</v>
          </cell>
        </row>
        <row r="174">
          <cell r="B174">
            <v>42430</v>
          </cell>
          <cell r="C174">
            <v>23402</v>
          </cell>
          <cell r="E174">
            <v>24179.006425798681</v>
          </cell>
        </row>
        <row r="175">
          <cell r="B175">
            <v>42461</v>
          </cell>
          <cell r="C175">
            <v>24046</v>
          </cell>
          <cell r="E175">
            <v>26431.714179243125</v>
          </cell>
        </row>
        <row r="176">
          <cell r="B176">
            <v>42491</v>
          </cell>
          <cell r="C176">
            <v>24881</v>
          </cell>
          <cell r="E176">
            <v>23144.943839644297</v>
          </cell>
        </row>
        <row r="177">
          <cell r="B177">
            <v>42522</v>
          </cell>
          <cell r="C177">
            <v>24602</v>
          </cell>
          <cell r="E177">
            <v>23554.08111987271</v>
          </cell>
        </row>
        <row r="178">
          <cell r="B178">
            <v>42552</v>
          </cell>
          <cell r="C178">
            <v>24631</v>
          </cell>
          <cell r="E178">
            <v>24989.211548525382</v>
          </cell>
        </row>
        <row r="179">
          <cell r="B179">
            <v>42583</v>
          </cell>
          <cell r="C179">
            <v>24831</v>
          </cell>
          <cell r="E179">
            <v>27294.317702281274</v>
          </cell>
        </row>
        <row r="180">
          <cell r="B180">
            <v>42614</v>
          </cell>
          <cell r="C180">
            <v>23603</v>
          </cell>
          <cell r="E180">
            <v>23972.149146785105</v>
          </cell>
        </row>
        <row r="181">
          <cell r="B181">
            <v>42644</v>
          </cell>
          <cell r="C181">
            <v>24608</v>
          </cell>
          <cell r="E181">
            <v>24307.785509294587</v>
          </cell>
        </row>
        <row r="182">
          <cell r="B182">
            <v>42675</v>
          </cell>
          <cell r="C182">
            <v>26705</v>
          </cell>
          <cell r="E182">
            <v>25707.826859857385</v>
          </cell>
        </row>
        <row r="183">
          <cell r="B183">
            <v>42705</v>
          </cell>
          <cell r="C183">
            <v>34023</v>
          </cell>
          <cell r="E183">
            <v>28050.453113077285</v>
          </cell>
        </row>
        <row r="184">
          <cell r="B184">
            <v>42736</v>
          </cell>
          <cell r="C184">
            <v>23837</v>
          </cell>
          <cell r="E184">
            <v>24893.944786525059</v>
          </cell>
        </row>
        <row r="185">
          <cell r="B185">
            <v>42767</v>
          </cell>
          <cell r="C185">
            <v>23438</v>
          </cell>
          <cell r="E185">
            <v>25288.099072656092</v>
          </cell>
        </row>
        <row r="186">
          <cell r="B186">
            <v>42795</v>
          </cell>
          <cell r="C186">
            <v>26305</v>
          </cell>
          <cell r="E186">
            <v>26734.006587192194</v>
          </cell>
        </row>
        <row r="187">
          <cell r="B187">
            <v>42826</v>
          </cell>
          <cell r="C187">
            <v>25429</v>
          </cell>
          <cell r="E187">
            <v>29243.762297078058</v>
          </cell>
        </row>
        <row r="188">
          <cell r="B188">
            <v>42856</v>
          </cell>
          <cell r="C188">
            <v>27152</v>
          </cell>
          <cell r="E188">
            <v>25556.52371120833</v>
          </cell>
        </row>
        <row r="189">
          <cell r="B189">
            <v>42887</v>
          </cell>
          <cell r="C189">
            <v>27218</v>
          </cell>
          <cell r="E189">
            <v>25960.224966274411</v>
          </cell>
        </row>
        <row r="190">
          <cell r="B190">
            <v>42917</v>
          </cell>
          <cell r="C190">
            <v>26722</v>
          </cell>
          <cell r="D190">
            <v>27533.233560793418</v>
          </cell>
          <cell r="E190">
            <v>27533.233560793418</v>
          </cell>
        </row>
        <row r="191">
          <cell r="B191">
            <v>42948</v>
          </cell>
          <cell r="D191">
            <v>30021.926728784525</v>
          </cell>
        </row>
        <row r="192">
          <cell r="B192">
            <v>42979</v>
          </cell>
          <cell r="D192">
            <v>26425.445303304001</v>
          </cell>
        </row>
        <row r="193">
          <cell r="B193">
            <v>43009</v>
          </cell>
          <cell r="D193">
            <v>26797.024506022502</v>
          </cell>
        </row>
        <row r="194">
          <cell r="B194">
            <v>43040</v>
          </cell>
          <cell r="D194">
            <v>28333.303515598509</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ource"/>
      <sheetName val="WizardSettings"/>
      <sheetName val="Audit - Sales (1)"/>
      <sheetName val="Audit - MHS (1)"/>
    </sheetNames>
    <sheetDataSet>
      <sheetData sheetId="0"/>
      <sheetData sheetId="1"/>
      <sheetData sheetId="2">
        <row r="3">
          <cell r="C3" t="str">
            <v>Actual</v>
          </cell>
          <cell r="D3" t="str">
            <v>Statistical Forecast</v>
          </cell>
          <cell r="E3" t="str">
            <v>Fitted Values</v>
          </cell>
        </row>
        <row r="4">
          <cell r="B4">
            <v>37257</v>
          </cell>
          <cell r="C4">
            <v>2580</v>
          </cell>
          <cell r="E4">
            <v>2891.785020446388</v>
          </cell>
        </row>
        <row r="5">
          <cell r="B5">
            <v>37288</v>
          </cell>
          <cell r="C5">
            <v>2616</v>
          </cell>
          <cell r="E5">
            <v>2811.4959621990888</v>
          </cell>
        </row>
        <row r="6">
          <cell r="B6">
            <v>37316</v>
          </cell>
          <cell r="C6">
            <v>2838</v>
          </cell>
          <cell r="E6">
            <v>2761.1529833297318</v>
          </cell>
        </row>
        <row r="7">
          <cell r="B7">
            <v>37347</v>
          </cell>
          <cell r="C7">
            <v>2985</v>
          </cell>
          <cell r="E7">
            <v>2780.9421784255601</v>
          </cell>
        </row>
        <row r="8">
          <cell r="B8">
            <v>37377</v>
          </cell>
          <cell r="C8">
            <v>3258</v>
          </cell>
          <cell r="E8">
            <v>2833.489957336652</v>
          </cell>
        </row>
        <row r="9">
          <cell r="B9">
            <v>37408</v>
          </cell>
          <cell r="C9">
            <v>3107</v>
          </cell>
          <cell r="E9">
            <v>2942.8073052103982</v>
          </cell>
        </row>
        <row r="10">
          <cell r="B10">
            <v>37438</v>
          </cell>
          <cell r="C10">
            <v>3097</v>
          </cell>
          <cell r="E10">
            <v>2985.0892494066561</v>
          </cell>
        </row>
        <row r="11">
          <cell r="B11">
            <v>37469</v>
          </cell>
          <cell r="C11">
            <v>3288</v>
          </cell>
          <cell r="E11">
            <v>3013.9078525583518</v>
          </cell>
        </row>
        <row r="12">
          <cell r="B12">
            <v>37500</v>
          </cell>
          <cell r="C12">
            <v>3077</v>
          </cell>
          <cell r="E12">
            <v>3084.4904622025319</v>
          </cell>
        </row>
        <row r="13">
          <cell r="B13">
            <v>37530</v>
          </cell>
          <cell r="C13">
            <v>3429</v>
          </cell>
          <cell r="E13">
            <v>3082.5615621058651</v>
          </cell>
        </row>
        <row r="14">
          <cell r="B14">
            <v>37561</v>
          </cell>
          <cell r="C14">
            <v>4011</v>
          </cell>
          <cell r="E14">
            <v>3171.7743661057548</v>
          </cell>
        </row>
        <row r="15">
          <cell r="B15">
            <v>37591</v>
          </cell>
          <cell r="C15">
            <v>5739</v>
          </cell>
          <cell r="E15">
            <v>3387.8868519009079</v>
          </cell>
        </row>
        <row r="16">
          <cell r="B16">
            <v>37622</v>
          </cell>
          <cell r="C16">
            <v>2877</v>
          </cell>
          <cell r="E16">
            <v>3993.3317838718381</v>
          </cell>
        </row>
        <row r="17">
          <cell r="B17">
            <v>37653</v>
          </cell>
          <cell r="C17">
            <v>2885</v>
          </cell>
          <cell r="E17">
            <v>3705.860540095362</v>
          </cell>
        </row>
        <row r="18">
          <cell r="B18">
            <v>37681</v>
          </cell>
          <cell r="C18">
            <v>3259</v>
          </cell>
          <cell r="E18">
            <v>3494.4773260388729</v>
          </cell>
        </row>
        <row r="19">
          <cell r="B19">
            <v>37712</v>
          </cell>
          <cell r="C19">
            <v>3454</v>
          </cell>
          <cell r="E19">
            <v>3433.8385797668898</v>
          </cell>
        </row>
        <row r="20">
          <cell r="B20">
            <v>37742</v>
          </cell>
          <cell r="C20">
            <v>3771</v>
          </cell>
          <cell r="E20">
            <v>3439.0304310018441</v>
          </cell>
        </row>
        <row r="21">
          <cell r="B21">
            <v>37773</v>
          </cell>
          <cell r="C21">
            <v>3667</v>
          </cell>
          <cell r="E21">
            <v>3524.517296353692</v>
          </cell>
        </row>
        <row r="22">
          <cell r="B22">
            <v>37803</v>
          </cell>
          <cell r="C22">
            <v>3743</v>
          </cell>
          <cell r="E22">
            <v>3561.2086103748479</v>
          </cell>
        </row>
        <row r="23">
          <cell r="B23">
            <v>37834</v>
          </cell>
          <cell r="C23">
            <v>3792</v>
          </cell>
          <cell r="E23">
            <v>3608.0224677230108</v>
          </cell>
        </row>
        <row r="24">
          <cell r="B24">
            <v>37865</v>
          </cell>
          <cell r="C24">
            <v>3699</v>
          </cell>
          <cell r="E24">
            <v>3655.399287764054</v>
          </cell>
        </row>
        <row r="25">
          <cell r="B25">
            <v>37895</v>
          </cell>
          <cell r="C25">
            <v>4082</v>
          </cell>
          <cell r="E25">
            <v>3666.6270886357051</v>
          </cell>
        </row>
        <row r="26">
          <cell r="B26">
            <v>37926</v>
          </cell>
          <cell r="C26">
            <v>4727</v>
          </cell>
          <cell r="E26">
            <v>3773.5914958003932</v>
          </cell>
        </row>
        <row r="27">
          <cell r="B27">
            <v>37956</v>
          </cell>
          <cell r="C27">
            <v>6672</v>
          </cell>
          <cell r="E27">
            <v>4019.1076877507212</v>
          </cell>
        </row>
        <row r="28">
          <cell r="B28">
            <v>37987</v>
          </cell>
          <cell r="C28">
            <v>3560</v>
          </cell>
          <cell r="E28">
            <v>4702.2650282702907</v>
          </cell>
        </row>
        <row r="29">
          <cell r="B29">
            <v>38018</v>
          </cell>
          <cell r="C29">
            <v>3575</v>
          </cell>
          <cell r="E29">
            <v>4408.1156067960283</v>
          </cell>
        </row>
        <row r="30">
          <cell r="B30">
            <v>38047</v>
          </cell>
          <cell r="C30">
            <v>4220</v>
          </cell>
          <cell r="E30">
            <v>4193.5765395085336</v>
          </cell>
        </row>
        <row r="31">
          <cell r="B31">
            <v>38078</v>
          </cell>
          <cell r="C31">
            <v>4282</v>
          </cell>
          <cell r="E31">
            <v>4200.3809547926849</v>
          </cell>
        </row>
        <row r="32">
          <cell r="B32">
            <v>38108</v>
          </cell>
          <cell r="C32">
            <v>4594</v>
          </cell>
          <cell r="E32">
            <v>4221.3990148180092</v>
          </cell>
        </row>
        <row r="33">
          <cell r="B33">
            <v>38139</v>
          </cell>
          <cell r="C33">
            <v>4691</v>
          </cell>
          <cell r="E33">
            <v>4317.3490452570823</v>
          </cell>
        </row>
        <row r="34">
          <cell r="B34">
            <v>38169</v>
          </cell>
          <cell r="C34">
            <v>4629</v>
          </cell>
          <cell r="E34">
            <v>4413.5694577277036</v>
          </cell>
        </row>
        <row r="35">
          <cell r="B35">
            <v>38200</v>
          </cell>
          <cell r="C35">
            <v>4795</v>
          </cell>
          <cell r="E35">
            <v>4469.0458732783409</v>
          </cell>
        </row>
        <row r="36">
          <cell r="B36">
            <v>38231</v>
          </cell>
          <cell r="C36">
            <v>4632</v>
          </cell>
          <cell r="E36">
            <v>4552.9836770536276</v>
          </cell>
        </row>
        <row r="37">
          <cell r="B37">
            <v>38261</v>
          </cell>
          <cell r="C37">
            <v>5067</v>
          </cell>
          <cell r="E37">
            <v>4573.3314992371488</v>
          </cell>
        </row>
        <row r="38">
          <cell r="B38">
            <v>38292</v>
          </cell>
          <cell r="C38">
            <v>5746</v>
          </cell>
          <cell r="E38">
            <v>4700.4581294898071</v>
          </cell>
        </row>
        <row r="39">
          <cell r="B39">
            <v>38322</v>
          </cell>
          <cell r="C39">
            <v>7965</v>
          </cell>
          <cell r="E39">
            <v>4969.6999680527897</v>
          </cell>
        </row>
        <row r="40">
          <cell r="B40">
            <v>38353</v>
          </cell>
          <cell r="C40">
            <v>4317</v>
          </cell>
          <cell r="E40">
            <v>5741.0321455539179</v>
          </cell>
        </row>
        <row r="41">
          <cell r="B41">
            <v>38384</v>
          </cell>
          <cell r="C41">
            <v>4118</v>
          </cell>
          <cell r="E41">
            <v>5374.3237010086659</v>
          </cell>
        </row>
        <row r="42">
          <cell r="B42">
            <v>38412</v>
          </cell>
          <cell r="C42">
            <v>4855</v>
          </cell>
          <cell r="E42">
            <v>5050.8025560116066</v>
          </cell>
        </row>
        <row r="43">
          <cell r="B43">
            <v>38443</v>
          </cell>
          <cell r="C43">
            <v>4999</v>
          </cell>
          <cell r="E43">
            <v>5000.3806248935616</v>
          </cell>
        </row>
        <row r="44">
          <cell r="B44">
            <v>38473</v>
          </cell>
          <cell r="C44">
            <v>5343</v>
          </cell>
          <cell r="E44">
            <v>5000.0250944311356</v>
          </cell>
        </row>
        <row r="45">
          <cell r="B45">
            <v>38504</v>
          </cell>
          <cell r="C45">
            <v>5392</v>
          </cell>
          <cell r="E45">
            <v>5088.3459898069141</v>
          </cell>
        </row>
        <row r="46">
          <cell r="B46">
            <v>38534</v>
          </cell>
          <cell r="C46">
            <v>5274</v>
          </cell>
          <cell r="E46">
            <v>5166.5411977630674</v>
          </cell>
        </row>
        <row r="47">
          <cell r="B47">
            <v>38565</v>
          </cell>
          <cell r="C47">
            <v>5435</v>
          </cell>
          <cell r="E47">
            <v>5194.2133611647387</v>
          </cell>
        </row>
        <row r="48">
          <cell r="B48">
            <v>38596</v>
          </cell>
          <cell r="C48">
            <v>5217</v>
          </cell>
          <cell r="E48">
            <v>5256.2193306719873</v>
          </cell>
        </row>
        <row r="49">
          <cell r="B49">
            <v>38626</v>
          </cell>
          <cell r="C49">
            <v>5460</v>
          </cell>
          <cell r="E49">
            <v>5246.1197976019412</v>
          </cell>
        </row>
        <row r="50">
          <cell r="B50">
            <v>38657</v>
          </cell>
          <cell r="C50">
            <v>6288</v>
          </cell>
          <cell r="E50">
            <v>5301.1969786791333</v>
          </cell>
        </row>
        <row r="51">
          <cell r="B51">
            <v>38687</v>
          </cell>
          <cell r="C51">
            <v>8403</v>
          </cell>
          <cell r="E51">
            <v>5555.3127317195049</v>
          </cell>
        </row>
        <row r="52">
          <cell r="B52">
            <v>38718</v>
          </cell>
          <cell r="C52">
            <v>4758</v>
          </cell>
          <cell r="E52">
            <v>6288.6325320925926</v>
          </cell>
        </row>
        <row r="53">
          <cell r="B53">
            <v>38749</v>
          </cell>
          <cell r="C53">
            <v>4914</v>
          </cell>
          <cell r="E53">
            <v>5894.4729783448056</v>
          </cell>
        </row>
        <row r="54">
          <cell r="B54">
            <v>38777</v>
          </cell>
          <cell r="C54">
            <v>5431</v>
          </cell>
          <cell r="E54">
            <v>5641.9873010164911</v>
          </cell>
        </row>
        <row r="55">
          <cell r="B55">
            <v>38808</v>
          </cell>
          <cell r="C55">
            <v>5474</v>
          </cell>
          <cell r="E55">
            <v>5587.6550830141623</v>
          </cell>
        </row>
        <row r="56">
          <cell r="B56">
            <v>38838</v>
          </cell>
          <cell r="C56">
            <v>6124</v>
          </cell>
          <cell r="E56">
            <v>5558.3872895609647</v>
          </cell>
        </row>
        <row r="57">
          <cell r="B57">
            <v>38869</v>
          </cell>
          <cell r="C57">
            <v>6027</v>
          </cell>
          <cell r="E57">
            <v>5704.0405726751906</v>
          </cell>
        </row>
        <row r="58">
          <cell r="B58">
            <v>38899</v>
          </cell>
          <cell r="C58">
            <v>5914</v>
          </cell>
          <cell r="E58">
            <v>5787.2071989450196</v>
          </cell>
        </row>
        <row r="59">
          <cell r="B59">
            <v>38930</v>
          </cell>
          <cell r="C59">
            <v>6244</v>
          </cell>
          <cell r="E59">
            <v>5819.8581408493692</v>
          </cell>
        </row>
        <row r="60">
          <cell r="B60">
            <v>38961</v>
          </cell>
          <cell r="C60">
            <v>5808</v>
          </cell>
          <cell r="E60">
            <v>5929.0806762543962</v>
          </cell>
        </row>
        <row r="61">
          <cell r="B61">
            <v>38991</v>
          </cell>
          <cell r="C61">
            <v>6373</v>
          </cell>
          <cell r="E61">
            <v>5897.9006873809949</v>
          </cell>
        </row>
        <row r="62">
          <cell r="B62">
            <v>39022</v>
          </cell>
          <cell r="C62">
            <v>6994</v>
          </cell>
          <cell r="E62">
            <v>6020.2454887107888</v>
          </cell>
        </row>
        <row r="63">
          <cell r="B63">
            <v>39052</v>
          </cell>
          <cell r="C63">
            <v>9018</v>
          </cell>
          <cell r="E63">
            <v>6271.0010656257273</v>
          </cell>
        </row>
        <row r="64">
          <cell r="B64">
            <v>39083</v>
          </cell>
          <cell r="C64">
            <v>5694</v>
          </cell>
          <cell r="E64">
            <v>6978.3921940753035</v>
          </cell>
        </row>
        <row r="65">
          <cell r="B65">
            <v>39114</v>
          </cell>
          <cell r="C65">
            <v>5431</v>
          </cell>
          <cell r="E65">
            <v>6647.6430146091261</v>
          </cell>
        </row>
        <row r="66">
          <cell r="B66">
            <v>39142</v>
          </cell>
          <cell r="C66">
            <v>6240</v>
          </cell>
          <cell r="E66">
            <v>6334.3402083156516</v>
          </cell>
        </row>
        <row r="67">
          <cell r="B67">
            <v>39173</v>
          </cell>
          <cell r="C67">
            <v>6101</v>
          </cell>
          <cell r="E67">
            <v>6310.0462686335168</v>
          </cell>
        </row>
        <row r="68">
          <cell r="B68">
            <v>39203</v>
          </cell>
          <cell r="C68">
            <v>6849</v>
          </cell>
          <cell r="E68">
            <v>6256.2138939585984</v>
          </cell>
        </row>
        <row r="69">
          <cell r="B69">
            <v>39234</v>
          </cell>
          <cell r="C69">
            <v>6694</v>
          </cell>
          <cell r="E69">
            <v>6408.8647112685703</v>
          </cell>
        </row>
        <row r="70">
          <cell r="B70">
            <v>39264</v>
          </cell>
          <cell r="C70">
            <v>6815</v>
          </cell>
          <cell r="E70">
            <v>6482.2910861872297</v>
          </cell>
        </row>
        <row r="71">
          <cell r="B71">
            <v>39295</v>
          </cell>
          <cell r="C71">
            <v>6948</v>
          </cell>
          <cell r="E71">
            <v>6567.9683432994016</v>
          </cell>
        </row>
        <row r="72">
          <cell r="B72">
            <v>39326</v>
          </cell>
          <cell r="C72">
            <v>6450</v>
          </cell>
          <cell r="E72">
            <v>6665.8318768872796</v>
          </cell>
        </row>
        <row r="73">
          <cell r="B73">
            <v>39356</v>
          </cell>
          <cell r="C73">
            <v>7190</v>
          </cell>
          <cell r="E73">
            <v>6610.2521119896064</v>
          </cell>
        </row>
        <row r="74">
          <cell r="B74">
            <v>39387</v>
          </cell>
          <cell r="C74">
            <v>7738</v>
          </cell>
          <cell r="E74">
            <v>6759.5454035100656</v>
          </cell>
        </row>
        <row r="75">
          <cell r="B75">
            <v>39417</v>
          </cell>
          <cell r="C75">
            <v>9769</v>
          </cell>
          <cell r="E75">
            <v>7011.5113189265376</v>
          </cell>
        </row>
        <row r="76">
          <cell r="B76">
            <v>39448</v>
          </cell>
          <cell r="C76">
            <v>6665</v>
          </cell>
          <cell r="E76">
            <v>7721.6037057063713</v>
          </cell>
        </row>
        <row r="77">
          <cell r="B77">
            <v>39479</v>
          </cell>
          <cell r="C77">
            <v>6400</v>
          </cell>
          <cell r="E77">
            <v>7449.5132879232688</v>
          </cell>
        </row>
        <row r="78">
          <cell r="B78">
            <v>39508</v>
          </cell>
          <cell r="C78">
            <v>7277</v>
          </cell>
          <cell r="E78">
            <v>7179.2487531334227</v>
          </cell>
        </row>
        <row r="79">
          <cell r="B79">
            <v>39539</v>
          </cell>
          <cell r="C79">
            <v>7584</v>
          </cell>
          <cell r="E79">
            <v>7204.4210835493614</v>
          </cell>
        </row>
        <row r="80">
          <cell r="B80">
            <v>39569</v>
          </cell>
          <cell r="C80">
            <v>8169</v>
          </cell>
          <cell r="E80">
            <v>7302.168030111191</v>
          </cell>
        </row>
        <row r="81">
          <cell r="B81">
            <v>39600</v>
          </cell>
          <cell r="C81">
            <v>8179</v>
          </cell>
          <cell r="E81">
            <v>7525.3895383843592</v>
          </cell>
        </row>
        <row r="82">
          <cell r="B82">
            <v>39630</v>
          </cell>
          <cell r="C82">
            <v>8118</v>
          </cell>
          <cell r="E82">
            <v>7693.703488645886</v>
          </cell>
        </row>
        <row r="83">
          <cell r="B83">
            <v>39661</v>
          </cell>
          <cell r="C83">
            <v>8284</v>
          </cell>
          <cell r="E83">
            <v>7802.9658491834853</v>
          </cell>
        </row>
        <row r="84">
          <cell r="B84">
            <v>39692</v>
          </cell>
          <cell r="C84">
            <v>7962</v>
          </cell>
          <cell r="E84">
            <v>7926.8389553979914</v>
          </cell>
        </row>
        <row r="85">
          <cell r="B85">
            <v>39722</v>
          </cell>
          <cell r="C85">
            <v>8636</v>
          </cell>
          <cell r="E85">
            <v>7935.8934223317929</v>
          </cell>
        </row>
        <row r="86">
          <cell r="B86">
            <v>39753</v>
          </cell>
          <cell r="C86">
            <v>9433</v>
          </cell>
          <cell r="E86">
            <v>8116.1807809522998</v>
          </cell>
        </row>
        <row r="87">
          <cell r="B87">
            <v>39783</v>
          </cell>
          <cell r="C87">
            <v>11786</v>
          </cell>
          <cell r="E87">
            <v>8455.2803785786182</v>
          </cell>
        </row>
        <row r="88">
          <cell r="B88">
            <v>39814</v>
          </cell>
          <cell r="C88">
            <v>8082</v>
          </cell>
          <cell r="E88">
            <v>9312.9878505631696</v>
          </cell>
        </row>
        <row r="89">
          <cell r="B89">
            <v>39845</v>
          </cell>
          <cell r="C89">
            <v>7761</v>
          </cell>
          <cell r="E89">
            <v>8995.9910458607501</v>
          </cell>
        </row>
        <row r="90">
          <cell r="B90">
            <v>39873</v>
          </cell>
          <cell r="C90">
            <v>8994</v>
          </cell>
          <cell r="E90">
            <v>8677.9633616761712</v>
          </cell>
        </row>
        <row r="91">
          <cell r="B91">
            <v>39904</v>
          </cell>
          <cell r="C91">
            <v>8803</v>
          </cell>
          <cell r="E91">
            <v>8759.3472717380901</v>
          </cell>
        </row>
        <row r="92">
          <cell r="B92">
            <v>39934</v>
          </cell>
          <cell r="C92">
            <v>9712</v>
          </cell>
          <cell r="E92">
            <v>8770.5884674730751</v>
          </cell>
        </row>
        <row r="93">
          <cell r="B93">
            <v>39965</v>
          </cell>
          <cell r="C93">
            <v>9843</v>
          </cell>
          <cell r="E93">
            <v>9013.0152693172331</v>
          </cell>
        </row>
        <row r="94">
          <cell r="B94">
            <v>39995</v>
          </cell>
          <cell r="C94">
            <v>9769</v>
          </cell>
          <cell r="E94">
            <v>9226.7480916662662</v>
          </cell>
        </row>
        <row r="95">
          <cell r="B95">
            <v>40026</v>
          </cell>
          <cell r="C95">
            <v>9944</v>
          </cell>
          <cell r="E95">
            <v>9366.3856374039788</v>
          </cell>
        </row>
        <row r="96">
          <cell r="B96">
            <v>40057</v>
          </cell>
          <cell r="C96">
            <v>9582</v>
          </cell>
          <cell r="E96">
            <v>9515.1295159153651</v>
          </cell>
        </row>
        <row r="97">
          <cell r="B97">
            <v>40087</v>
          </cell>
          <cell r="C97">
            <v>10209</v>
          </cell>
          <cell r="E97">
            <v>9532.3496125832862</v>
          </cell>
        </row>
        <row r="98">
          <cell r="B98">
            <v>40118</v>
          </cell>
          <cell r="C98">
            <v>11115</v>
          </cell>
          <cell r="E98">
            <v>9706.5966700287536</v>
          </cell>
        </row>
        <row r="99">
          <cell r="B99">
            <v>40148</v>
          </cell>
          <cell r="C99">
            <v>14995</v>
          </cell>
          <cell r="E99">
            <v>10069.280473227038</v>
          </cell>
        </row>
        <row r="100">
          <cell r="B100">
            <v>40179</v>
          </cell>
          <cell r="C100">
            <v>9183</v>
          </cell>
          <cell r="E100">
            <v>11337.723009140773</v>
          </cell>
        </row>
        <row r="101">
          <cell r="B101">
            <v>40210</v>
          </cell>
          <cell r="C101">
            <v>9478</v>
          </cell>
          <cell r="E101">
            <v>10782.851319217982</v>
          </cell>
        </row>
        <row r="102">
          <cell r="B102">
            <v>40238</v>
          </cell>
          <cell r="C102">
            <v>10751</v>
          </cell>
          <cell r="E102">
            <v>10446.833625286557</v>
          </cell>
        </row>
        <row r="103">
          <cell r="B103">
            <v>40269</v>
          </cell>
          <cell r="C103">
            <v>10518</v>
          </cell>
          <cell r="E103">
            <v>10525.160774362783</v>
          </cell>
        </row>
        <row r="104">
          <cell r="B104">
            <v>40299</v>
          </cell>
          <cell r="C104">
            <v>11349</v>
          </cell>
          <cell r="E104">
            <v>10523.31677355387</v>
          </cell>
        </row>
        <row r="105">
          <cell r="B105">
            <v>40330</v>
          </cell>
          <cell r="C105">
            <v>11728</v>
          </cell>
          <cell r="E105">
            <v>10735.941897644301</v>
          </cell>
        </row>
        <row r="106">
          <cell r="B106">
            <v>40360</v>
          </cell>
          <cell r="C106">
            <v>11590</v>
          </cell>
          <cell r="E106">
            <v>10991.410908473312</v>
          </cell>
        </row>
        <row r="107">
          <cell r="B107">
            <v>40391</v>
          </cell>
          <cell r="C107">
            <v>11871</v>
          </cell>
          <cell r="E107">
            <v>11145.556076727307</v>
          </cell>
        </row>
        <row r="108">
          <cell r="B108">
            <v>40422</v>
          </cell>
          <cell r="C108">
            <v>11336</v>
          </cell>
          <cell r="E108">
            <v>11332.368160667069</v>
          </cell>
        </row>
        <row r="109">
          <cell r="B109">
            <v>40452</v>
          </cell>
          <cell r="C109">
            <v>11986</v>
          </cell>
          <cell r="E109">
            <v>11333.303410729206</v>
          </cell>
        </row>
        <row r="110">
          <cell r="B110">
            <v>40483</v>
          </cell>
          <cell r="C110">
            <v>13130</v>
          </cell>
          <cell r="E110">
            <v>11501.382025919724</v>
          </cell>
        </row>
        <row r="111">
          <cell r="B111">
            <v>40513</v>
          </cell>
          <cell r="C111">
            <v>16694</v>
          </cell>
          <cell r="E111">
            <v>11920.774218643792</v>
          </cell>
        </row>
        <row r="112">
          <cell r="B112">
            <v>40544</v>
          </cell>
          <cell r="C112">
            <v>11195</v>
          </cell>
          <cell r="E112">
            <v>13149.947455504656</v>
          </cell>
        </row>
        <row r="113">
          <cell r="B113">
            <v>40575</v>
          </cell>
          <cell r="C113">
            <v>10919</v>
          </cell>
          <cell r="E113">
            <v>12646.520799853599</v>
          </cell>
        </row>
        <row r="114">
          <cell r="B114">
            <v>40603</v>
          </cell>
          <cell r="C114">
            <v>12389</v>
          </cell>
          <cell r="E114">
            <v>12201.659728836506</v>
          </cell>
        </row>
        <row r="115">
          <cell r="B115">
            <v>40634</v>
          </cell>
          <cell r="C115">
            <v>12619</v>
          </cell>
          <cell r="E115">
            <v>12249.902501763747</v>
          </cell>
        </row>
        <row r="116">
          <cell r="B116">
            <v>40664</v>
          </cell>
          <cell r="C116">
            <v>13489</v>
          </cell>
          <cell r="E116">
            <v>12344.950334698102</v>
          </cell>
        </row>
        <row r="117">
          <cell r="B117">
            <v>40695</v>
          </cell>
          <cell r="C117">
            <v>13620</v>
          </cell>
          <cell r="E117">
            <v>12639.559325481934</v>
          </cell>
        </row>
        <row r="118">
          <cell r="B118">
            <v>40725</v>
          </cell>
          <cell r="C118">
            <v>13438</v>
          </cell>
          <cell r="E118">
            <v>12892.036684117378</v>
          </cell>
        </row>
        <row r="119">
          <cell r="B119">
            <v>40756</v>
          </cell>
          <cell r="C119">
            <v>14084</v>
          </cell>
          <cell r="E119">
            <v>13032.629969859679</v>
          </cell>
        </row>
        <row r="120">
          <cell r="B120">
            <v>40787</v>
          </cell>
          <cell r="C120">
            <v>13172</v>
          </cell>
          <cell r="E120">
            <v>13303.372642065497</v>
          </cell>
        </row>
        <row r="121">
          <cell r="B121">
            <v>40817</v>
          </cell>
          <cell r="C121">
            <v>14040</v>
          </cell>
          <cell r="E121">
            <v>13269.542326241482</v>
          </cell>
        </row>
        <row r="122">
          <cell r="B122">
            <v>40848</v>
          </cell>
          <cell r="C122">
            <v>15759</v>
          </cell>
          <cell r="E122">
            <v>13467.946088413608</v>
          </cell>
        </row>
        <row r="123">
          <cell r="B123">
            <v>40878</v>
          </cell>
          <cell r="C123">
            <v>19992</v>
          </cell>
          <cell r="E123">
            <v>14057.924916426906</v>
          </cell>
        </row>
        <row r="124">
          <cell r="B124">
            <v>40909</v>
          </cell>
          <cell r="C124">
            <v>13162</v>
          </cell>
          <cell r="E124">
            <v>15586.033288492748</v>
          </cell>
        </row>
        <row r="125">
          <cell r="B125">
            <v>40940</v>
          </cell>
          <cell r="C125">
            <v>13394</v>
          </cell>
          <cell r="E125">
            <v>14961.810387679425</v>
          </cell>
        </row>
        <row r="126">
          <cell r="B126">
            <v>40969</v>
          </cell>
          <cell r="C126">
            <v>15285</v>
          </cell>
          <cell r="E126">
            <v>14558.077009607277</v>
          </cell>
        </row>
        <row r="127">
          <cell r="B127">
            <v>41000</v>
          </cell>
          <cell r="C127">
            <v>14467</v>
          </cell>
          <cell r="E127">
            <v>14745.269974276909</v>
          </cell>
        </row>
        <row r="128">
          <cell r="B128">
            <v>41030</v>
          </cell>
          <cell r="C128">
            <v>16086</v>
          </cell>
          <cell r="E128">
            <v>14673.611515056498</v>
          </cell>
        </row>
        <row r="129">
          <cell r="B129">
            <v>41061</v>
          </cell>
          <cell r="C129">
            <v>16027</v>
          </cell>
          <cell r="E129">
            <v>15037.321552097685</v>
          </cell>
        </row>
        <row r="130">
          <cell r="B130">
            <v>41091</v>
          </cell>
          <cell r="C130">
            <v>15622</v>
          </cell>
          <cell r="E130">
            <v>15292.177768204414</v>
          </cell>
        </row>
        <row r="131">
          <cell r="B131">
            <v>41122</v>
          </cell>
          <cell r="C131">
            <v>16360</v>
          </cell>
          <cell r="E131">
            <v>15377.111663816129</v>
          </cell>
        </row>
        <row r="132">
          <cell r="B132">
            <v>41153</v>
          </cell>
          <cell r="C132">
            <v>14714</v>
          </cell>
          <cell r="E132">
            <v>15630.219329994168</v>
          </cell>
        </row>
        <row r="133">
          <cell r="B133">
            <v>41183</v>
          </cell>
          <cell r="C133">
            <v>15894</v>
          </cell>
          <cell r="E133">
            <v>15394.279877072786</v>
          </cell>
        </row>
        <row r="134">
          <cell r="B134">
            <v>41214</v>
          </cell>
          <cell r="C134">
            <v>18152</v>
          </cell>
          <cell r="E134">
            <v>15522.964885735508</v>
          </cell>
        </row>
        <row r="135">
          <cell r="B135">
            <v>41244</v>
          </cell>
          <cell r="C135">
            <v>22089</v>
          </cell>
          <cell r="E135">
            <v>16199.978659909666</v>
          </cell>
        </row>
        <row r="136">
          <cell r="B136">
            <v>41275</v>
          </cell>
          <cell r="C136">
            <v>15161</v>
          </cell>
          <cell r="E136">
            <v>17716.485054980054</v>
          </cell>
        </row>
        <row r="137">
          <cell r="B137">
            <v>41306</v>
          </cell>
          <cell r="C137">
            <v>15342</v>
          </cell>
          <cell r="E137">
            <v>17058.411462683544</v>
          </cell>
        </row>
        <row r="138">
          <cell r="B138">
            <v>41334</v>
          </cell>
          <cell r="C138">
            <v>16997</v>
          </cell>
          <cell r="E138">
            <v>16616.411203317562</v>
          </cell>
        </row>
        <row r="139">
          <cell r="B139">
            <v>41365</v>
          </cell>
          <cell r="C139">
            <v>16623</v>
          </cell>
          <cell r="E139">
            <v>16714.418208340947</v>
          </cell>
        </row>
        <row r="140">
          <cell r="B140">
            <v>41395</v>
          </cell>
          <cell r="C140">
            <v>18064</v>
          </cell>
          <cell r="E140">
            <v>16690.8767250335</v>
          </cell>
        </row>
        <row r="141">
          <cell r="B141">
            <v>41426</v>
          </cell>
          <cell r="C141">
            <v>17605</v>
          </cell>
          <cell r="E141">
            <v>17044.475414433859</v>
          </cell>
        </row>
        <row r="142">
          <cell r="B142">
            <v>41456</v>
          </cell>
          <cell r="C142">
            <v>17746</v>
          </cell>
          <cell r="E142">
            <v>17188.818433335568</v>
          </cell>
        </row>
        <row r="143">
          <cell r="B143">
            <v>41487</v>
          </cell>
          <cell r="C143">
            <v>18907</v>
          </cell>
          <cell r="E143">
            <v>17332.300577526439</v>
          </cell>
        </row>
        <row r="144">
          <cell r="B144">
            <v>41518</v>
          </cell>
          <cell r="C144">
            <v>16735</v>
          </cell>
          <cell r="E144">
            <v>17737.807979620207</v>
          </cell>
        </row>
        <row r="145">
          <cell r="B145">
            <v>41548</v>
          </cell>
          <cell r="C145">
            <v>18146</v>
          </cell>
          <cell r="E145">
            <v>17479.570723156416</v>
          </cell>
        </row>
        <row r="146">
          <cell r="B146">
            <v>41579</v>
          </cell>
          <cell r="C146">
            <v>20336</v>
          </cell>
          <cell r="E146">
            <v>17651.185699878493</v>
          </cell>
        </row>
        <row r="147">
          <cell r="B147">
            <v>41609</v>
          </cell>
          <cell r="C147">
            <v>24665</v>
          </cell>
          <cell r="E147">
            <v>18342.563404352601</v>
          </cell>
        </row>
        <row r="148">
          <cell r="B148">
            <v>41640</v>
          </cell>
          <cell r="C148">
            <v>17686</v>
          </cell>
          <cell r="E148">
            <v>19970.680365732005</v>
          </cell>
        </row>
        <row r="149">
          <cell r="B149">
            <v>41671</v>
          </cell>
          <cell r="C149">
            <v>17908</v>
          </cell>
          <cell r="E149">
            <v>19382.342816038021</v>
          </cell>
        </row>
        <row r="150">
          <cell r="B150">
            <v>41699</v>
          </cell>
          <cell r="C150">
            <v>18691</v>
          </cell>
          <cell r="E150">
            <v>19002.678661346155</v>
          </cell>
        </row>
        <row r="151">
          <cell r="B151">
            <v>41730</v>
          </cell>
          <cell r="C151">
            <v>19030</v>
          </cell>
          <cell r="E151">
            <v>18922.41699207342</v>
          </cell>
        </row>
        <row r="152">
          <cell r="B152">
            <v>41760</v>
          </cell>
          <cell r="C152">
            <v>20623</v>
          </cell>
          <cell r="E152">
            <v>18950.121140199171</v>
          </cell>
        </row>
        <row r="153">
          <cell r="B153">
            <v>41791</v>
          </cell>
          <cell r="C153">
            <v>19596</v>
          </cell>
          <cell r="E153">
            <v>19380.911137816522</v>
          </cell>
        </row>
        <row r="154">
          <cell r="B154">
            <v>41821</v>
          </cell>
          <cell r="C154">
            <v>20122</v>
          </cell>
          <cell r="E154">
            <v>19436.299565905429</v>
          </cell>
        </row>
        <row r="155">
          <cell r="B155">
            <v>41852</v>
          </cell>
          <cell r="C155">
            <v>20029</v>
          </cell>
          <cell r="E155">
            <v>19612.877138536707</v>
          </cell>
        </row>
        <row r="156">
          <cell r="B156">
            <v>41883</v>
          </cell>
          <cell r="C156">
            <v>18669</v>
          </cell>
          <cell r="E156">
            <v>19720.034668472639</v>
          </cell>
        </row>
        <row r="157">
          <cell r="B157">
            <v>41913</v>
          </cell>
          <cell r="C157">
            <v>20518</v>
          </cell>
          <cell r="E157">
            <v>19449.378356645622</v>
          </cell>
        </row>
        <row r="158">
          <cell r="B158">
            <v>41944</v>
          </cell>
          <cell r="C158">
            <v>21967</v>
          </cell>
          <cell r="E158">
            <v>19724.56356357046</v>
          </cell>
        </row>
        <row r="159">
          <cell r="B159">
            <v>41974</v>
          </cell>
          <cell r="C159">
            <v>27584</v>
          </cell>
          <cell r="E159">
            <v>20302.022703212853</v>
          </cell>
        </row>
        <row r="160">
          <cell r="B160">
            <v>42005</v>
          </cell>
          <cell r="C160">
            <v>19315</v>
          </cell>
          <cell r="E160">
            <v>22177.234984098508</v>
          </cell>
        </row>
        <row r="161">
          <cell r="B161">
            <v>42036</v>
          </cell>
          <cell r="C161">
            <v>19186</v>
          </cell>
          <cell r="E161">
            <v>21440.168940878328</v>
          </cell>
        </row>
        <row r="162">
          <cell r="B162">
            <v>42064</v>
          </cell>
          <cell r="C162">
            <v>21211</v>
          </cell>
          <cell r="E162">
            <v>20859.688515185288</v>
          </cell>
        </row>
        <row r="163">
          <cell r="B163">
            <v>42095</v>
          </cell>
          <cell r="C163">
            <v>20985</v>
          </cell>
          <cell r="E163">
            <v>20950.156197779052</v>
          </cell>
        </row>
        <row r="164">
          <cell r="B164">
            <v>42125</v>
          </cell>
          <cell r="C164">
            <v>22385</v>
          </cell>
          <cell r="E164">
            <v>20959.12897030696</v>
          </cell>
        </row>
        <row r="165">
          <cell r="B165">
            <v>42156</v>
          </cell>
          <cell r="C165">
            <v>22223</v>
          </cell>
          <cell r="E165">
            <v>21326.310953560213</v>
          </cell>
        </row>
        <row r="166">
          <cell r="B166">
            <v>42186</v>
          </cell>
          <cell r="C166">
            <v>22602</v>
          </cell>
          <cell r="E166">
            <v>21557.221081879539</v>
          </cell>
        </row>
        <row r="167">
          <cell r="B167">
            <v>42217</v>
          </cell>
          <cell r="C167">
            <v>22456</v>
          </cell>
          <cell r="E167">
            <v>21826.266449397277</v>
          </cell>
        </row>
        <row r="168">
          <cell r="B168">
            <v>42248</v>
          </cell>
          <cell r="C168">
            <v>21418</v>
          </cell>
          <cell r="E168">
            <v>21988.431756929473</v>
          </cell>
        </row>
        <row r="169">
          <cell r="B169">
            <v>42278</v>
          </cell>
          <cell r="C169">
            <v>23092</v>
          </cell>
          <cell r="E169">
            <v>21841.537501096886</v>
          </cell>
        </row>
        <row r="170">
          <cell r="B170">
            <v>42309</v>
          </cell>
          <cell r="C170">
            <v>24598</v>
          </cell>
          <cell r="E170">
            <v>22163.54930354574</v>
          </cell>
        </row>
        <row r="171">
          <cell r="B171">
            <v>42339</v>
          </cell>
          <cell r="C171">
            <v>30706</v>
          </cell>
          <cell r="E171">
            <v>22790.454834439912</v>
          </cell>
        </row>
        <row r="172">
          <cell r="B172">
            <v>42370</v>
          </cell>
          <cell r="C172">
            <v>21692</v>
          </cell>
          <cell r="E172">
            <v>24828.819814087998</v>
          </cell>
        </row>
        <row r="173">
          <cell r="B173">
            <v>42401</v>
          </cell>
          <cell r="C173">
            <v>21699</v>
          </cell>
          <cell r="E173">
            <v>24021.044288490222</v>
          </cell>
        </row>
        <row r="174">
          <cell r="B174">
            <v>42430</v>
          </cell>
          <cell r="C174">
            <v>23402</v>
          </cell>
          <cell r="E174">
            <v>23423.084999540173</v>
          </cell>
        </row>
        <row r="175">
          <cell r="B175">
            <v>42461</v>
          </cell>
          <cell r="C175">
            <v>24046</v>
          </cell>
          <cell r="E175">
            <v>23417.655313553973</v>
          </cell>
        </row>
        <row r="176">
          <cell r="B176">
            <v>42491</v>
          </cell>
          <cell r="C176">
            <v>24881</v>
          </cell>
          <cell r="E176">
            <v>23579.462968896802</v>
          </cell>
        </row>
        <row r="177">
          <cell r="B177">
            <v>42522</v>
          </cell>
          <cell r="C177">
            <v>24602</v>
          </cell>
          <cell r="E177">
            <v>23914.627186701902</v>
          </cell>
        </row>
        <row r="178">
          <cell r="B178">
            <v>42552</v>
          </cell>
          <cell r="C178">
            <v>24631</v>
          </cell>
          <cell r="E178">
            <v>24091.635420662235</v>
          </cell>
        </row>
        <row r="179">
          <cell r="B179">
            <v>42583</v>
          </cell>
          <cell r="C179">
            <v>24831</v>
          </cell>
          <cell r="E179">
            <v>24230.529438293292</v>
          </cell>
        </row>
        <row r="180">
          <cell r="B180">
            <v>42614</v>
          </cell>
          <cell r="C180">
            <v>23603</v>
          </cell>
          <cell r="E180">
            <v>24385.159111763918</v>
          </cell>
        </row>
        <row r="181">
          <cell r="B181">
            <v>42644</v>
          </cell>
          <cell r="C181">
            <v>24608</v>
          </cell>
          <cell r="E181">
            <v>24183.742063590282</v>
          </cell>
        </row>
        <row r="182">
          <cell r="B182">
            <v>42675</v>
          </cell>
          <cell r="C182">
            <v>26705</v>
          </cell>
          <cell r="E182">
            <v>24292.994490533401</v>
          </cell>
        </row>
        <row r="183">
          <cell r="B183">
            <v>42705</v>
          </cell>
          <cell r="C183">
            <v>34023</v>
          </cell>
          <cell r="E183">
            <v>24914.12006791075</v>
          </cell>
        </row>
        <row r="184">
          <cell r="B184">
            <v>42736</v>
          </cell>
          <cell r="C184">
            <v>23837</v>
          </cell>
          <cell r="E184">
            <v>27259.785649881589</v>
          </cell>
        </row>
        <row r="185">
          <cell r="B185">
            <v>42767</v>
          </cell>
          <cell r="C185">
            <v>23438</v>
          </cell>
          <cell r="E185">
            <v>26378.369871734492</v>
          </cell>
        </row>
        <row r="186">
          <cell r="B186">
            <v>42795</v>
          </cell>
          <cell r="C186">
            <v>26305</v>
          </cell>
          <cell r="E186">
            <v>25621.182988406053</v>
          </cell>
        </row>
        <row r="187">
          <cell r="B187">
            <v>42826</v>
          </cell>
          <cell r="C187">
            <v>25429</v>
          </cell>
          <cell r="E187">
            <v>25797.275553070496</v>
          </cell>
        </row>
        <row r="188">
          <cell r="B188">
            <v>42856</v>
          </cell>
          <cell r="C188">
            <v>27152</v>
          </cell>
          <cell r="E188">
            <v>25702.439382656667</v>
          </cell>
        </row>
        <row r="189">
          <cell r="B189">
            <v>42887</v>
          </cell>
          <cell r="C189">
            <v>27218</v>
          </cell>
          <cell r="E189">
            <v>26075.721770220509</v>
          </cell>
        </row>
        <row r="190">
          <cell r="B190">
            <v>42917</v>
          </cell>
          <cell r="C190">
            <v>26722</v>
          </cell>
          <cell r="D190">
            <v>26369.874591270349</v>
          </cell>
          <cell r="E190">
            <v>26369.874591270349</v>
          </cell>
        </row>
        <row r="191">
          <cell r="B191">
            <v>42948</v>
          </cell>
          <cell r="D191">
            <v>26460.551870798958</v>
          </cell>
        </row>
        <row r="192">
          <cell r="B192">
            <v>42979</v>
          </cell>
          <cell r="D192">
            <v>26460.551870798958</v>
          </cell>
        </row>
        <row r="193">
          <cell r="B193">
            <v>43009</v>
          </cell>
          <cell r="D193">
            <v>26460.551870798958</v>
          </cell>
        </row>
        <row r="194">
          <cell r="B194">
            <v>43040</v>
          </cell>
          <cell r="D194">
            <v>26460.551870798958</v>
          </cell>
        </row>
        <row r="195">
          <cell r="B195">
            <v>43070</v>
          </cell>
          <cell r="D195">
            <v>26460.551870798958</v>
          </cell>
        </row>
        <row r="196">
          <cell r="B196">
            <v>43101</v>
          </cell>
          <cell r="D196">
            <v>26460.551870798958</v>
          </cell>
        </row>
        <row r="197">
          <cell r="B197">
            <v>43132</v>
          </cell>
          <cell r="D197">
            <v>26460.551870798958</v>
          </cell>
        </row>
        <row r="198">
          <cell r="B198">
            <v>43160</v>
          </cell>
          <cell r="D198">
            <v>26460.551870798958</v>
          </cell>
        </row>
        <row r="199">
          <cell r="B199">
            <v>43191</v>
          </cell>
          <cell r="D199">
            <v>26460.551870798958</v>
          </cell>
        </row>
        <row r="200">
          <cell r="B200">
            <v>43221</v>
          </cell>
          <cell r="D200">
            <v>26460.551870798958</v>
          </cell>
        </row>
        <row r="201">
          <cell r="B201">
            <v>43252</v>
          </cell>
          <cell r="D201">
            <v>26460.551870798958</v>
          </cell>
        </row>
        <row r="202">
          <cell r="B202">
            <v>43282</v>
          </cell>
          <cell r="D202">
            <v>26460.551870798958</v>
          </cell>
        </row>
      </sheetData>
      <sheetData sheetId="3">
        <row r="3">
          <cell r="C3" t="str">
            <v>Actual</v>
          </cell>
          <cell r="D3" t="str">
            <v>Statistical Forecast</v>
          </cell>
          <cell r="E3" t="str">
            <v>Fitted Values</v>
          </cell>
        </row>
        <row r="4">
          <cell r="B4">
            <v>29646</v>
          </cell>
          <cell r="C4">
            <v>54.9</v>
          </cell>
          <cell r="E4">
            <v>59.029934788436002</v>
          </cell>
        </row>
        <row r="5">
          <cell r="B5">
            <v>29738</v>
          </cell>
          <cell r="C5">
            <v>70.099999999999994</v>
          </cell>
          <cell r="E5">
            <v>58.199303482765998</v>
          </cell>
        </row>
        <row r="6">
          <cell r="B6">
            <v>29830</v>
          </cell>
          <cell r="C6">
            <v>65.8</v>
          </cell>
          <cell r="E6">
            <v>63.985227215908999</v>
          </cell>
        </row>
        <row r="7">
          <cell r="B7">
            <v>29921</v>
          </cell>
          <cell r="C7">
            <v>50.2</v>
          </cell>
          <cell r="E7">
            <v>66.365788962782005</v>
          </cell>
        </row>
        <row r="8">
          <cell r="B8">
            <v>30011</v>
          </cell>
          <cell r="C8">
            <v>53.3</v>
          </cell>
          <cell r="E8">
            <v>61.095523088278</v>
          </cell>
        </row>
        <row r="9">
          <cell r="B9">
            <v>30103</v>
          </cell>
          <cell r="C9">
            <v>67.900000000000006</v>
          </cell>
          <cell r="E9">
            <v>58.139160476934002</v>
          </cell>
        </row>
        <row r="10">
          <cell r="B10">
            <v>30195</v>
          </cell>
          <cell r="C10">
            <v>63.1</v>
          </cell>
          <cell r="E10">
            <v>62.162586941091</v>
          </cell>
        </row>
        <row r="11">
          <cell r="B11">
            <v>30286</v>
          </cell>
          <cell r="C11">
            <v>55.3</v>
          </cell>
          <cell r="E11">
            <v>63.153964896917998</v>
          </cell>
        </row>
        <row r="12">
          <cell r="B12">
            <v>30376</v>
          </cell>
          <cell r="C12">
            <v>63.3</v>
          </cell>
          <cell r="E12">
            <v>60.408643458138002</v>
          </cell>
        </row>
        <row r="13">
          <cell r="B13">
            <v>30468</v>
          </cell>
          <cell r="C13">
            <v>81.5</v>
          </cell>
          <cell r="E13">
            <v>61.684233836490002</v>
          </cell>
        </row>
        <row r="14">
          <cell r="B14">
            <v>30560</v>
          </cell>
          <cell r="C14">
            <v>81.7</v>
          </cell>
          <cell r="E14">
            <v>70.535824241642004</v>
          </cell>
        </row>
        <row r="15">
          <cell r="B15">
            <v>30651</v>
          </cell>
          <cell r="C15">
            <v>69.2</v>
          </cell>
          <cell r="E15">
            <v>77.248736196707</v>
          </cell>
        </row>
        <row r="16">
          <cell r="B16">
            <v>30742</v>
          </cell>
          <cell r="C16">
            <v>67.8</v>
          </cell>
          <cell r="E16">
            <v>76.537704532185003</v>
          </cell>
        </row>
        <row r="17">
          <cell r="B17">
            <v>30834</v>
          </cell>
          <cell r="C17">
            <v>82.7</v>
          </cell>
          <cell r="E17">
            <v>74.872387297393004</v>
          </cell>
        </row>
        <row r="18">
          <cell r="B18">
            <v>30926</v>
          </cell>
          <cell r="C18">
            <v>79</v>
          </cell>
          <cell r="E18">
            <v>79.680289921935</v>
          </cell>
        </row>
        <row r="19">
          <cell r="B19">
            <v>31017</v>
          </cell>
          <cell r="C19">
            <v>66.2</v>
          </cell>
          <cell r="E19">
            <v>81.435558876992999</v>
          </cell>
        </row>
        <row r="20">
          <cell r="B20">
            <v>31107</v>
          </cell>
          <cell r="C20">
            <v>62.3</v>
          </cell>
          <cell r="E20">
            <v>76.822445099198006</v>
          </cell>
        </row>
        <row r="21">
          <cell r="B21">
            <v>31199</v>
          </cell>
          <cell r="C21">
            <v>79.3</v>
          </cell>
          <cell r="E21">
            <v>71.277892195415006</v>
          </cell>
        </row>
        <row r="22">
          <cell r="B22">
            <v>31291</v>
          </cell>
          <cell r="C22">
            <v>76.5</v>
          </cell>
          <cell r="E22">
            <v>74.328811928597005</v>
          </cell>
        </row>
        <row r="23">
          <cell r="B23">
            <v>31382</v>
          </cell>
          <cell r="C23">
            <v>65.5</v>
          </cell>
          <cell r="E23">
            <v>75.495336599501002</v>
          </cell>
        </row>
        <row r="24">
          <cell r="B24">
            <v>31472</v>
          </cell>
          <cell r="C24">
            <v>58.1</v>
          </cell>
          <cell r="E24">
            <v>71.561751424994995</v>
          </cell>
        </row>
        <row r="25">
          <cell r="B25">
            <v>31564</v>
          </cell>
          <cell r="C25">
            <v>66.8</v>
          </cell>
          <cell r="E25">
            <v>65.310708263646006</v>
          </cell>
        </row>
        <row r="26">
          <cell r="B26">
            <v>31656</v>
          </cell>
          <cell r="C26">
            <v>63.4</v>
          </cell>
          <cell r="E26">
            <v>64.448023151794004</v>
          </cell>
        </row>
        <row r="27">
          <cell r="B27">
            <v>31747</v>
          </cell>
          <cell r="C27">
            <v>56.1</v>
          </cell>
          <cell r="E27">
            <v>62.606124539440998</v>
          </cell>
        </row>
        <row r="28">
          <cell r="B28">
            <v>31837</v>
          </cell>
          <cell r="C28">
            <v>51.9</v>
          </cell>
          <cell r="E28">
            <v>58.311564018752001</v>
          </cell>
        </row>
        <row r="29">
          <cell r="B29">
            <v>31929</v>
          </cell>
          <cell r="C29">
            <v>62.8</v>
          </cell>
          <cell r="E29">
            <v>53.528179149635001</v>
          </cell>
        </row>
        <row r="30">
          <cell r="B30">
            <v>32021</v>
          </cell>
          <cell r="C30">
            <v>64.7</v>
          </cell>
          <cell r="E30">
            <v>55.024931448415998</v>
          </cell>
        </row>
        <row r="31">
          <cell r="B31">
            <v>32112</v>
          </cell>
          <cell r="C31">
            <v>53.5</v>
          </cell>
          <cell r="E31">
            <v>57.451649204214</v>
          </cell>
        </row>
        <row r="32">
          <cell r="B32">
            <v>32203</v>
          </cell>
          <cell r="C32">
            <v>47</v>
          </cell>
          <cell r="E32">
            <v>54.756026651558997</v>
          </cell>
        </row>
        <row r="33">
          <cell r="B33">
            <v>32295</v>
          </cell>
          <cell r="C33">
            <v>60.5</v>
          </cell>
          <cell r="E33">
            <v>50.088541540496003</v>
          </cell>
        </row>
        <row r="34">
          <cell r="B34">
            <v>32387</v>
          </cell>
          <cell r="C34">
            <v>59.2</v>
          </cell>
          <cell r="E34">
            <v>52.669120992939</v>
          </cell>
        </row>
        <row r="35">
          <cell r="B35">
            <v>32478</v>
          </cell>
          <cell r="C35">
            <v>51.6</v>
          </cell>
          <cell r="E35">
            <v>54.414471902806</v>
          </cell>
        </row>
        <row r="36">
          <cell r="B36">
            <v>32568</v>
          </cell>
          <cell r="C36">
            <v>48.1</v>
          </cell>
          <cell r="E36">
            <v>52.638365224540998</v>
          </cell>
        </row>
        <row r="37">
          <cell r="B37">
            <v>32660</v>
          </cell>
          <cell r="C37">
            <v>55.1</v>
          </cell>
          <cell r="E37">
            <v>49.885361711656003</v>
          </cell>
        </row>
        <row r="38">
          <cell r="B38">
            <v>32752</v>
          </cell>
          <cell r="C38">
            <v>50.3</v>
          </cell>
          <cell r="E38">
            <v>50.992888693837997</v>
          </cell>
        </row>
        <row r="39">
          <cell r="B39">
            <v>32843</v>
          </cell>
          <cell r="C39">
            <v>44.5</v>
          </cell>
          <cell r="E39">
            <v>49.962837465988002</v>
          </cell>
        </row>
        <row r="40">
          <cell r="B40">
            <v>32933</v>
          </cell>
          <cell r="C40">
            <v>43.3</v>
          </cell>
          <cell r="E40">
            <v>46.807514227468999</v>
          </cell>
        </row>
        <row r="41">
          <cell r="B41">
            <v>33025</v>
          </cell>
          <cell r="C41">
            <v>51.7</v>
          </cell>
          <cell r="E41">
            <v>44.055387610815004</v>
          </cell>
        </row>
        <row r="42">
          <cell r="B42">
            <v>33117</v>
          </cell>
          <cell r="C42">
            <v>50.5</v>
          </cell>
          <cell r="E42">
            <v>45.854575124313001</v>
          </cell>
        </row>
        <row r="43">
          <cell r="B43">
            <v>33208</v>
          </cell>
          <cell r="C43">
            <v>42.6</v>
          </cell>
          <cell r="E43">
            <v>46.975492764582</v>
          </cell>
        </row>
        <row r="44">
          <cell r="B44">
            <v>33298</v>
          </cell>
          <cell r="C44">
            <v>35.4</v>
          </cell>
          <cell r="E44">
            <v>44.562122349174999</v>
          </cell>
        </row>
        <row r="45">
          <cell r="B45">
            <v>33390</v>
          </cell>
          <cell r="C45">
            <v>47.4</v>
          </cell>
          <cell r="E45">
            <v>39.716345755250003</v>
          </cell>
        </row>
        <row r="46">
          <cell r="B46">
            <v>33482</v>
          </cell>
          <cell r="C46">
            <v>47.2</v>
          </cell>
          <cell r="E46">
            <v>41.430868014692003</v>
          </cell>
        </row>
        <row r="47">
          <cell r="B47">
            <v>33573</v>
          </cell>
          <cell r="C47">
            <v>40.9</v>
          </cell>
          <cell r="E47">
            <v>42.940746138907002</v>
          </cell>
        </row>
        <row r="48">
          <cell r="B48">
            <v>33664</v>
          </cell>
          <cell r="C48">
            <v>43</v>
          </cell>
          <cell r="E48">
            <v>41.533105212340999</v>
          </cell>
        </row>
        <row r="49">
          <cell r="B49">
            <v>33756</v>
          </cell>
          <cell r="C49">
            <v>52.8</v>
          </cell>
          <cell r="E49">
            <v>41.480623670278</v>
          </cell>
        </row>
        <row r="50">
          <cell r="B50">
            <v>33848</v>
          </cell>
          <cell r="C50">
            <v>57</v>
          </cell>
          <cell r="E50">
            <v>45.820867540302999</v>
          </cell>
        </row>
        <row r="51">
          <cell r="B51">
            <v>33939</v>
          </cell>
          <cell r="C51">
            <v>57.6</v>
          </cell>
          <cell r="E51">
            <v>51.022097307430002</v>
          </cell>
        </row>
        <row r="52">
          <cell r="B52">
            <v>34029</v>
          </cell>
          <cell r="C52">
            <v>56.4</v>
          </cell>
          <cell r="E52">
            <v>55.138051438824</v>
          </cell>
        </row>
        <row r="53">
          <cell r="B53">
            <v>34121</v>
          </cell>
          <cell r="C53">
            <v>64.3</v>
          </cell>
          <cell r="E53">
            <v>57.484027032215003</v>
          </cell>
        </row>
        <row r="54">
          <cell r="B54">
            <v>34213</v>
          </cell>
          <cell r="C54">
            <v>67.099999999999994</v>
          </cell>
          <cell r="E54">
            <v>62.341690121660001</v>
          </cell>
        </row>
        <row r="55">
          <cell r="B55">
            <v>34304</v>
          </cell>
          <cell r="C55">
            <v>66.400000000000006</v>
          </cell>
          <cell r="E55">
            <v>66.861964200030997</v>
          </cell>
        </row>
        <row r="56">
          <cell r="B56">
            <v>34394</v>
          </cell>
          <cell r="C56">
            <v>69.099999999999994</v>
          </cell>
          <cell r="E56">
            <v>69.505576844930005</v>
          </cell>
        </row>
        <row r="57">
          <cell r="B57">
            <v>34486</v>
          </cell>
          <cell r="C57">
            <v>78.7</v>
          </cell>
          <cell r="E57">
            <v>72.136025227841003</v>
          </cell>
        </row>
        <row r="58">
          <cell r="B58">
            <v>34578</v>
          </cell>
          <cell r="C58">
            <v>78.7</v>
          </cell>
          <cell r="E58">
            <v>77.756312622818996</v>
          </cell>
        </row>
        <row r="59">
          <cell r="B59">
            <v>34669</v>
          </cell>
          <cell r="C59">
            <v>77.5</v>
          </cell>
          <cell r="E59">
            <v>81.473490330093995</v>
          </cell>
        </row>
        <row r="60">
          <cell r="B60">
            <v>34759</v>
          </cell>
          <cell r="C60">
            <v>79.2</v>
          </cell>
          <cell r="E60">
            <v>83.134816602328002</v>
          </cell>
        </row>
        <row r="61">
          <cell r="B61">
            <v>34851</v>
          </cell>
          <cell r="C61">
            <v>86.8</v>
          </cell>
          <cell r="E61">
            <v>84.489328517664006</v>
          </cell>
        </row>
        <row r="62">
          <cell r="B62">
            <v>34943</v>
          </cell>
          <cell r="C62">
            <v>87.6</v>
          </cell>
          <cell r="E62">
            <v>88.232225289200002</v>
          </cell>
        </row>
        <row r="63">
          <cell r="B63">
            <v>35034</v>
          </cell>
          <cell r="C63">
            <v>86.4</v>
          </cell>
          <cell r="D63">
            <v>90.886888102577998</v>
          </cell>
          <cell r="E63">
            <v>90.886888102577998</v>
          </cell>
        </row>
        <row r="64">
          <cell r="B64">
            <v>35125</v>
          </cell>
          <cell r="D64">
            <v>91.818201419001994</v>
          </cell>
        </row>
        <row r="65">
          <cell r="B65">
            <v>35217</v>
          </cell>
          <cell r="D65">
            <v>94.330192137463996</v>
          </cell>
        </row>
        <row r="66">
          <cell r="B66">
            <v>35309</v>
          </cell>
          <cell r="D66">
            <v>96.842182855925998</v>
          </cell>
        </row>
        <row r="67">
          <cell r="B67">
            <v>35400</v>
          </cell>
          <cell r="D67">
            <v>99.354173574388994</v>
          </cell>
        </row>
        <row r="68">
          <cell r="B68">
            <v>35490</v>
          </cell>
          <cell r="D68">
            <v>101.866164292851</v>
          </cell>
        </row>
        <row r="69">
          <cell r="B69">
            <v>35582</v>
          </cell>
          <cell r="D69">
            <v>104.378155011313</v>
          </cell>
        </row>
        <row r="70">
          <cell r="B70">
            <v>35674</v>
          </cell>
          <cell r="D70">
            <v>106.890145729775</v>
          </cell>
        </row>
        <row r="71">
          <cell r="B71">
            <v>35765</v>
          </cell>
          <cell r="D71">
            <v>109.402136448237</v>
          </cell>
        </row>
        <row r="72">
          <cell r="B72">
            <v>35855</v>
          </cell>
          <cell r="D72">
            <v>111.914127166699</v>
          </cell>
        </row>
        <row r="73">
          <cell r="B73">
            <v>35947</v>
          </cell>
          <cell r="D73">
            <v>114.42611788516101</v>
          </cell>
        </row>
        <row r="74">
          <cell r="B74">
            <v>36039</v>
          </cell>
          <cell r="D74">
            <v>116.938108603624</v>
          </cell>
        </row>
        <row r="75">
          <cell r="B75">
            <v>36130</v>
          </cell>
          <cell r="D75">
            <v>119.450099322086</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F"/>
      <sheetName val="Shipments_Analysis"/>
      <sheetName val="Holts Exponential Smoothing"/>
    </sheetNames>
    <sheetDataSet>
      <sheetData sheetId="0">
        <row r="5">
          <cell r="B5">
            <v>1</v>
          </cell>
          <cell r="C5">
            <v>0.77790970113299995</v>
          </cell>
          <cell r="D5">
            <v>0.25303491195200001</v>
          </cell>
          <cell r="E5">
            <v>-0.25303491195200001</v>
          </cell>
        </row>
        <row r="6">
          <cell r="B6">
            <v>2</v>
          </cell>
          <cell r="C6">
            <v>0.55931785730100003</v>
          </cell>
          <cell r="D6">
            <v>0.25303491195200001</v>
          </cell>
          <cell r="E6">
            <v>-0.25303491195200001</v>
          </cell>
        </row>
        <row r="7">
          <cell r="B7">
            <v>3</v>
          </cell>
          <cell r="C7">
            <v>0.61648621653699998</v>
          </cell>
          <cell r="D7">
            <v>0.25303491195200001</v>
          </cell>
          <cell r="E7">
            <v>-0.25303491195200001</v>
          </cell>
        </row>
        <row r="8">
          <cell r="B8">
            <v>4</v>
          </cell>
          <cell r="C8">
            <v>0.69108664361000005</v>
          </cell>
          <cell r="D8">
            <v>0.25303491195200001</v>
          </cell>
          <cell r="E8">
            <v>-0.25303491195200001</v>
          </cell>
        </row>
        <row r="9">
          <cell r="B9">
            <v>5</v>
          </cell>
          <cell r="C9">
            <v>0.46229986863299999</v>
          </cell>
          <cell r="D9">
            <v>0.25303491195200001</v>
          </cell>
          <cell r="E9">
            <v>-0.25303491195200001</v>
          </cell>
        </row>
        <row r="10">
          <cell r="B10">
            <v>6</v>
          </cell>
          <cell r="C10">
            <v>0.23593384398600001</v>
          </cell>
          <cell r="D10">
            <v>0.25303491195200001</v>
          </cell>
          <cell r="E10">
            <v>-0.25303491195200001</v>
          </cell>
        </row>
        <row r="11">
          <cell r="B11">
            <v>7</v>
          </cell>
          <cell r="C11">
            <v>0.249417993472</v>
          </cell>
          <cell r="D11">
            <v>0.25303491195200001</v>
          </cell>
          <cell r="E11">
            <v>-0.25303491195200001</v>
          </cell>
        </row>
        <row r="12">
          <cell r="B12">
            <v>8</v>
          </cell>
          <cell r="C12">
            <v>0.31544506931799998</v>
          </cell>
          <cell r="D12">
            <v>0.25303491195200001</v>
          </cell>
          <cell r="E12">
            <v>-0.25303491195200001</v>
          </cell>
        </row>
        <row r="13">
          <cell r="B13">
            <v>9</v>
          </cell>
          <cell r="C13">
            <v>0.110327882884</v>
          </cell>
          <cell r="D13">
            <v>0.25303491195200001</v>
          </cell>
          <cell r="E13">
            <v>-0.25303491195200001</v>
          </cell>
        </row>
        <row r="14">
          <cell r="B14">
            <v>10</v>
          </cell>
          <cell r="C14">
            <v>-0.111795499884</v>
          </cell>
          <cell r="D14">
            <v>0.25303491195200001</v>
          </cell>
          <cell r="E14">
            <v>-0.25303491195200001</v>
          </cell>
        </row>
        <row r="15">
          <cell r="B15">
            <v>11</v>
          </cell>
          <cell r="C15">
            <v>-9.5369361210000003E-2</v>
          </cell>
          <cell r="D15">
            <v>0.25303491195200001</v>
          </cell>
          <cell r="E15">
            <v>-0.25303491195200001</v>
          </cell>
        </row>
        <row r="16">
          <cell r="B16">
            <v>12</v>
          </cell>
          <cell r="C16">
            <v>-1.3580954496000001E-2</v>
          </cell>
          <cell r="D16">
            <v>0.25303491195200001</v>
          </cell>
          <cell r="E16">
            <v>-0.25303491195200001</v>
          </cell>
        </row>
      </sheetData>
      <sheetData sheetId="1">
        <row r="1">
          <cell r="B1" t="str">
            <v>MHS</v>
          </cell>
        </row>
        <row r="2">
          <cell r="A2">
            <v>29646</v>
          </cell>
          <cell r="B2">
            <v>54.9</v>
          </cell>
        </row>
        <row r="3">
          <cell r="A3">
            <v>29738</v>
          </cell>
          <cell r="B3">
            <v>70.099999999999994</v>
          </cell>
        </row>
        <row r="4">
          <cell r="A4">
            <v>29830</v>
          </cell>
          <cell r="B4">
            <v>65.8</v>
          </cell>
        </row>
        <row r="5">
          <cell r="A5">
            <v>29921</v>
          </cell>
          <cell r="B5">
            <v>50.2</v>
          </cell>
        </row>
        <row r="6">
          <cell r="A6">
            <v>30011</v>
          </cell>
          <cell r="B6">
            <v>53.3</v>
          </cell>
        </row>
        <row r="7">
          <cell r="A7">
            <v>30103</v>
          </cell>
          <cell r="B7">
            <v>67.900000000000006</v>
          </cell>
        </row>
        <row r="8">
          <cell r="A8">
            <v>30195</v>
          </cell>
          <cell r="B8">
            <v>63.1</v>
          </cell>
        </row>
        <row r="9">
          <cell r="A9">
            <v>30286</v>
          </cell>
          <cell r="B9">
            <v>55.3</v>
          </cell>
        </row>
        <row r="10">
          <cell r="A10">
            <v>30376</v>
          </cell>
          <cell r="B10">
            <v>63.3</v>
          </cell>
        </row>
        <row r="11">
          <cell r="A11">
            <v>30468</v>
          </cell>
          <cell r="B11">
            <v>81.5</v>
          </cell>
        </row>
        <row r="12">
          <cell r="A12">
            <v>30560</v>
          </cell>
          <cell r="B12">
            <v>81.7</v>
          </cell>
        </row>
        <row r="13">
          <cell r="A13">
            <v>30651</v>
          </cell>
          <cell r="B13">
            <v>69.2</v>
          </cell>
        </row>
        <row r="14">
          <cell r="A14">
            <v>30742</v>
          </cell>
          <cell r="B14">
            <v>67.8</v>
          </cell>
        </row>
        <row r="15">
          <cell r="A15">
            <v>30834</v>
          </cell>
          <cell r="B15">
            <v>82.7</v>
          </cell>
        </row>
        <row r="16">
          <cell r="A16">
            <v>30926</v>
          </cell>
          <cell r="B16">
            <v>79</v>
          </cell>
        </row>
        <row r="17">
          <cell r="A17">
            <v>31017</v>
          </cell>
          <cell r="B17">
            <v>66.2</v>
          </cell>
        </row>
        <row r="18">
          <cell r="A18">
            <v>31107</v>
          </cell>
          <cell r="B18">
            <v>62.3</v>
          </cell>
        </row>
        <row r="19">
          <cell r="A19">
            <v>31199</v>
          </cell>
          <cell r="B19">
            <v>79.3</v>
          </cell>
        </row>
        <row r="20">
          <cell r="A20">
            <v>31291</v>
          </cell>
          <cell r="B20">
            <v>76.5</v>
          </cell>
        </row>
        <row r="21">
          <cell r="A21">
            <v>31382</v>
          </cell>
          <cell r="B21">
            <v>65.5</v>
          </cell>
        </row>
        <row r="22">
          <cell r="A22">
            <v>31472</v>
          </cell>
          <cell r="B22">
            <v>58.1</v>
          </cell>
        </row>
        <row r="23">
          <cell r="A23">
            <v>31564</v>
          </cell>
          <cell r="B23">
            <v>66.8</v>
          </cell>
        </row>
        <row r="24">
          <cell r="A24">
            <v>31656</v>
          </cell>
          <cell r="B24">
            <v>63.4</v>
          </cell>
        </row>
        <row r="25">
          <cell r="A25">
            <v>31747</v>
          </cell>
          <cell r="B25">
            <v>56.1</v>
          </cell>
        </row>
        <row r="26">
          <cell r="A26">
            <v>31837</v>
          </cell>
          <cell r="B26">
            <v>51.9</v>
          </cell>
        </row>
        <row r="27">
          <cell r="A27">
            <v>31929</v>
          </cell>
          <cell r="B27">
            <v>62.8</v>
          </cell>
        </row>
        <row r="28">
          <cell r="A28">
            <v>32021</v>
          </cell>
          <cell r="B28">
            <v>64.7</v>
          </cell>
        </row>
        <row r="29">
          <cell r="A29">
            <v>32112</v>
          </cell>
          <cell r="B29">
            <v>53.5</v>
          </cell>
        </row>
        <row r="30">
          <cell r="A30">
            <v>32203</v>
          </cell>
          <cell r="B30">
            <v>47</v>
          </cell>
        </row>
        <row r="31">
          <cell r="A31">
            <v>32295</v>
          </cell>
          <cell r="B31">
            <v>60.5</v>
          </cell>
        </row>
        <row r="32">
          <cell r="A32">
            <v>32387</v>
          </cell>
          <cell r="B32">
            <v>59.2</v>
          </cell>
        </row>
        <row r="33">
          <cell r="A33">
            <v>32478</v>
          </cell>
          <cell r="B33">
            <v>51.6</v>
          </cell>
        </row>
        <row r="34">
          <cell r="A34">
            <v>32568</v>
          </cell>
          <cell r="B34">
            <v>48.1</v>
          </cell>
        </row>
        <row r="35">
          <cell r="A35">
            <v>32660</v>
          </cell>
          <cell r="B35">
            <v>55.1</v>
          </cell>
        </row>
        <row r="36">
          <cell r="A36">
            <v>32752</v>
          </cell>
          <cell r="B36">
            <v>50.3</v>
          </cell>
        </row>
        <row r="37">
          <cell r="A37">
            <v>32843</v>
          </cell>
          <cell r="B37">
            <v>44.5</v>
          </cell>
        </row>
        <row r="38">
          <cell r="A38">
            <v>32933</v>
          </cell>
          <cell r="B38">
            <v>43.3</v>
          </cell>
        </row>
        <row r="39">
          <cell r="A39">
            <v>33025</v>
          </cell>
          <cell r="B39">
            <v>51.7</v>
          </cell>
        </row>
        <row r="40">
          <cell r="A40">
            <v>33117</v>
          </cell>
          <cell r="B40">
            <v>50.5</v>
          </cell>
        </row>
        <row r="41">
          <cell r="A41">
            <v>33208</v>
          </cell>
          <cell r="B41">
            <v>42.6</v>
          </cell>
        </row>
        <row r="42">
          <cell r="A42">
            <v>33298</v>
          </cell>
          <cell r="B42">
            <v>35.4</v>
          </cell>
        </row>
        <row r="43">
          <cell r="A43">
            <v>33390</v>
          </cell>
          <cell r="B43">
            <v>47.4</v>
          </cell>
        </row>
        <row r="44">
          <cell r="A44">
            <v>33482</v>
          </cell>
          <cell r="B44">
            <v>47.2</v>
          </cell>
        </row>
        <row r="45">
          <cell r="A45">
            <v>33573</v>
          </cell>
          <cell r="B45">
            <v>40.9</v>
          </cell>
        </row>
        <row r="46">
          <cell r="A46">
            <v>33664</v>
          </cell>
          <cell r="B46">
            <v>43</v>
          </cell>
        </row>
        <row r="47">
          <cell r="A47">
            <v>33756</v>
          </cell>
          <cell r="B47">
            <v>52.8</v>
          </cell>
        </row>
        <row r="48">
          <cell r="A48">
            <v>33848</v>
          </cell>
          <cell r="B48">
            <v>57</v>
          </cell>
        </row>
        <row r="49">
          <cell r="A49">
            <v>33939</v>
          </cell>
          <cell r="B49">
            <v>57.6</v>
          </cell>
        </row>
        <row r="50">
          <cell r="A50">
            <v>34029</v>
          </cell>
          <cell r="B50">
            <v>56.4</v>
          </cell>
        </row>
        <row r="51">
          <cell r="A51">
            <v>34121</v>
          </cell>
          <cell r="B51">
            <v>64.3</v>
          </cell>
        </row>
        <row r="52">
          <cell r="A52">
            <v>34213</v>
          </cell>
          <cell r="B52">
            <v>67.099999999999994</v>
          </cell>
        </row>
        <row r="53">
          <cell r="A53">
            <v>34304</v>
          </cell>
          <cell r="B53">
            <v>66.400000000000006</v>
          </cell>
        </row>
        <row r="54">
          <cell r="A54">
            <v>34394</v>
          </cell>
          <cell r="B54">
            <v>69.099999999999994</v>
          </cell>
        </row>
        <row r="55">
          <cell r="A55">
            <v>34486</v>
          </cell>
          <cell r="B55">
            <v>78.7</v>
          </cell>
        </row>
        <row r="56">
          <cell r="A56">
            <v>34578</v>
          </cell>
          <cell r="B56">
            <v>78.7</v>
          </cell>
        </row>
        <row r="57">
          <cell r="A57">
            <v>34669</v>
          </cell>
          <cell r="B57">
            <v>77.5</v>
          </cell>
        </row>
        <row r="58">
          <cell r="A58">
            <v>34759</v>
          </cell>
          <cell r="B58">
            <v>79.2</v>
          </cell>
        </row>
        <row r="59">
          <cell r="A59">
            <v>34851</v>
          </cell>
          <cell r="B59">
            <v>86.8</v>
          </cell>
        </row>
        <row r="60">
          <cell r="A60">
            <v>34943</v>
          </cell>
          <cell r="B60">
            <v>87.6</v>
          </cell>
        </row>
        <row r="61">
          <cell r="A61">
            <v>35034</v>
          </cell>
          <cell r="B61">
            <v>86.4</v>
          </cell>
        </row>
      </sheetData>
      <sheetData sheetId="2"/>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01B38-37AD-4332-8FB2-E97B4A165838}">
  <dimension ref="B2:J276"/>
  <sheetViews>
    <sheetView topLeftCell="A226" workbookViewId="0">
      <selection activeCell="J233" sqref="J233"/>
    </sheetView>
  </sheetViews>
  <sheetFormatPr defaultColWidth="12.7109375" defaultRowHeight="10.5" customHeight="1" x14ac:dyDescent="0.2"/>
  <cols>
    <col min="1" max="16384" width="12.7109375" style="9"/>
  </cols>
  <sheetData>
    <row r="2" spans="2:9" ht="0.95" customHeight="1" x14ac:dyDescent="0.2">
      <c r="B2" s="6" t="s">
        <v>2</v>
      </c>
      <c r="C2" s="7"/>
      <c r="D2" s="7"/>
      <c r="E2" s="7"/>
      <c r="F2" s="7"/>
      <c r="G2" s="7"/>
      <c r="H2" s="7"/>
      <c r="I2" s="8"/>
    </row>
    <row r="3" spans="2:9" ht="0.95" customHeight="1" x14ac:dyDescent="0.2">
      <c r="B3" s="10" t="s">
        <v>3</v>
      </c>
      <c r="C3" s="10" t="s">
        <v>4</v>
      </c>
      <c r="D3" s="10" t="s">
        <v>5</v>
      </c>
      <c r="E3" s="10" t="s">
        <v>6</v>
      </c>
      <c r="F3" s="10"/>
      <c r="G3" s="10"/>
      <c r="H3" s="10"/>
      <c r="I3" s="10"/>
    </row>
    <row r="4" spans="2:9" ht="0.95" customHeight="1" x14ac:dyDescent="0.2">
      <c r="B4" s="11">
        <v>37257</v>
      </c>
      <c r="C4" s="12">
        <v>1627</v>
      </c>
      <c r="D4" s="12"/>
      <c r="E4" s="12">
        <v>1553.2633517495401</v>
      </c>
      <c r="F4" s="12"/>
    </row>
    <row r="5" spans="2:9" ht="0.95" customHeight="1" x14ac:dyDescent="0.2">
      <c r="B5" s="11">
        <v>37288</v>
      </c>
      <c r="C5" s="12">
        <v>1588</v>
      </c>
      <c r="D5" s="12"/>
      <c r="E5" s="12">
        <v>1556.6199995884649</v>
      </c>
      <c r="F5" s="12"/>
    </row>
    <row r="6" spans="2:9" ht="0.95" customHeight="1" x14ac:dyDescent="0.2">
      <c r="B6" s="11">
        <v>37316</v>
      </c>
      <c r="C6" s="12">
        <v>1567</v>
      </c>
      <c r="D6" s="12"/>
      <c r="E6" s="12">
        <v>1559.9766474273899</v>
      </c>
      <c r="F6" s="12"/>
    </row>
    <row r="7" spans="2:9" ht="0.95" customHeight="1" x14ac:dyDescent="0.2">
      <c r="B7" s="11">
        <v>37347</v>
      </c>
      <c r="C7" s="12">
        <v>1578</v>
      </c>
      <c r="D7" s="12"/>
      <c r="E7" s="12">
        <v>1563.333295266315</v>
      </c>
      <c r="F7" s="12"/>
    </row>
    <row r="8" spans="2:9" ht="0.95" customHeight="1" x14ac:dyDescent="0.2">
      <c r="B8" s="11">
        <v>37377</v>
      </c>
      <c r="C8" s="12">
        <v>1515</v>
      </c>
      <c r="D8" s="12"/>
      <c r="E8" s="12">
        <v>1566.68994310524</v>
      </c>
      <c r="F8" s="12"/>
    </row>
    <row r="9" spans="2:9" ht="0.95" customHeight="1" x14ac:dyDescent="0.2">
      <c r="B9" s="11">
        <v>37408</v>
      </c>
      <c r="C9" s="12">
        <v>1520</v>
      </c>
      <c r="D9" s="12"/>
      <c r="E9" s="12">
        <v>1570.046590944165</v>
      </c>
      <c r="F9" s="12"/>
    </row>
    <row r="10" spans="2:9" ht="0.95" customHeight="1" x14ac:dyDescent="0.2">
      <c r="B10" s="11">
        <v>37438</v>
      </c>
      <c r="C10" s="12">
        <v>1498</v>
      </c>
      <c r="D10" s="12"/>
      <c r="E10" s="12">
        <v>1573.40323878309</v>
      </c>
      <c r="F10" s="12"/>
    </row>
    <row r="11" spans="2:9" ht="0.95" customHeight="1" x14ac:dyDescent="0.2">
      <c r="B11" s="11">
        <v>37469</v>
      </c>
      <c r="C11" s="12">
        <v>1522</v>
      </c>
      <c r="D11" s="12"/>
      <c r="E11" s="12">
        <v>1576.759886622016</v>
      </c>
      <c r="F11" s="12"/>
    </row>
    <row r="12" spans="2:9" ht="0.95" customHeight="1" x14ac:dyDescent="0.2">
      <c r="B12" s="11">
        <v>37500</v>
      </c>
      <c r="C12" s="12">
        <v>1560</v>
      </c>
      <c r="D12" s="12"/>
      <c r="E12" s="12">
        <v>1580.1165344609401</v>
      </c>
      <c r="F12" s="12"/>
    </row>
    <row r="13" spans="2:9" ht="0.95" customHeight="1" x14ac:dyDescent="0.2">
      <c r="B13" s="11">
        <v>37530</v>
      </c>
      <c r="C13" s="12">
        <v>1569</v>
      </c>
      <c r="D13" s="12"/>
      <c r="E13" s="12">
        <v>1583.473182299866</v>
      </c>
      <c r="F13" s="12"/>
    </row>
    <row r="14" spans="2:9" ht="0.95" customHeight="1" x14ac:dyDescent="0.2">
      <c r="B14" s="11">
        <v>37561</v>
      </c>
      <c r="C14" s="12">
        <v>1528</v>
      </c>
      <c r="D14" s="12"/>
      <c r="E14" s="12">
        <v>1586.8298301387899</v>
      </c>
      <c r="F14" s="12"/>
    </row>
    <row r="15" spans="2:9" ht="0.95" customHeight="1" x14ac:dyDescent="0.2">
      <c r="B15" s="11">
        <v>37591</v>
      </c>
      <c r="C15" s="12">
        <v>1556</v>
      </c>
      <c r="D15" s="12"/>
      <c r="E15" s="12">
        <v>1590.1864779777161</v>
      </c>
      <c r="F15" s="12"/>
    </row>
    <row r="16" spans="2:9" ht="0.95" customHeight="1" x14ac:dyDescent="0.2">
      <c r="B16" s="11">
        <v>37622</v>
      </c>
      <c r="C16" s="12">
        <v>1593</v>
      </c>
      <c r="D16" s="12"/>
      <c r="E16" s="12">
        <v>1593.5431258166409</v>
      </c>
      <c r="F16" s="12"/>
    </row>
    <row r="17" spans="2:6" ht="0.95" customHeight="1" x14ac:dyDescent="0.2">
      <c r="B17" s="11">
        <v>37653</v>
      </c>
      <c r="C17" s="12">
        <v>1527</v>
      </c>
      <c r="D17" s="12"/>
      <c r="E17" s="12">
        <v>1596.8997736555659</v>
      </c>
      <c r="F17" s="12"/>
    </row>
    <row r="18" spans="2:6" ht="0.95" customHeight="1" x14ac:dyDescent="0.2">
      <c r="B18" s="11">
        <v>37681</v>
      </c>
      <c r="C18" s="12">
        <v>1524</v>
      </c>
      <c r="D18" s="12"/>
      <c r="E18" s="12">
        <v>1600.256421494491</v>
      </c>
      <c r="F18" s="12"/>
    </row>
    <row r="19" spans="2:6" ht="0.95" customHeight="1" x14ac:dyDescent="0.2">
      <c r="B19" s="11">
        <v>37712</v>
      </c>
      <c r="C19" s="12">
        <v>1560</v>
      </c>
      <c r="D19" s="12"/>
      <c r="E19" s="12">
        <v>1603.613069333416</v>
      </c>
      <c r="F19" s="12"/>
    </row>
    <row r="20" spans="2:6" ht="0.95" customHeight="1" x14ac:dyDescent="0.2">
      <c r="B20" s="11">
        <v>37742</v>
      </c>
      <c r="C20" s="12">
        <v>1575</v>
      </c>
      <c r="D20" s="12"/>
      <c r="E20" s="12">
        <v>1606.969717172341</v>
      </c>
      <c r="F20" s="12"/>
    </row>
    <row r="21" spans="2:6" ht="0.95" customHeight="1" x14ac:dyDescent="0.2">
      <c r="B21" s="11">
        <v>37773</v>
      </c>
      <c r="C21" s="12">
        <v>1588</v>
      </c>
      <c r="D21" s="12"/>
      <c r="E21" s="12">
        <v>1610.326365011266</v>
      </c>
      <c r="F21" s="12"/>
    </row>
    <row r="22" spans="2:6" ht="0.95" customHeight="1" x14ac:dyDescent="0.2">
      <c r="B22" s="11">
        <v>37803</v>
      </c>
      <c r="C22" s="12">
        <v>1567</v>
      </c>
      <c r="D22" s="12"/>
      <c r="E22" s="12">
        <v>1613.6830128501911</v>
      </c>
      <c r="F22" s="12"/>
    </row>
    <row r="23" spans="2:6" ht="0.95" customHeight="1" x14ac:dyDescent="0.2">
      <c r="B23" s="11">
        <v>37834</v>
      </c>
      <c r="C23" s="12">
        <v>1602</v>
      </c>
      <c r="D23" s="12"/>
      <c r="E23" s="12">
        <v>1617.0396606891161</v>
      </c>
      <c r="F23" s="12"/>
    </row>
    <row r="24" spans="2:6" ht="0.95" customHeight="1" x14ac:dyDescent="0.2">
      <c r="B24" s="11">
        <v>37865</v>
      </c>
      <c r="C24" s="12">
        <v>1624</v>
      </c>
      <c r="D24" s="12"/>
      <c r="E24" s="12">
        <v>1620.3963085280409</v>
      </c>
      <c r="F24" s="12"/>
    </row>
    <row r="25" spans="2:6" ht="0.95" customHeight="1" x14ac:dyDescent="0.2">
      <c r="B25" s="11">
        <v>37895</v>
      </c>
      <c r="C25" s="12">
        <v>1597</v>
      </c>
      <c r="D25" s="12"/>
      <c r="E25" s="12">
        <v>1623.7529563669659</v>
      </c>
      <c r="F25" s="12"/>
    </row>
    <row r="26" spans="2:6" ht="0.95" customHeight="1" x14ac:dyDescent="0.2">
      <c r="B26" s="11">
        <v>37926</v>
      </c>
      <c r="C26" s="12">
        <v>1614</v>
      </c>
      <c r="D26" s="12"/>
      <c r="E26" s="12">
        <v>1627.1096042058921</v>
      </c>
      <c r="F26" s="12"/>
    </row>
    <row r="27" spans="2:6" ht="0.95" customHeight="1" x14ac:dyDescent="0.2">
      <c r="B27" s="11">
        <v>37956</v>
      </c>
      <c r="C27" s="12">
        <v>1644</v>
      </c>
      <c r="D27" s="12"/>
      <c r="E27" s="12">
        <v>1630.466252044816</v>
      </c>
      <c r="F27" s="12"/>
    </row>
    <row r="28" spans="2:6" ht="0.95" customHeight="1" x14ac:dyDescent="0.2">
      <c r="B28" s="11">
        <v>37987</v>
      </c>
      <c r="C28" s="12">
        <v>1637</v>
      </c>
      <c r="D28" s="12"/>
      <c r="E28" s="12">
        <v>1633.8228998837419</v>
      </c>
      <c r="F28" s="12"/>
    </row>
    <row r="29" spans="2:6" ht="0.95" customHeight="1" x14ac:dyDescent="0.2">
      <c r="B29" s="11">
        <v>38018</v>
      </c>
      <c r="C29" s="12">
        <v>1617</v>
      </c>
      <c r="D29" s="12"/>
      <c r="E29" s="12">
        <v>1637.1795477226669</v>
      </c>
      <c r="F29" s="12"/>
    </row>
    <row r="30" spans="2:6" ht="0.95" customHeight="1" x14ac:dyDescent="0.2">
      <c r="B30" s="11">
        <v>38047</v>
      </c>
      <c r="C30" s="12">
        <v>1679</v>
      </c>
      <c r="D30" s="12"/>
      <c r="E30" s="12">
        <v>1640.536195561592</v>
      </c>
      <c r="F30" s="12"/>
    </row>
    <row r="31" spans="2:6" ht="0.95" customHeight="1" x14ac:dyDescent="0.2">
      <c r="B31" s="11">
        <v>38078</v>
      </c>
      <c r="C31" s="12">
        <v>1607</v>
      </c>
      <c r="D31" s="12"/>
      <c r="E31" s="12">
        <v>1643.892843400517</v>
      </c>
      <c r="F31" s="12"/>
    </row>
    <row r="32" spans="2:6" ht="0.95" customHeight="1" x14ac:dyDescent="0.2">
      <c r="B32" s="11">
        <v>38108</v>
      </c>
      <c r="C32" s="12">
        <v>1623</v>
      </c>
      <c r="D32" s="12"/>
      <c r="E32" s="12">
        <v>1647.249491239442</v>
      </c>
      <c r="F32" s="12"/>
    </row>
    <row r="33" spans="2:6" ht="0.95" customHeight="1" x14ac:dyDescent="0.2">
      <c r="B33" s="11">
        <v>38139</v>
      </c>
      <c r="C33" s="12">
        <v>1619</v>
      </c>
      <c r="D33" s="12"/>
      <c r="E33" s="12">
        <v>1650.6061390783671</v>
      </c>
      <c r="F33" s="12"/>
    </row>
    <row r="34" spans="2:6" ht="0.95" customHeight="1" x14ac:dyDescent="0.2">
      <c r="B34" s="11">
        <v>38169</v>
      </c>
      <c r="C34" s="12">
        <v>1667</v>
      </c>
      <c r="D34" s="12"/>
      <c r="E34" s="12">
        <v>1653.9627869172921</v>
      </c>
      <c r="F34" s="12"/>
    </row>
    <row r="35" spans="2:6" ht="0.95" customHeight="1" x14ac:dyDescent="0.2">
      <c r="B35" s="11">
        <v>38200</v>
      </c>
      <c r="C35" s="12">
        <v>1660</v>
      </c>
      <c r="D35" s="12"/>
      <c r="E35" s="12">
        <v>1657.3194347562171</v>
      </c>
      <c r="F35" s="12"/>
    </row>
    <row r="36" spans="2:6" ht="0.95" customHeight="1" x14ac:dyDescent="0.2">
      <c r="B36" s="11">
        <v>38231</v>
      </c>
      <c r="C36" s="12">
        <v>1681</v>
      </c>
      <c r="D36" s="12"/>
      <c r="E36" s="12">
        <v>1660.6760825951419</v>
      </c>
      <c r="F36" s="12"/>
    </row>
    <row r="37" spans="2:6" ht="0.95" customHeight="1" x14ac:dyDescent="0.2">
      <c r="B37" s="11">
        <v>38261</v>
      </c>
      <c r="C37" s="12">
        <v>1696</v>
      </c>
      <c r="D37" s="12"/>
      <c r="E37" s="12">
        <v>1664.0327304340669</v>
      </c>
      <c r="F37" s="12"/>
    </row>
    <row r="38" spans="2:6" ht="0.95" customHeight="1" x14ac:dyDescent="0.2">
      <c r="B38" s="11">
        <v>38292</v>
      </c>
      <c r="C38" s="12">
        <v>1710</v>
      </c>
      <c r="D38" s="12"/>
      <c r="E38" s="12">
        <v>1667.389378272992</v>
      </c>
      <c r="F38" s="12"/>
    </row>
    <row r="39" spans="2:6" ht="0.95" customHeight="1" x14ac:dyDescent="0.2">
      <c r="B39" s="11">
        <v>38322</v>
      </c>
      <c r="C39" s="12">
        <v>1694</v>
      </c>
      <c r="D39" s="12"/>
      <c r="E39" s="12">
        <v>1670.7460261119179</v>
      </c>
      <c r="F39" s="12"/>
    </row>
    <row r="40" spans="2:6" ht="0.95" customHeight="1" x14ac:dyDescent="0.2">
      <c r="B40" s="11">
        <v>38353</v>
      </c>
      <c r="C40" s="12">
        <v>1663</v>
      </c>
      <c r="D40" s="12"/>
      <c r="E40" s="12">
        <v>1674.102673950842</v>
      </c>
      <c r="F40" s="12"/>
    </row>
    <row r="41" spans="2:6" ht="0.95" customHeight="1" x14ac:dyDescent="0.2">
      <c r="B41" s="11">
        <v>38384</v>
      </c>
      <c r="C41" s="12">
        <v>1531</v>
      </c>
      <c r="D41" s="12"/>
      <c r="E41" s="12">
        <v>1677.459321789768</v>
      </c>
      <c r="F41" s="12"/>
    </row>
    <row r="42" spans="2:6" ht="0.95" customHeight="1" x14ac:dyDescent="0.2">
      <c r="B42" s="11">
        <v>38412</v>
      </c>
      <c r="C42" s="12">
        <v>1707</v>
      </c>
      <c r="D42" s="12"/>
      <c r="E42" s="12">
        <v>1680.8159696286921</v>
      </c>
      <c r="F42" s="12"/>
    </row>
    <row r="43" spans="2:6" ht="0.95" customHeight="1" x14ac:dyDescent="0.2">
      <c r="B43" s="11">
        <v>38443</v>
      </c>
      <c r="C43" s="12">
        <v>1707</v>
      </c>
      <c r="D43" s="12"/>
      <c r="E43" s="12">
        <v>1684.172617467618</v>
      </c>
      <c r="F43" s="12"/>
    </row>
    <row r="44" spans="2:6" ht="0.95" customHeight="1" x14ac:dyDescent="0.2">
      <c r="B44" s="11">
        <v>38473</v>
      </c>
      <c r="C44" s="12">
        <v>1715</v>
      </c>
      <c r="D44" s="12"/>
      <c r="E44" s="12">
        <v>1687.529265306543</v>
      </c>
      <c r="F44" s="12"/>
    </row>
    <row r="45" spans="2:6" ht="0.95" customHeight="1" x14ac:dyDescent="0.2">
      <c r="B45" s="11">
        <v>38504</v>
      </c>
      <c r="C45" s="12">
        <v>1735</v>
      </c>
      <c r="D45" s="12"/>
      <c r="E45" s="12">
        <v>1690.8859131454681</v>
      </c>
      <c r="F45" s="12"/>
    </row>
    <row r="46" spans="2:6" ht="0.95" customHeight="1" x14ac:dyDescent="0.2">
      <c r="B46" s="11">
        <v>38534</v>
      </c>
      <c r="C46" s="12">
        <v>1692</v>
      </c>
      <c r="D46" s="12"/>
      <c r="E46" s="12">
        <v>1694.2425609843931</v>
      </c>
      <c r="F46" s="12"/>
    </row>
    <row r="47" spans="2:6" ht="0.95" customHeight="1" x14ac:dyDescent="0.2">
      <c r="B47" s="11">
        <v>38565</v>
      </c>
      <c r="C47" s="12">
        <v>1695</v>
      </c>
      <c r="D47" s="12"/>
      <c r="E47" s="12">
        <v>1697.5992088233179</v>
      </c>
      <c r="F47" s="12"/>
    </row>
    <row r="48" spans="2:6" ht="0.95" customHeight="1" x14ac:dyDescent="0.2">
      <c r="B48" s="11">
        <v>38596</v>
      </c>
      <c r="C48" s="12">
        <v>1721</v>
      </c>
      <c r="D48" s="12"/>
      <c r="E48" s="12">
        <v>1700.9558566622429</v>
      </c>
      <c r="F48" s="12"/>
    </row>
    <row r="49" spans="2:6" ht="0.95" customHeight="1" x14ac:dyDescent="0.2">
      <c r="B49" s="11">
        <v>38626</v>
      </c>
      <c r="C49" s="12">
        <v>1698</v>
      </c>
      <c r="D49" s="12"/>
      <c r="E49" s="12">
        <v>1704.312504501168</v>
      </c>
      <c r="F49" s="12"/>
    </row>
    <row r="50" spans="2:6" ht="0.95" customHeight="1" x14ac:dyDescent="0.2">
      <c r="B50" s="11">
        <v>38657</v>
      </c>
      <c r="C50" s="12">
        <v>1770</v>
      </c>
      <c r="D50" s="12"/>
      <c r="E50" s="12">
        <v>1707.669152340093</v>
      </c>
      <c r="F50" s="12"/>
    </row>
    <row r="51" spans="2:6" ht="0.95" customHeight="1" x14ac:dyDescent="0.2">
      <c r="B51" s="11">
        <v>38687</v>
      </c>
      <c r="C51" s="12">
        <v>1703</v>
      </c>
      <c r="D51" s="12"/>
      <c r="E51" s="12">
        <v>1711.025800179018</v>
      </c>
      <c r="F51" s="12"/>
    </row>
    <row r="52" spans="2:6" ht="0.95" customHeight="1" x14ac:dyDescent="0.2">
      <c r="B52" s="11">
        <v>38718</v>
      </c>
      <c r="C52" s="12">
        <v>1745</v>
      </c>
      <c r="D52" s="12"/>
      <c r="E52" s="12">
        <v>1714.382448017943</v>
      </c>
      <c r="F52" s="12"/>
    </row>
    <row r="53" spans="2:6" ht="0.95" customHeight="1" x14ac:dyDescent="0.2">
      <c r="B53" s="11">
        <v>38749</v>
      </c>
      <c r="C53" s="12">
        <v>1728</v>
      </c>
      <c r="D53" s="12"/>
      <c r="E53" s="12">
        <v>1717.7390958568681</v>
      </c>
      <c r="F53" s="12"/>
    </row>
    <row r="54" spans="2:6" ht="0.95" customHeight="1" x14ac:dyDescent="0.2">
      <c r="B54" s="11">
        <v>38777</v>
      </c>
      <c r="C54" s="12">
        <v>1776</v>
      </c>
      <c r="D54" s="12"/>
      <c r="E54" s="12">
        <v>1721.0957436957931</v>
      </c>
      <c r="F54" s="12"/>
    </row>
    <row r="55" spans="2:6" ht="0.95" customHeight="1" x14ac:dyDescent="0.2">
      <c r="B55" s="11">
        <v>38808</v>
      </c>
      <c r="C55" s="12">
        <v>1807</v>
      </c>
      <c r="D55" s="12"/>
      <c r="E55" s="12">
        <v>1724.4523915347179</v>
      </c>
      <c r="F55" s="12"/>
    </row>
    <row r="56" spans="2:6" ht="0.95" customHeight="1" x14ac:dyDescent="0.2">
      <c r="B56" s="11">
        <v>38838</v>
      </c>
      <c r="C56" s="12">
        <v>1800</v>
      </c>
      <c r="D56" s="12"/>
      <c r="E56" s="12">
        <v>1727.8090393736441</v>
      </c>
      <c r="F56" s="12"/>
    </row>
    <row r="57" spans="2:6" ht="0.95" customHeight="1" x14ac:dyDescent="0.2">
      <c r="B57" s="11">
        <v>38869</v>
      </c>
      <c r="C57" s="12">
        <v>1758</v>
      </c>
      <c r="D57" s="12"/>
      <c r="E57" s="12">
        <v>1731.1656872125691</v>
      </c>
      <c r="F57" s="12"/>
    </row>
    <row r="58" spans="2:6" ht="0.95" customHeight="1" x14ac:dyDescent="0.2">
      <c r="B58" s="11">
        <v>38899</v>
      </c>
      <c r="C58" s="12">
        <v>1784</v>
      </c>
      <c r="D58" s="12"/>
      <c r="E58" s="12">
        <v>1734.5223350514941</v>
      </c>
      <c r="F58" s="12"/>
    </row>
    <row r="59" spans="2:6" ht="0.95" customHeight="1" x14ac:dyDescent="0.2">
      <c r="B59" s="11">
        <v>38930</v>
      </c>
      <c r="C59" s="12">
        <v>1791</v>
      </c>
      <c r="D59" s="12"/>
      <c r="E59" s="12">
        <v>1737.8789828904189</v>
      </c>
      <c r="F59" s="12"/>
    </row>
    <row r="60" spans="2:6" ht="0.95" customHeight="1" x14ac:dyDescent="0.2">
      <c r="B60" s="11">
        <v>38961</v>
      </c>
      <c r="C60" s="12">
        <v>1743</v>
      </c>
      <c r="D60" s="12"/>
      <c r="E60" s="12">
        <v>1741.2356307293439</v>
      </c>
      <c r="F60" s="12"/>
    </row>
    <row r="61" spans="2:6" ht="0.95" customHeight="1" x14ac:dyDescent="0.2">
      <c r="B61" s="11">
        <v>38991</v>
      </c>
      <c r="C61" s="12">
        <v>1785</v>
      </c>
      <c r="D61" s="12"/>
      <c r="E61" s="12">
        <v>1744.592278568269</v>
      </c>
      <c r="F61" s="12"/>
    </row>
    <row r="62" spans="2:6" ht="0.95" customHeight="1" x14ac:dyDescent="0.2">
      <c r="B62" s="11">
        <v>39022</v>
      </c>
      <c r="C62" s="12">
        <v>1765</v>
      </c>
      <c r="D62" s="12"/>
      <c r="E62" s="12">
        <v>1747.948926407194</v>
      </c>
      <c r="F62" s="12"/>
    </row>
    <row r="63" spans="2:6" ht="0.95" customHeight="1" x14ac:dyDescent="0.2">
      <c r="B63" s="11">
        <v>39052</v>
      </c>
      <c r="C63" s="12">
        <v>1753</v>
      </c>
      <c r="D63" s="12"/>
      <c r="E63" s="12">
        <v>1751.305574246119</v>
      </c>
      <c r="F63" s="12"/>
    </row>
    <row r="64" spans="2:6" ht="0.95" customHeight="1" x14ac:dyDescent="0.2">
      <c r="B64" s="11">
        <v>39083</v>
      </c>
      <c r="C64" s="12">
        <v>1753</v>
      </c>
      <c r="D64" s="12"/>
      <c r="E64" s="12">
        <v>1754.662222085044</v>
      </c>
      <c r="F64" s="12"/>
    </row>
    <row r="65" spans="2:6" ht="0.95" customHeight="1" x14ac:dyDescent="0.2">
      <c r="B65" s="11">
        <v>39114</v>
      </c>
      <c r="C65" s="12">
        <v>1790</v>
      </c>
      <c r="D65" s="12"/>
      <c r="E65" s="12">
        <v>1758.0188699239691</v>
      </c>
      <c r="F65" s="12"/>
    </row>
    <row r="66" spans="2:6" ht="0.95" customHeight="1" x14ac:dyDescent="0.2">
      <c r="B66" s="11">
        <v>39142</v>
      </c>
      <c r="C66" s="12">
        <v>1830</v>
      </c>
      <c r="D66" s="12"/>
      <c r="E66" s="12">
        <v>1761.3755177628941</v>
      </c>
      <c r="F66" s="12"/>
    </row>
    <row r="67" spans="2:6" ht="0.95" customHeight="1" x14ac:dyDescent="0.2">
      <c r="B67" s="11">
        <v>39173</v>
      </c>
      <c r="C67" s="12">
        <v>1702</v>
      </c>
      <c r="D67" s="12"/>
      <c r="E67" s="12">
        <v>1764.7321656018189</v>
      </c>
      <c r="F67" s="12"/>
    </row>
    <row r="68" spans="2:6" ht="0.95" customHeight="1" x14ac:dyDescent="0.2">
      <c r="B68" s="11">
        <v>39203</v>
      </c>
      <c r="C68" s="12">
        <v>1769</v>
      </c>
      <c r="D68" s="12"/>
      <c r="E68" s="12">
        <v>1768.0888134407439</v>
      </c>
      <c r="F68" s="12"/>
    </row>
    <row r="69" spans="2:6" ht="0.95" customHeight="1" x14ac:dyDescent="0.2">
      <c r="B69" s="11">
        <v>39234</v>
      </c>
      <c r="C69" s="12">
        <v>1793</v>
      </c>
      <c r="D69" s="12"/>
      <c r="E69" s="12">
        <v>1771.4454612796701</v>
      </c>
      <c r="F69" s="12"/>
    </row>
    <row r="70" spans="2:6" ht="0.95" customHeight="1" x14ac:dyDescent="0.2">
      <c r="B70" s="11">
        <v>39264</v>
      </c>
      <c r="C70" s="12">
        <v>1801</v>
      </c>
      <c r="D70" s="12"/>
      <c r="E70" s="12">
        <v>1774.8021091185949</v>
      </c>
      <c r="F70" s="12"/>
    </row>
    <row r="71" spans="2:6" ht="0.95" customHeight="1" x14ac:dyDescent="0.2">
      <c r="B71" s="11">
        <v>39295</v>
      </c>
      <c r="C71" s="12">
        <v>1789</v>
      </c>
      <c r="D71" s="12"/>
      <c r="E71" s="12">
        <v>1778.1587569575199</v>
      </c>
      <c r="F71" s="12"/>
    </row>
    <row r="72" spans="2:6" ht="0.95" customHeight="1" x14ac:dyDescent="0.2">
      <c r="B72" s="11">
        <v>39326</v>
      </c>
      <c r="C72" s="12">
        <v>1791</v>
      </c>
      <c r="D72" s="12"/>
      <c r="E72" s="12">
        <v>1781.515404796445</v>
      </c>
      <c r="F72" s="12"/>
    </row>
    <row r="73" spans="2:6" ht="0.95" customHeight="1" x14ac:dyDescent="0.2">
      <c r="B73" s="11">
        <v>39356</v>
      </c>
      <c r="C73" s="12">
        <v>1799</v>
      </c>
      <c r="D73" s="12"/>
      <c r="E73" s="12">
        <v>1784.87205263537</v>
      </c>
      <c r="F73" s="12"/>
    </row>
    <row r="74" spans="2:6" ht="0.95" customHeight="1" x14ac:dyDescent="0.2">
      <c r="B74" s="11">
        <v>39387</v>
      </c>
      <c r="C74" s="12">
        <v>1811</v>
      </c>
      <c r="D74" s="12"/>
      <c r="E74" s="12">
        <v>1788.228700474295</v>
      </c>
      <c r="F74" s="12"/>
    </row>
    <row r="75" spans="2:6" ht="0.95" customHeight="1" x14ac:dyDescent="0.2">
      <c r="B75" s="11">
        <v>39417</v>
      </c>
      <c r="C75" s="12">
        <v>1849</v>
      </c>
      <c r="D75" s="12"/>
      <c r="E75" s="12">
        <v>1791.58534831322</v>
      </c>
      <c r="F75" s="12"/>
    </row>
    <row r="76" spans="2:6" ht="0.95" customHeight="1" x14ac:dyDescent="0.2">
      <c r="B76" s="11">
        <v>39448</v>
      </c>
      <c r="C76" s="12">
        <v>1824</v>
      </c>
      <c r="D76" s="12"/>
      <c r="E76" s="12">
        <v>1794.9419961521451</v>
      </c>
      <c r="F76" s="12"/>
    </row>
    <row r="77" spans="2:6" ht="0.95" customHeight="1" x14ac:dyDescent="0.2">
      <c r="B77" s="11">
        <v>39479</v>
      </c>
      <c r="C77" s="12">
        <v>1882</v>
      </c>
      <c r="D77" s="12"/>
      <c r="E77" s="12">
        <v>1798.2986439910701</v>
      </c>
      <c r="F77" s="12"/>
    </row>
    <row r="78" spans="2:6" ht="0.95" customHeight="1" x14ac:dyDescent="0.2">
      <c r="B78" s="11">
        <v>39508</v>
      </c>
      <c r="C78" s="12">
        <v>1859</v>
      </c>
      <c r="D78" s="12"/>
      <c r="E78" s="12">
        <v>1801.6552918299949</v>
      </c>
      <c r="F78" s="12"/>
    </row>
    <row r="79" spans="2:6" ht="0.95" customHeight="1" x14ac:dyDescent="0.2">
      <c r="B79" s="11">
        <v>39539</v>
      </c>
      <c r="C79" s="12">
        <v>1831</v>
      </c>
      <c r="D79" s="12"/>
      <c r="E79" s="12">
        <v>1805.0119396689199</v>
      </c>
      <c r="F79" s="12"/>
    </row>
    <row r="80" spans="2:6" ht="0.95" customHeight="1" x14ac:dyDescent="0.2">
      <c r="B80" s="11">
        <v>39569</v>
      </c>
      <c r="C80" s="12">
        <v>1832</v>
      </c>
      <c r="D80" s="12"/>
      <c r="E80" s="12">
        <v>1808.3685875078461</v>
      </c>
      <c r="F80" s="12"/>
    </row>
    <row r="81" spans="2:6" ht="0.95" customHeight="1" x14ac:dyDescent="0.2">
      <c r="B81" s="11">
        <v>39600</v>
      </c>
      <c r="C81" s="12">
        <v>1842</v>
      </c>
      <c r="D81" s="12"/>
      <c r="E81" s="12">
        <v>1811.72523534677</v>
      </c>
      <c r="F81" s="12"/>
    </row>
    <row r="82" spans="2:6" ht="0.95" customHeight="1" x14ac:dyDescent="0.2">
      <c r="B82" s="11">
        <v>39630</v>
      </c>
      <c r="C82" s="12">
        <v>1874</v>
      </c>
      <c r="D82" s="12"/>
      <c r="E82" s="12">
        <v>1815.0818831856959</v>
      </c>
      <c r="F82" s="12"/>
    </row>
    <row r="83" spans="2:6" ht="0.95" customHeight="1" x14ac:dyDescent="0.2">
      <c r="B83" s="11">
        <v>39661</v>
      </c>
      <c r="C83" s="12">
        <v>1845</v>
      </c>
      <c r="D83" s="12"/>
      <c r="E83" s="12">
        <v>1818.43853102462</v>
      </c>
      <c r="F83" s="12"/>
    </row>
    <row r="84" spans="2:6" ht="0.95" customHeight="1" x14ac:dyDescent="0.2">
      <c r="B84" s="11">
        <v>39692</v>
      </c>
      <c r="C84" s="12">
        <v>1811</v>
      </c>
      <c r="D84" s="12"/>
      <c r="E84" s="12">
        <v>1821.795178863546</v>
      </c>
      <c r="F84" s="12"/>
    </row>
    <row r="85" spans="2:6" ht="0.95" customHeight="1" x14ac:dyDescent="0.2">
      <c r="B85" s="11">
        <v>39722</v>
      </c>
      <c r="C85" s="12">
        <v>1898</v>
      </c>
      <c r="D85" s="12"/>
      <c r="E85" s="12">
        <v>1825.151826702471</v>
      </c>
      <c r="F85" s="12"/>
    </row>
    <row r="86" spans="2:6" ht="0.95" customHeight="1" x14ac:dyDescent="0.2">
      <c r="B86" s="11">
        <v>39753</v>
      </c>
      <c r="C86" s="12">
        <v>1878</v>
      </c>
      <c r="D86" s="12"/>
      <c r="E86" s="12">
        <v>1828.508474541396</v>
      </c>
      <c r="F86" s="12"/>
    </row>
    <row r="87" spans="2:6" ht="0.95" customHeight="1" x14ac:dyDescent="0.2">
      <c r="B87" s="11">
        <v>39783</v>
      </c>
      <c r="C87" s="12">
        <v>1901</v>
      </c>
      <c r="D87" s="12"/>
      <c r="E87" s="12">
        <v>1831.8651223803211</v>
      </c>
      <c r="F87" s="12"/>
    </row>
    <row r="88" spans="2:6" ht="0.95" customHeight="1" x14ac:dyDescent="0.2">
      <c r="B88" s="11">
        <v>39814</v>
      </c>
      <c r="C88" s="12">
        <v>1916</v>
      </c>
      <c r="D88" s="12"/>
      <c r="E88" s="12">
        <v>1835.2217702192461</v>
      </c>
      <c r="F88" s="12"/>
    </row>
    <row r="89" spans="2:6" ht="0.95" customHeight="1" x14ac:dyDescent="0.2">
      <c r="B89" s="11">
        <v>39845</v>
      </c>
      <c r="C89" s="12">
        <v>1894</v>
      </c>
      <c r="D89" s="12"/>
      <c r="E89" s="12">
        <v>1838.5784180581711</v>
      </c>
      <c r="F89" s="12"/>
    </row>
    <row r="90" spans="2:6" ht="0.95" customHeight="1" x14ac:dyDescent="0.2">
      <c r="B90" s="11">
        <v>39873</v>
      </c>
      <c r="C90" s="12">
        <v>1883</v>
      </c>
      <c r="D90" s="12"/>
      <c r="E90" s="12">
        <v>1841.9350658970959</v>
      </c>
      <c r="F90" s="12"/>
    </row>
    <row r="91" spans="2:6" ht="0.95" customHeight="1" x14ac:dyDescent="0.2">
      <c r="B91" s="11">
        <v>39904</v>
      </c>
      <c r="C91" s="12">
        <v>1871</v>
      </c>
      <c r="D91" s="12"/>
      <c r="E91" s="12">
        <v>1845.2917137360209</v>
      </c>
      <c r="F91" s="12"/>
    </row>
    <row r="92" spans="2:6" ht="0.95" customHeight="1" x14ac:dyDescent="0.2">
      <c r="B92" s="11">
        <v>39934</v>
      </c>
      <c r="C92" s="12">
        <v>1918</v>
      </c>
      <c r="D92" s="12"/>
      <c r="E92" s="12">
        <v>1848.648361574946</v>
      </c>
      <c r="F92" s="12"/>
    </row>
    <row r="93" spans="2:6" ht="0.95" customHeight="1" x14ac:dyDescent="0.2">
      <c r="B93" s="11">
        <v>39965</v>
      </c>
      <c r="C93" s="12">
        <v>1943</v>
      </c>
      <c r="D93" s="12"/>
      <c r="E93" s="12">
        <v>1852.005009413871</v>
      </c>
      <c r="F93" s="12"/>
    </row>
    <row r="94" spans="2:6" ht="0.95" customHeight="1" x14ac:dyDescent="0.2">
      <c r="B94" s="11">
        <v>39995</v>
      </c>
      <c r="C94" s="12">
        <v>1905</v>
      </c>
      <c r="D94" s="12"/>
      <c r="E94" s="12">
        <v>1855.361657252796</v>
      </c>
      <c r="F94" s="12"/>
    </row>
    <row r="95" spans="2:6" ht="0.95" customHeight="1" x14ac:dyDescent="0.2">
      <c r="B95" s="11">
        <v>40026</v>
      </c>
      <c r="C95" s="12">
        <v>1892</v>
      </c>
      <c r="D95" s="12"/>
      <c r="E95" s="12">
        <v>1858.718305091721</v>
      </c>
      <c r="F95" s="12"/>
    </row>
    <row r="96" spans="2:6" ht="0.95" customHeight="1" x14ac:dyDescent="0.2">
      <c r="B96" s="11">
        <v>40057</v>
      </c>
      <c r="C96" s="12">
        <v>1893</v>
      </c>
      <c r="D96" s="12"/>
      <c r="E96" s="12">
        <v>1862.0749529306461</v>
      </c>
      <c r="F96" s="12"/>
    </row>
    <row r="97" spans="2:6" ht="0.95" customHeight="1" x14ac:dyDescent="0.2">
      <c r="B97" s="11">
        <v>40087</v>
      </c>
      <c r="C97" s="12">
        <v>1869</v>
      </c>
      <c r="D97" s="12"/>
      <c r="E97" s="12">
        <v>1865.431600769572</v>
      </c>
      <c r="F97" s="12"/>
    </row>
    <row r="98" spans="2:6" ht="0.95" customHeight="1" x14ac:dyDescent="0.2">
      <c r="B98" s="11">
        <v>40118</v>
      </c>
      <c r="C98" s="12">
        <v>1867</v>
      </c>
      <c r="D98" s="12"/>
      <c r="E98" s="12">
        <v>1868.7882486084959</v>
      </c>
      <c r="F98" s="12"/>
    </row>
    <row r="99" spans="2:6" ht="0.95" customHeight="1" x14ac:dyDescent="0.2">
      <c r="B99" s="11">
        <v>40148</v>
      </c>
      <c r="C99" s="12">
        <v>1887</v>
      </c>
      <c r="D99" s="12"/>
      <c r="E99" s="12">
        <v>1872.1448964474221</v>
      </c>
      <c r="F99" s="12"/>
    </row>
    <row r="100" spans="2:6" ht="0.95" customHeight="1" x14ac:dyDescent="0.2">
      <c r="B100" s="11">
        <v>40179</v>
      </c>
      <c r="C100" s="12">
        <v>1885</v>
      </c>
      <c r="D100" s="12"/>
      <c r="E100" s="12">
        <v>1875.5015442863471</v>
      </c>
      <c r="F100" s="12"/>
    </row>
    <row r="101" spans="2:6" ht="0.95" customHeight="1" x14ac:dyDescent="0.2">
      <c r="B101" s="11">
        <v>40210</v>
      </c>
      <c r="C101" s="12">
        <v>1885</v>
      </c>
      <c r="D101" s="12"/>
      <c r="E101" s="12">
        <v>1878.8581921252719</v>
      </c>
      <c r="F101" s="12"/>
    </row>
    <row r="102" spans="2:6" ht="0.95" customHeight="1" x14ac:dyDescent="0.2">
      <c r="B102" s="11">
        <v>40238</v>
      </c>
      <c r="C102" s="12">
        <v>1925</v>
      </c>
      <c r="D102" s="12"/>
      <c r="E102" s="12">
        <v>1882.2148399641969</v>
      </c>
      <c r="F102" s="12"/>
    </row>
    <row r="103" spans="2:6" ht="0.95" customHeight="1" x14ac:dyDescent="0.2">
      <c r="B103" s="11">
        <v>40269</v>
      </c>
      <c r="C103" s="12">
        <v>1891</v>
      </c>
      <c r="D103" s="12"/>
      <c r="E103" s="12">
        <v>1885.571487803122</v>
      </c>
      <c r="F103" s="12"/>
    </row>
    <row r="104" spans="2:6" ht="0.95" customHeight="1" x14ac:dyDescent="0.2">
      <c r="B104" s="11">
        <v>40299</v>
      </c>
      <c r="C104" s="12">
        <v>1900</v>
      </c>
      <c r="D104" s="12"/>
      <c r="E104" s="12">
        <v>1888.928135642047</v>
      </c>
      <c r="F104" s="12"/>
    </row>
    <row r="105" spans="2:6" ht="0.95" customHeight="1" x14ac:dyDescent="0.2">
      <c r="B105" s="11">
        <v>40330</v>
      </c>
      <c r="C105" s="12">
        <v>1888</v>
      </c>
      <c r="D105" s="12"/>
      <c r="E105" s="12">
        <v>1892.284783480972</v>
      </c>
      <c r="F105" s="12"/>
    </row>
    <row r="106" spans="2:6" ht="0.95" customHeight="1" x14ac:dyDescent="0.2">
      <c r="B106" s="11">
        <v>40360</v>
      </c>
      <c r="C106" s="12">
        <v>1865</v>
      </c>
      <c r="D106" s="12"/>
      <c r="E106" s="12">
        <v>1895.641431319897</v>
      </c>
      <c r="F106" s="12"/>
    </row>
    <row r="107" spans="2:6" ht="0.95" customHeight="1" x14ac:dyDescent="0.2">
      <c r="B107" s="11">
        <v>40391</v>
      </c>
      <c r="C107" s="12">
        <v>1921</v>
      </c>
      <c r="D107" s="12"/>
      <c r="E107" s="12">
        <v>1898.9980791588221</v>
      </c>
      <c r="F107" s="12"/>
    </row>
    <row r="108" spans="2:6" ht="0.95" customHeight="1" x14ac:dyDescent="0.2">
      <c r="B108" s="11">
        <v>40422</v>
      </c>
      <c r="C108" s="12">
        <v>1949</v>
      </c>
      <c r="D108" s="12"/>
      <c r="E108" s="12">
        <v>1902.3547269977471</v>
      </c>
      <c r="F108" s="12"/>
    </row>
    <row r="109" spans="2:6" ht="0.95" customHeight="1" x14ac:dyDescent="0.2">
      <c r="B109" s="11">
        <v>40452</v>
      </c>
      <c r="C109" s="12">
        <v>1923</v>
      </c>
      <c r="D109" s="12"/>
      <c r="E109" s="12">
        <v>1905.7113748366719</v>
      </c>
      <c r="F109" s="12"/>
    </row>
    <row r="110" spans="2:6" ht="0.95" customHeight="1" x14ac:dyDescent="0.2">
      <c r="B110" s="11">
        <v>40483</v>
      </c>
      <c r="C110" s="12">
        <v>1922</v>
      </c>
      <c r="D110" s="12"/>
      <c r="E110" s="12">
        <v>1909.0680226755981</v>
      </c>
      <c r="F110" s="12"/>
    </row>
    <row r="111" spans="2:6" ht="0.95" customHeight="1" x14ac:dyDescent="0.2">
      <c r="B111" s="11">
        <v>40513</v>
      </c>
      <c r="C111" s="12">
        <v>1894</v>
      </c>
      <c r="D111" s="12"/>
      <c r="E111" s="12">
        <v>1912.4246705145219</v>
      </c>
      <c r="F111" s="12"/>
    </row>
    <row r="112" spans="2:6" ht="0.95" customHeight="1" x14ac:dyDescent="0.2">
      <c r="B112" s="11">
        <v>40544</v>
      </c>
      <c r="C112" s="12">
        <v>1908</v>
      </c>
      <c r="D112" s="12"/>
      <c r="E112" s="12">
        <v>1915.7813183534479</v>
      </c>
      <c r="F112" s="12"/>
    </row>
    <row r="113" spans="2:6" ht="0.95" customHeight="1" x14ac:dyDescent="0.2">
      <c r="B113" s="11">
        <v>40575</v>
      </c>
      <c r="C113" s="12">
        <v>1855</v>
      </c>
      <c r="D113" s="12"/>
      <c r="E113" s="12">
        <v>1919.137966192372</v>
      </c>
      <c r="F113" s="12"/>
    </row>
    <row r="114" spans="2:6" ht="0.95" customHeight="1" x14ac:dyDescent="0.2">
      <c r="B114" s="11">
        <v>40603</v>
      </c>
      <c r="C114" s="12">
        <v>1858</v>
      </c>
      <c r="D114" s="12"/>
      <c r="E114" s="12">
        <v>1922.4946140312979</v>
      </c>
      <c r="F114" s="12"/>
    </row>
    <row r="115" spans="2:6" ht="0.95" customHeight="1" x14ac:dyDescent="0.2">
      <c r="B115" s="11">
        <v>40634</v>
      </c>
      <c r="C115" s="12">
        <v>1941</v>
      </c>
      <c r="D115" s="12"/>
      <c r="E115" s="12">
        <v>1925.851261870223</v>
      </c>
      <c r="F115" s="12"/>
    </row>
    <row r="116" spans="2:6" ht="0.95" customHeight="1" x14ac:dyDescent="0.2">
      <c r="B116" s="11">
        <v>40664</v>
      </c>
      <c r="C116" s="12">
        <v>1938</v>
      </c>
      <c r="D116" s="12"/>
      <c r="E116" s="12">
        <v>1929.207909709148</v>
      </c>
      <c r="F116" s="12"/>
    </row>
    <row r="117" spans="2:6" ht="0.95" customHeight="1" x14ac:dyDescent="0.2">
      <c r="B117" s="11">
        <v>40695</v>
      </c>
      <c r="C117" s="12">
        <v>1901</v>
      </c>
      <c r="D117" s="12"/>
      <c r="E117" s="12">
        <v>1932.564557548073</v>
      </c>
      <c r="F117" s="12"/>
    </row>
    <row r="118" spans="2:6" ht="0.95" customHeight="1" x14ac:dyDescent="0.2">
      <c r="B118" s="11">
        <v>40725</v>
      </c>
      <c r="C118" s="12">
        <v>1964</v>
      </c>
      <c r="D118" s="12"/>
      <c r="E118" s="12">
        <v>1935.9212053869981</v>
      </c>
      <c r="F118" s="12"/>
    </row>
    <row r="119" spans="2:6" ht="0.95" customHeight="1" x14ac:dyDescent="0.2">
      <c r="B119" s="11">
        <v>40756</v>
      </c>
      <c r="C119" s="12">
        <v>1963</v>
      </c>
      <c r="D119" s="12"/>
      <c r="E119" s="12">
        <v>1939.2778532259231</v>
      </c>
      <c r="F119" s="12"/>
    </row>
    <row r="120" spans="2:6" ht="0.95" customHeight="1" x14ac:dyDescent="0.2">
      <c r="B120" s="11">
        <v>40787</v>
      </c>
      <c r="C120" s="12">
        <v>1838</v>
      </c>
      <c r="D120" s="12"/>
      <c r="E120" s="12">
        <v>1942.6345010648481</v>
      </c>
      <c r="F120" s="12"/>
    </row>
    <row r="121" spans="2:6" ht="0.95" customHeight="1" x14ac:dyDescent="0.2">
      <c r="B121" s="11">
        <v>40817</v>
      </c>
      <c r="C121" s="12">
        <v>1877</v>
      </c>
      <c r="D121" s="12"/>
      <c r="E121" s="12">
        <v>1945.9911489037729</v>
      </c>
      <c r="F121" s="12"/>
    </row>
    <row r="122" spans="2:6" ht="0.95" customHeight="1" x14ac:dyDescent="0.2">
      <c r="B122" s="11">
        <v>40848</v>
      </c>
      <c r="C122" s="12">
        <v>1927</v>
      </c>
      <c r="D122" s="12"/>
      <c r="E122" s="12">
        <v>1949.3477967426979</v>
      </c>
      <c r="F122" s="12"/>
    </row>
    <row r="123" spans="2:6" ht="0.95" customHeight="1" x14ac:dyDescent="0.2">
      <c r="B123" s="11">
        <v>40878</v>
      </c>
      <c r="C123" s="12">
        <v>1911</v>
      </c>
      <c r="D123" s="12"/>
      <c r="E123" s="12">
        <v>1952.704444581623</v>
      </c>
      <c r="F123" s="12"/>
    </row>
    <row r="124" spans="2:6" ht="0.95" customHeight="1" x14ac:dyDescent="0.2">
      <c r="B124" s="11">
        <v>40909</v>
      </c>
      <c r="C124" s="12">
        <v>1962</v>
      </c>
      <c r="D124" s="12"/>
      <c r="E124" s="12">
        <v>1956.061092420548</v>
      </c>
      <c r="F124" s="12"/>
    </row>
    <row r="125" spans="2:6" ht="0.95" customHeight="1" x14ac:dyDescent="0.2">
      <c r="B125" s="11">
        <v>40940</v>
      </c>
      <c r="C125" s="12">
        <v>1980</v>
      </c>
      <c r="D125" s="12"/>
      <c r="E125" s="12">
        <v>1959.4177402594739</v>
      </c>
      <c r="F125" s="12"/>
    </row>
    <row r="126" spans="2:6" ht="0.95" customHeight="1" x14ac:dyDescent="0.2">
      <c r="B126" s="11">
        <v>40969</v>
      </c>
      <c r="C126" s="12">
        <v>1955</v>
      </c>
      <c r="D126" s="12"/>
      <c r="E126" s="12">
        <v>1962.774388098398</v>
      </c>
      <c r="F126" s="12"/>
    </row>
    <row r="127" spans="2:6" ht="0.95" customHeight="1" x14ac:dyDescent="0.2">
      <c r="B127" s="11">
        <v>41000</v>
      </c>
      <c r="C127" s="12">
        <v>1967</v>
      </c>
      <c r="D127" s="12"/>
      <c r="E127" s="12">
        <v>1966.131035937324</v>
      </c>
      <c r="F127" s="12"/>
    </row>
    <row r="128" spans="2:6" ht="0.95" customHeight="1" x14ac:dyDescent="0.2">
      <c r="B128" s="11">
        <v>41030</v>
      </c>
      <c r="C128" s="12">
        <v>1940</v>
      </c>
      <c r="D128" s="12"/>
      <c r="E128" s="12">
        <v>1969.4876837762481</v>
      </c>
      <c r="F128" s="12"/>
    </row>
    <row r="129" spans="2:6" ht="0.95" customHeight="1" x14ac:dyDescent="0.2">
      <c r="B129" s="11">
        <v>41061</v>
      </c>
      <c r="C129" s="12">
        <v>1963</v>
      </c>
      <c r="D129" s="12"/>
      <c r="E129" s="12">
        <v>1972.844331615174</v>
      </c>
      <c r="F129" s="12"/>
    </row>
    <row r="130" spans="2:6" ht="0.95" customHeight="1" x14ac:dyDescent="0.2">
      <c r="B130" s="11">
        <v>41091</v>
      </c>
      <c r="C130" s="12">
        <v>1920</v>
      </c>
      <c r="D130" s="12"/>
      <c r="E130" s="12">
        <v>1976.2009794540991</v>
      </c>
      <c r="F130" s="12"/>
    </row>
    <row r="131" spans="2:6" ht="0.95" customHeight="1" x14ac:dyDescent="0.2">
      <c r="B131" s="11">
        <v>41122</v>
      </c>
      <c r="C131" s="12">
        <v>1937</v>
      </c>
      <c r="D131" s="12"/>
      <c r="E131" s="12">
        <v>1979.5576272930241</v>
      </c>
      <c r="F131" s="12"/>
    </row>
    <row r="132" spans="2:6" ht="0.95" customHeight="1" x14ac:dyDescent="0.2">
      <c r="B132" s="11">
        <v>41153</v>
      </c>
      <c r="C132" s="12">
        <v>1867</v>
      </c>
      <c r="D132" s="12"/>
      <c r="E132" s="12">
        <v>1982.9142751319489</v>
      </c>
      <c r="F132" s="12"/>
    </row>
    <row r="133" spans="2:6" ht="0.95" customHeight="1" x14ac:dyDescent="0.2">
      <c r="B133" s="11">
        <v>41183</v>
      </c>
      <c r="C133" s="12">
        <v>1918</v>
      </c>
      <c r="D133" s="12"/>
      <c r="E133" s="12">
        <v>1986.2709229708739</v>
      </c>
      <c r="F133" s="12"/>
    </row>
    <row r="134" spans="2:6" ht="0.95" customHeight="1" x14ac:dyDescent="0.2">
      <c r="B134" s="11">
        <v>41214</v>
      </c>
      <c r="C134" s="12">
        <v>1914</v>
      </c>
      <c r="D134" s="12"/>
      <c r="E134" s="12">
        <v>1989.627570809799</v>
      </c>
      <c r="F134" s="12"/>
    </row>
    <row r="135" spans="2:6" ht="0.95" customHeight="1" x14ac:dyDescent="0.2">
      <c r="B135" s="11">
        <v>41244</v>
      </c>
      <c r="C135" s="12">
        <v>1931</v>
      </c>
      <c r="D135" s="12"/>
      <c r="E135" s="12">
        <v>1992.984218648724</v>
      </c>
      <c r="F135" s="12"/>
    </row>
    <row r="136" spans="2:6" ht="0.95" customHeight="1" x14ac:dyDescent="0.2">
      <c r="B136" s="11">
        <v>41275</v>
      </c>
      <c r="C136" s="12">
        <v>1867</v>
      </c>
      <c r="D136" s="12"/>
      <c r="E136" s="12">
        <v>1996.340866487649</v>
      </c>
      <c r="F136" s="12"/>
    </row>
    <row r="137" spans="2:6" ht="0.95" customHeight="1" x14ac:dyDescent="0.2">
      <c r="B137" s="11">
        <v>41306</v>
      </c>
      <c r="C137" s="12">
        <v>1887</v>
      </c>
      <c r="D137" s="12"/>
      <c r="E137" s="12">
        <v>1999.697514326574</v>
      </c>
      <c r="F137" s="12"/>
    </row>
    <row r="138" spans="2:6" ht="0.95" customHeight="1" x14ac:dyDescent="0.2">
      <c r="B138" s="11">
        <v>41334</v>
      </c>
      <c r="C138" s="12">
        <v>1939</v>
      </c>
      <c r="D138" s="12"/>
      <c r="E138" s="12">
        <v>2003.0541621654991</v>
      </c>
      <c r="F138" s="12"/>
    </row>
    <row r="139" spans="2:6" ht="0.95" customHeight="1" x14ac:dyDescent="0.2">
      <c r="B139" s="11">
        <v>41365</v>
      </c>
      <c r="C139" s="12">
        <v>1860</v>
      </c>
      <c r="D139" s="12"/>
      <c r="E139" s="12">
        <v>2006.4108100044241</v>
      </c>
      <c r="F139" s="12"/>
    </row>
    <row r="140" spans="2:6" ht="0.95" customHeight="1" x14ac:dyDescent="0.2">
      <c r="B140" s="11">
        <v>41395</v>
      </c>
      <c r="C140" s="12">
        <v>1898</v>
      </c>
      <c r="D140" s="12"/>
      <c r="E140" s="12">
        <v>2009.76745784335</v>
      </c>
      <c r="F140" s="12"/>
    </row>
    <row r="141" spans="2:6" ht="0.95" customHeight="1" x14ac:dyDescent="0.2">
      <c r="B141" s="11">
        <v>41426</v>
      </c>
      <c r="C141" s="12">
        <v>1924</v>
      </c>
      <c r="D141" s="12"/>
      <c r="E141" s="12">
        <v>2013.1241056822739</v>
      </c>
      <c r="F141" s="12"/>
    </row>
    <row r="142" spans="2:6" ht="0.95" customHeight="1" x14ac:dyDescent="0.2">
      <c r="B142" s="11">
        <v>41456</v>
      </c>
      <c r="C142" s="12">
        <v>1967</v>
      </c>
      <c r="D142" s="12"/>
      <c r="E142" s="12">
        <v>2016.4807535212001</v>
      </c>
      <c r="F142" s="12"/>
    </row>
    <row r="143" spans="2:6" ht="0.95" customHeight="1" x14ac:dyDescent="0.2">
      <c r="B143" s="11">
        <v>41487</v>
      </c>
      <c r="C143" s="12">
        <v>1994</v>
      </c>
      <c r="D143" s="12"/>
      <c r="E143" s="12">
        <v>2019.8374013601251</v>
      </c>
      <c r="F143" s="12"/>
    </row>
    <row r="144" spans="2:6" ht="0.95" customHeight="1" x14ac:dyDescent="0.2">
      <c r="B144" s="11">
        <v>41518</v>
      </c>
      <c r="C144" s="12">
        <v>1966</v>
      </c>
      <c r="D144" s="12"/>
      <c r="E144" s="12">
        <v>2023.1940491990499</v>
      </c>
      <c r="F144" s="12"/>
    </row>
    <row r="145" spans="2:6" ht="0.95" customHeight="1" x14ac:dyDescent="0.2">
      <c r="B145" s="11">
        <v>41548</v>
      </c>
      <c r="C145" s="12">
        <v>1943</v>
      </c>
      <c r="D145" s="12"/>
      <c r="E145" s="12">
        <v>2026.5506970379749</v>
      </c>
      <c r="F145" s="12"/>
    </row>
    <row r="146" spans="2:6" ht="0.95" customHeight="1" x14ac:dyDescent="0.2">
      <c r="B146" s="11">
        <v>41579</v>
      </c>
      <c r="C146" s="12">
        <v>1973</v>
      </c>
      <c r="D146" s="12"/>
      <c r="E146" s="12">
        <v>2029.9073448769</v>
      </c>
      <c r="F146" s="12"/>
    </row>
    <row r="147" spans="2:6" ht="0.95" customHeight="1" x14ac:dyDescent="0.2">
      <c r="B147" s="11">
        <v>41609</v>
      </c>
      <c r="C147" s="12">
        <v>1976</v>
      </c>
      <c r="D147" s="12"/>
      <c r="E147" s="12">
        <v>2033.263992715825</v>
      </c>
      <c r="F147" s="12"/>
    </row>
    <row r="148" spans="2:6" ht="0.95" customHeight="1" x14ac:dyDescent="0.2">
      <c r="B148" s="11">
        <v>41640</v>
      </c>
      <c r="C148" s="12">
        <v>1969</v>
      </c>
      <c r="D148" s="12"/>
      <c r="E148" s="12">
        <v>2036.62064055475</v>
      </c>
      <c r="F148" s="12"/>
    </row>
    <row r="149" spans="2:6" ht="0.95" customHeight="1" x14ac:dyDescent="0.2">
      <c r="B149" s="11">
        <v>41671</v>
      </c>
      <c r="C149" s="12">
        <v>1989</v>
      </c>
      <c r="D149" s="12"/>
      <c r="E149" s="12">
        <v>2039.9772883936751</v>
      </c>
      <c r="F149" s="12"/>
    </row>
    <row r="150" spans="2:6" ht="0.95" customHeight="1" x14ac:dyDescent="0.2">
      <c r="B150" s="11">
        <v>41699</v>
      </c>
      <c r="C150" s="12">
        <v>2040</v>
      </c>
      <c r="D150" s="12"/>
      <c r="E150" s="12">
        <v>2043.3339362326001</v>
      </c>
      <c r="F150" s="12"/>
    </row>
    <row r="151" spans="2:6" ht="0.95" customHeight="1" x14ac:dyDescent="0.2">
      <c r="B151" s="11">
        <v>41730</v>
      </c>
      <c r="C151" s="12">
        <v>1976</v>
      </c>
      <c r="D151" s="12"/>
      <c r="E151" s="12">
        <v>2046.6905840715251</v>
      </c>
      <c r="F151" s="12"/>
    </row>
    <row r="152" spans="2:6" ht="0.95" customHeight="1" x14ac:dyDescent="0.2">
      <c r="B152" s="11">
        <v>41760</v>
      </c>
      <c r="C152" s="12">
        <v>1964</v>
      </c>
      <c r="D152" s="12"/>
      <c r="E152" s="12">
        <v>2050.0472319104501</v>
      </c>
      <c r="F152" s="12"/>
    </row>
    <row r="153" spans="2:6" ht="0.95" customHeight="1" x14ac:dyDescent="0.2">
      <c r="B153" s="11">
        <v>41791</v>
      </c>
      <c r="C153" s="12">
        <v>1947</v>
      </c>
      <c r="D153" s="12"/>
      <c r="E153" s="12">
        <v>2053.4038797493758</v>
      </c>
      <c r="F153" s="12"/>
    </row>
    <row r="154" spans="2:6" ht="0.95" customHeight="1" x14ac:dyDescent="0.2">
      <c r="B154" s="11">
        <v>41821</v>
      </c>
      <c r="C154" s="12">
        <v>1961</v>
      </c>
      <c r="D154" s="12"/>
      <c r="E154" s="12">
        <v>2056.7605275883011</v>
      </c>
      <c r="F154" s="12"/>
    </row>
    <row r="155" spans="2:6" ht="0.95" customHeight="1" x14ac:dyDescent="0.2">
      <c r="B155" s="11">
        <v>41852</v>
      </c>
      <c r="C155" s="12">
        <v>1931</v>
      </c>
      <c r="D155" s="12"/>
      <c r="E155" s="12">
        <v>2060.1171754272259</v>
      </c>
      <c r="F155" s="12"/>
    </row>
    <row r="156" spans="2:6" ht="0.95" customHeight="1" x14ac:dyDescent="0.2">
      <c r="B156" s="11">
        <v>41883</v>
      </c>
      <c r="C156" s="12">
        <v>1960</v>
      </c>
      <c r="D156" s="12"/>
      <c r="E156" s="12">
        <v>2063.4738232661512</v>
      </c>
      <c r="F156" s="12"/>
    </row>
    <row r="157" spans="2:6" ht="0.95" customHeight="1" x14ac:dyDescent="0.2">
      <c r="B157" s="11">
        <v>41913</v>
      </c>
      <c r="C157" s="12">
        <v>1980</v>
      </c>
      <c r="D157" s="12"/>
      <c r="E157" s="12">
        <v>2066.830471105076</v>
      </c>
      <c r="F157" s="12"/>
    </row>
    <row r="158" spans="2:6" ht="0.95" customHeight="1" x14ac:dyDescent="0.2">
      <c r="B158" s="11">
        <v>41944</v>
      </c>
      <c r="C158" s="12">
        <v>1944</v>
      </c>
      <c r="D158" s="12"/>
      <c r="E158" s="12">
        <v>2070.1871189440012</v>
      </c>
      <c r="F158" s="12"/>
    </row>
    <row r="159" spans="2:6" ht="0.95" customHeight="1" x14ac:dyDescent="0.2">
      <c r="B159" s="11">
        <v>41974</v>
      </c>
      <c r="C159" s="12">
        <v>2014</v>
      </c>
      <c r="D159" s="12"/>
      <c r="E159" s="12">
        <v>2073.543766782926</v>
      </c>
      <c r="F159" s="12"/>
    </row>
    <row r="160" spans="2:6" ht="0.95" customHeight="1" x14ac:dyDescent="0.2">
      <c r="B160" s="11">
        <v>42005</v>
      </c>
      <c r="C160" s="12">
        <v>2013</v>
      </c>
      <c r="D160" s="12"/>
      <c r="E160" s="12">
        <v>2076.9004146218508</v>
      </c>
      <c r="F160" s="12"/>
    </row>
    <row r="161" spans="2:6" ht="0.95" customHeight="1" x14ac:dyDescent="0.2">
      <c r="B161" s="11">
        <v>42036</v>
      </c>
      <c r="C161" s="12">
        <v>2143</v>
      </c>
      <c r="D161" s="12"/>
      <c r="E161" s="12">
        <v>2080.2570624607761</v>
      </c>
      <c r="F161" s="12"/>
    </row>
    <row r="162" spans="2:6" ht="0.95" customHeight="1" x14ac:dyDescent="0.2">
      <c r="B162" s="11">
        <v>42064</v>
      </c>
      <c r="C162" s="12">
        <v>2002</v>
      </c>
      <c r="D162" s="12"/>
      <c r="E162" s="12">
        <v>2083.6137102997009</v>
      </c>
      <c r="F162" s="12"/>
    </row>
    <row r="163" spans="2:6" ht="0.95" customHeight="1" x14ac:dyDescent="0.2">
      <c r="B163" s="11">
        <v>42095</v>
      </c>
      <c r="C163" s="12">
        <v>2090</v>
      </c>
      <c r="D163" s="12"/>
      <c r="E163" s="12">
        <v>2086.9703581386261</v>
      </c>
      <c r="F163" s="12"/>
    </row>
    <row r="164" spans="2:6" ht="0.95" customHeight="1" x14ac:dyDescent="0.2">
      <c r="B164" s="11">
        <v>42125</v>
      </c>
      <c r="C164" s="12">
        <v>2104</v>
      </c>
      <c r="D164" s="12"/>
      <c r="E164" s="12">
        <v>2090.3270059775518</v>
      </c>
      <c r="F164" s="12"/>
    </row>
    <row r="165" spans="2:6" ht="0.95" customHeight="1" x14ac:dyDescent="0.2">
      <c r="B165" s="11">
        <v>42156</v>
      </c>
      <c r="C165" s="12">
        <v>2114</v>
      </c>
      <c r="D165" s="12"/>
      <c r="E165" s="12">
        <v>2093.6836538164762</v>
      </c>
      <c r="F165" s="12"/>
    </row>
    <row r="166" spans="2:6" ht="0.95" customHeight="1" x14ac:dyDescent="0.2">
      <c r="B166" s="11">
        <v>42186</v>
      </c>
      <c r="C166" s="12">
        <v>2124</v>
      </c>
      <c r="D166" s="12"/>
      <c r="E166" s="12">
        <v>2097.0403016554019</v>
      </c>
      <c r="F166" s="12"/>
    </row>
    <row r="167" spans="2:6" ht="0.95" customHeight="1" x14ac:dyDescent="0.2">
      <c r="B167" s="11">
        <v>42217</v>
      </c>
      <c r="C167" s="12">
        <v>2098</v>
      </c>
      <c r="D167" s="12"/>
      <c r="E167" s="12">
        <v>2100.3969494943271</v>
      </c>
      <c r="F167" s="12"/>
    </row>
    <row r="168" spans="2:6" ht="0.95" customHeight="1" x14ac:dyDescent="0.2">
      <c r="B168" s="11">
        <v>42248</v>
      </c>
      <c r="C168" s="12">
        <v>2105</v>
      </c>
      <c r="D168" s="12"/>
      <c r="E168" s="12">
        <v>2103.7535973332519</v>
      </c>
      <c r="F168" s="12"/>
    </row>
    <row r="169" spans="2:6" ht="0.95" customHeight="1" x14ac:dyDescent="0.2">
      <c r="B169" s="11">
        <v>42278</v>
      </c>
      <c r="C169" s="12">
        <v>2206</v>
      </c>
      <c r="D169" s="12"/>
      <c r="E169" s="12">
        <v>2107.1102451721758</v>
      </c>
      <c r="F169" s="12"/>
    </row>
    <row r="170" spans="2:6" ht="0.95" customHeight="1" x14ac:dyDescent="0.2">
      <c r="B170" s="11">
        <v>42309</v>
      </c>
      <c r="C170" s="12">
        <v>2232</v>
      </c>
      <c r="D170" s="12"/>
      <c r="E170" s="12">
        <v>2110.466893011102</v>
      </c>
      <c r="F170" s="12"/>
    </row>
    <row r="171" spans="2:6" ht="0.95" customHeight="1" x14ac:dyDescent="0.2">
      <c r="B171" s="11">
        <v>42339</v>
      </c>
      <c r="C171" s="12">
        <v>2194</v>
      </c>
      <c r="D171" s="12"/>
      <c r="E171" s="12">
        <v>2113.8235408500268</v>
      </c>
      <c r="F171" s="12"/>
    </row>
    <row r="172" spans="2:6" ht="0.95" customHeight="1" x14ac:dyDescent="0.2">
      <c r="B172" s="11">
        <v>42370</v>
      </c>
      <c r="C172" s="12">
        <v>2218</v>
      </c>
      <c r="D172" s="12"/>
      <c r="E172" s="12">
        <v>2117.1801886889521</v>
      </c>
      <c r="F172" s="12"/>
    </row>
    <row r="173" spans="2:6" ht="0.95" customHeight="1" x14ac:dyDescent="0.2">
      <c r="B173" s="11">
        <v>42401</v>
      </c>
      <c r="C173" s="12">
        <v>2271</v>
      </c>
      <c r="D173" s="12"/>
      <c r="E173" s="12">
        <v>2120.5368365278769</v>
      </c>
      <c r="F173" s="12"/>
    </row>
    <row r="174" spans="2:6" ht="0.95" customHeight="1" x14ac:dyDescent="0.2">
      <c r="B174" s="11">
        <v>42430</v>
      </c>
      <c r="C174" s="12">
        <v>2165</v>
      </c>
      <c r="D174" s="12"/>
      <c r="E174" s="12">
        <v>2123.8934843668021</v>
      </c>
      <c r="F174" s="12"/>
    </row>
    <row r="175" spans="2:6" ht="0.95" customHeight="1" x14ac:dyDescent="0.2">
      <c r="B175" s="11">
        <v>42461</v>
      </c>
      <c r="C175" s="12">
        <v>2253</v>
      </c>
      <c r="D175" s="12"/>
      <c r="E175" s="12">
        <v>2127.2501322057269</v>
      </c>
      <c r="F175" s="12"/>
    </row>
    <row r="176" spans="2:6" ht="0.95" customHeight="1" x14ac:dyDescent="0.2">
      <c r="B176" s="11">
        <v>42491</v>
      </c>
      <c r="C176" s="12">
        <v>2232</v>
      </c>
      <c r="D176" s="12"/>
      <c r="E176" s="12">
        <v>2130.6067800446522</v>
      </c>
      <c r="F176" s="12"/>
    </row>
    <row r="177" spans="2:6" ht="0.95" customHeight="1" x14ac:dyDescent="0.2">
      <c r="B177" s="11">
        <v>42522</v>
      </c>
      <c r="C177" s="12">
        <v>2237</v>
      </c>
      <c r="D177" s="12"/>
      <c r="E177" s="12">
        <v>2133.963427883577</v>
      </c>
      <c r="F177" s="12"/>
    </row>
    <row r="178" spans="2:6" ht="0.95" customHeight="1" x14ac:dyDescent="0.2">
      <c r="B178" s="11">
        <v>42552</v>
      </c>
      <c r="C178" s="12">
        <v>2231</v>
      </c>
      <c r="D178" s="12"/>
      <c r="E178" s="12">
        <v>2137.3200757225022</v>
      </c>
      <c r="F178" s="12"/>
    </row>
    <row r="179" spans="2:6" ht="0.95" customHeight="1" x14ac:dyDescent="0.2">
      <c r="B179" s="11">
        <v>42583</v>
      </c>
      <c r="C179" s="12">
        <v>2278</v>
      </c>
      <c r="D179" s="12"/>
      <c r="E179" s="12">
        <v>2140.676723561427</v>
      </c>
      <c r="F179" s="12"/>
    </row>
    <row r="180" spans="2:6" ht="0.95" customHeight="1" x14ac:dyDescent="0.2">
      <c r="B180" s="11">
        <v>42614</v>
      </c>
      <c r="C180" s="12">
        <v>2259</v>
      </c>
      <c r="D180" s="12"/>
      <c r="E180" s="12">
        <v>2144.0333714003518</v>
      </c>
      <c r="F180" s="12"/>
    </row>
    <row r="181" spans="2:6" ht="0.95" customHeight="1" x14ac:dyDescent="0.2">
      <c r="B181" s="11">
        <v>42644</v>
      </c>
      <c r="C181" s="12">
        <v>2231</v>
      </c>
      <c r="D181" s="12"/>
      <c r="E181" s="12">
        <v>2147.390019239278</v>
      </c>
      <c r="F181" s="12"/>
    </row>
    <row r="182" spans="2:6" ht="0.95" customHeight="1" x14ac:dyDescent="0.2">
      <c r="B182" s="11">
        <v>42675</v>
      </c>
      <c r="C182" s="12">
        <v>2217</v>
      </c>
      <c r="D182" s="12"/>
      <c r="E182" s="12">
        <v>2150.7466670782019</v>
      </c>
      <c r="F182" s="12"/>
    </row>
    <row r="183" spans="2:6" ht="0.95" customHeight="1" x14ac:dyDescent="0.2">
      <c r="B183" s="11">
        <v>42705</v>
      </c>
      <c r="C183" s="12">
        <v>2197</v>
      </c>
      <c r="D183" s="12">
        <v>2154.103314917128</v>
      </c>
      <c r="E183" s="12">
        <v>2154.103314917128</v>
      </c>
      <c r="F183" s="12"/>
    </row>
    <row r="184" spans="2:6" ht="0.95" customHeight="1" x14ac:dyDescent="0.2">
      <c r="B184" s="13">
        <v>42736</v>
      </c>
      <c r="C184" s="14"/>
      <c r="D184" s="14">
        <v>2157.4599627560528</v>
      </c>
      <c r="E184" s="14"/>
      <c r="F184" s="12"/>
    </row>
    <row r="185" spans="2:6" ht="0.95" customHeight="1" x14ac:dyDescent="0.2">
      <c r="B185" s="13">
        <v>42767</v>
      </c>
      <c r="C185" s="14"/>
      <c r="D185" s="14">
        <v>2160.8166105949781</v>
      </c>
      <c r="E185" s="14"/>
      <c r="F185" s="12"/>
    </row>
    <row r="186" spans="2:6" ht="0.95" customHeight="1" x14ac:dyDescent="0.2">
      <c r="B186" s="13">
        <v>42795</v>
      </c>
      <c r="C186" s="14"/>
      <c r="D186" s="14">
        <v>2164.1732584339029</v>
      </c>
      <c r="E186" s="14"/>
      <c r="F186" s="12"/>
    </row>
    <row r="187" spans="2:6" ht="0.95" customHeight="1" x14ac:dyDescent="0.2">
      <c r="B187" s="13">
        <v>42826</v>
      </c>
      <c r="C187" s="14"/>
      <c r="D187" s="14">
        <v>2167.5299062728282</v>
      </c>
      <c r="E187" s="14"/>
      <c r="F187" s="12"/>
    </row>
    <row r="188" spans="2:6" ht="0.95" customHeight="1" x14ac:dyDescent="0.2">
      <c r="B188" s="13">
        <v>42856</v>
      </c>
      <c r="C188" s="14"/>
      <c r="D188" s="14">
        <v>2170.886554111753</v>
      </c>
      <c r="E188" s="14"/>
      <c r="F188" s="12"/>
    </row>
    <row r="189" spans="2:6" ht="0.95" customHeight="1" x14ac:dyDescent="0.2">
      <c r="B189" s="13">
        <v>42887</v>
      </c>
      <c r="C189" s="14"/>
      <c r="D189" s="14">
        <v>2174.2432019506782</v>
      </c>
      <c r="E189" s="14"/>
      <c r="F189" s="12"/>
    </row>
    <row r="190" spans="2:6" ht="0.95" customHeight="1" x14ac:dyDescent="0.2">
      <c r="B190" s="13">
        <v>42917</v>
      </c>
      <c r="C190" s="14"/>
      <c r="D190" s="14">
        <v>2177.599849789603</v>
      </c>
      <c r="E190" s="14"/>
      <c r="F190" s="12"/>
    </row>
    <row r="191" spans="2:6" ht="10.5" customHeight="1" x14ac:dyDescent="0.2">
      <c r="B191" s="13"/>
      <c r="C191" s="14"/>
      <c r="D191" s="14"/>
      <c r="E191" s="14"/>
      <c r="F191" s="12"/>
    </row>
    <row r="192" spans="2:6" ht="10.5" customHeight="1" x14ac:dyDescent="0.2">
      <c r="B192" s="13"/>
      <c r="C192" s="14"/>
      <c r="D192" s="14"/>
      <c r="E192" s="14"/>
      <c r="F192" s="12"/>
    </row>
    <row r="203" spans="2:10" ht="10.5" customHeight="1" x14ac:dyDescent="0.2">
      <c r="B203" s="6" t="s">
        <v>7</v>
      </c>
      <c r="C203" s="7"/>
      <c r="D203" s="7"/>
      <c r="E203" s="7"/>
      <c r="F203" s="7"/>
      <c r="G203" s="7"/>
      <c r="H203" s="7"/>
      <c r="I203" s="8"/>
    </row>
    <row r="204" spans="2:10" ht="10.5" customHeight="1" x14ac:dyDescent="0.2">
      <c r="B204" s="15"/>
      <c r="C204" s="15"/>
      <c r="D204" s="15" t="s">
        <v>5</v>
      </c>
      <c r="E204" s="15"/>
      <c r="F204" s="15"/>
      <c r="G204" s="15"/>
      <c r="H204" s="15"/>
      <c r="I204" s="15"/>
    </row>
    <row r="205" spans="2:10" ht="10.5" customHeight="1" x14ac:dyDescent="0.2">
      <c r="B205" s="15" t="s">
        <v>0</v>
      </c>
      <c r="C205" s="15" t="s">
        <v>8</v>
      </c>
      <c r="D205" s="15" t="s">
        <v>9</v>
      </c>
      <c r="E205" s="15" t="s">
        <v>10</v>
      </c>
      <c r="F205" s="15"/>
      <c r="G205" s="15"/>
      <c r="H205" s="15"/>
      <c r="I205" s="15"/>
    </row>
    <row r="206" spans="2:10" ht="10.5" customHeight="1" x14ac:dyDescent="0.2">
      <c r="B206" s="11">
        <v>42736</v>
      </c>
      <c r="C206" s="12">
        <v>2157.4599627560528</v>
      </c>
      <c r="D206" s="12"/>
      <c r="E206" s="12"/>
      <c r="F206" s="16"/>
      <c r="G206" s="12"/>
      <c r="H206" s="12"/>
      <c r="I206" s="12"/>
      <c r="J206" s="12"/>
    </row>
    <row r="207" spans="2:10" ht="10.5" customHeight="1" x14ac:dyDescent="0.2">
      <c r="B207" s="11">
        <v>42767</v>
      </c>
      <c r="C207" s="12">
        <v>2160.8166105949781</v>
      </c>
      <c r="D207" s="12"/>
      <c r="E207" s="12"/>
      <c r="F207" s="16"/>
      <c r="G207" s="12"/>
      <c r="H207" s="12"/>
      <c r="I207" s="12"/>
      <c r="J207" s="12"/>
    </row>
    <row r="208" spans="2:10" ht="10.5" customHeight="1" x14ac:dyDescent="0.2">
      <c r="B208" s="11">
        <v>42795</v>
      </c>
      <c r="C208" s="12">
        <v>2164.1732584339029</v>
      </c>
      <c r="D208" s="12">
        <v>6482.4498317849357</v>
      </c>
      <c r="E208" s="12"/>
      <c r="F208" s="16"/>
      <c r="G208" s="12"/>
      <c r="H208" s="12"/>
      <c r="I208" s="12"/>
      <c r="J208" s="12"/>
    </row>
    <row r="209" spans="2:10" ht="10.5" customHeight="1" x14ac:dyDescent="0.2">
      <c r="B209" s="11">
        <v>42826</v>
      </c>
      <c r="C209" s="12">
        <v>2167.5299062728282</v>
      </c>
      <c r="D209" s="12"/>
      <c r="E209" s="12"/>
      <c r="F209" s="16"/>
      <c r="G209" s="12"/>
      <c r="H209" s="12"/>
      <c r="I209" s="12"/>
      <c r="J209" s="12"/>
    </row>
    <row r="210" spans="2:10" ht="10.5" customHeight="1" x14ac:dyDescent="0.2">
      <c r="B210" s="11">
        <v>42856</v>
      </c>
      <c r="C210" s="12">
        <v>2170.886554111753</v>
      </c>
      <c r="D210" s="12"/>
      <c r="E210" s="12"/>
      <c r="F210" s="16"/>
      <c r="G210" s="12"/>
      <c r="H210" s="12"/>
      <c r="I210" s="12"/>
      <c r="J210" s="12"/>
    </row>
    <row r="211" spans="2:10" ht="10.5" customHeight="1" x14ac:dyDescent="0.2">
      <c r="B211" s="11">
        <v>42887</v>
      </c>
      <c r="C211" s="12">
        <v>2174.2432019506782</v>
      </c>
      <c r="D211" s="12">
        <v>6512.6596623352598</v>
      </c>
      <c r="E211" s="12"/>
      <c r="F211" s="16"/>
      <c r="G211" s="12"/>
      <c r="H211" s="12"/>
      <c r="I211" s="12"/>
      <c r="J211" s="12"/>
    </row>
    <row r="212" spans="2:10" ht="10.5" customHeight="1" x14ac:dyDescent="0.2">
      <c r="B212" s="11">
        <v>42917</v>
      </c>
      <c r="C212" s="12">
        <v>2177.599849789603</v>
      </c>
      <c r="D212" s="12"/>
      <c r="E212" s="12"/>
      <c r="F212" s="16"/>
      <c r="G212" s="12"/>
      <c r="H212" s="12"/>
      <c r="I212" s="12"/>
      <c r="J212" s="12"/>
    </row>
    <row r="213" spans="2:10" ht="10.5" customHeight="1" x14ac:dyDescent="0.2">
      <c r="B213" s="17" t="s">
        <v>11</v>
      </c>
      <c r="C213" s="18">
        <f>SUM(C206:C212)</f>
        <v>15172.709343909795</v>
      </c>
      <c r="D213" s="18"/>
      <c r="E213" s="18"/>
      <c r="F213" s="19"/>
      <c r="G213" s="18"/>
      <c r="H213" s="18"/>
      <c r="I213" s="18"/>
      <c r="J213" s="12"/>
    </row>
    <row r="214" spans="2:10" ht="10.5" customHeight="1" x14ac:dyDescent="0.2">
      <c r="B214" s="20" t="s">
        <v>12</v>
      </c>
      <c r="C214" s="12">
        <f>AVERAGE(C206:C212)</f>
        <v>2167.5299062728277</v>
      </c>
      <c r="D214" s="12">
        <f>AVERAGE(D206:D212)</f>
        <v>6497.5547470600977</v>
      </c>
      <c r="E214" s="12" t="e">
        <f>AVERAGE(E206:E212)</f>
        <v>#DIV/0!</v>
      </c>
      <c r="F214" s="16"/>
      <c r="G214" s="12"/>
      <c r="H214" s="12"/>
      <c r="I214" s="12"/>
      <c r="J214" s="12"/>
    </row>
    <row r="215" spans="2:10" ht="10.5" customHeight="1" x14ac:dyDescent="0.2">
      <c r="B215" s="20" t="s">
        <v>13</v>
      </c>
      <c r="C215" s="12">
        <f>MAX(C206:C212)</f>
        <v>2177.599849789603</v>
      </c>
      <c r="D215" s="12">
        <f>MAX(D206:D212)</f>
        <v>6512.6596623352598</v>
      </c>
      <c r="E215" s="12">
        <f>MAX(E206:E212)</f>
        <v>0</v>
      </c>
      <c r="F215" s="16"/>
      <c r="G215" s="12"/>
      <c r="H215" s="12"/>
      <c r="I215" s="12"/>
      <c r="J215" s="12"/>
    </row>
    <row r="216" spans="2:10" ht="10.5" customHeight="1" x14ac:dyDescent="0.2">
      <c r="B216" s="21" t="s">
        <v>14</v>
      </c>
      <c r="C216" s="22">
        <f>MIN(C206:C212)</f>
        <v>2157.4599627560528</v>
      </c>
      <c r="D216" s="22">
        <f>MIN(D206:D212)</f>
        <v>6482.4498317849357</v>
      </c>
      <c r="E216" s="22">
        <f>MIN(E206:E212)</f>
        <v>0</v>
      </c>
      <c r="F216" s="23"/>
      <c r="G216" s="22"/>
      <c r="H216" s="22"/>
      <c r="I216" s="22"/>
      <c r="J216" s="12"/>
    </row>
    <row r="217" spans="2:10" ht="10.5" customHeight="1" x14ac:dyDescent="0.2">
      <c r="C217" s="12"/>
      <c r="D217" s="12"/>
      <c r="E217" s="12"/>
      <c r="F217" s="16"/>
      <c r="G217" s="12"/>
      <c r="H217" s="12"/>
      <c r="I217" s="12"/>
      <c r="J217" s="12"/>
    </row>
    <row r="218" spans="2:10" ht="10.5" customHeight="1" x14ac:dyDescent="0.2">
      <c r="B218" s="24" t="s">
        <v>15</v>
      </c>
      <c r="C218" s="7"/>
      <c r="D218" s="7"/>
      <c r="E218" s="7"/>
      <c r="F218" s="7"/>
      <c r="G218" s="7"/>
      <c r="H218" s="7"/>
      <c r="I218" s="25"/>
    </row>
    <row r="219" spans="2:10" ht="10.5" customHeight="1" x14ac:dyDescent="0.2">
      <c r="B219" s="26" t="s">
        <v>16</v>
      </c>
      <c r="F219" s="27">
        <v>2.4267851468642673E-2</v>
      </c>
      <c r="I219" s="28"/>
    </row>
    <row r="220" spans="2:10" ht="10.5" customHeight="1" x14ac:dyDescent="0.2">
      <c r="B220" s="26" t="s">
        <v>17</v>
      </c>
      <c r="F220" s="29">
        <v>184.42586359296564</v>
      </c>
      <c r="I220" s="28"/>
    </row>
    <row r="221" spans="2:10" ht="10.5" customHeight="1" x14ac:dyDescent="0.2">
      <c r="B221" s="30" t="s">
        <v>18</v>
      </c>
      <c r="C221" s="31"/>
      <c r="D221" s="31"/>
      <c r="E221" s="31"/>
      <c r="F221" s="32">
        <v>0.89936864406422856</v>
      </c>
      <c r="G221" s="31"/>
      <c r="H221" s="31"/>
      <c r="I221" s="33"/>
    </row>
    <row r="224" spans="2:10" ht="10.5" customHeight="1" x14ac:dyDescent="0.2">
      <c r="B224" s="6" t="s">
        <v>19</v>
      </c>
      <c r="C224" s="7"/>
      <c r="D224" s="7"/>
      <c r="E224" s="7"/>
      <c r="F224" s="7"/>
      <c r="G224" s="7"/>
      <c r="H224" s="7"/>
      <c r="I224" s="8"/>
    </row>
    <row r="226" spans="2:9" ht="10.5" customHeight="1" x14ac:dyDescent="0.2">
      <c r="B226" s="6" t="s">
        <v>20</v>
      </c>
      <c r="C226" s="7"/>
      <c r="D226" s="7"/>
      <c r="E226" s="7"/>
      <c r="F226" s="7"/>
      <c r="G226" s="7"/>
      <c r="H226" s="7"/>
      <c r="I226" s="8"/>
    </row>
    <row r="227" spans="2:9" ht="22.5" x14ac:dyDescent="0.2">
      <c r="B227" s="34" t="s">
        <v>21</v>
      </c>
      <c r="C227" s="34" t="s">
        <v>22</v>
      </c>
      <c r="D227" s="34" t="s">
        <v>23</v>
      </c>
      <c r="E227" s="34" t="s">
        <v>24</v>
      </c>
      <c r="F227" s="34" t="s">
        <v>25</v>
      </c>
    </row>
    <row r="228" spans="2:9" ht="10.5" customHeight="1" x14ac:dyDescent="0.2">
      <c r="B228" s="35" t="s">
        <v>26</v>
      </c>
      <c r="C228" s="29">
        <v>5475634.1650056066</v>
      </c>
      <c r="D228" s="29">
        <v>1</v>
      </c>
      <c r="E228" s="29">
        <v>5475634.1650056066</v>
      </c>
      <c r="F228" s="29"/>
    </row>
    <row r="229" spans="2:9" ht="10.5" customHeight="1" x14ac:dyDescent="0.2">
      <c r="B229" s="10" t="s">
        <v>27</v>
      </c>
      <c r="C229" s="36">
        <v>612674.78499439289</v>
      </c>
      <c r="D229" s="36">
        <v>178</v>
      </c>
      <c r="E229" s="36">
        <v>3441.9931741258029</v>
      </c>
      <c r="F229" s="36">
        <v>58.668502402275472</v>
      </c>
    </row>
    <row r="230" spans="2:9" ht="10.5" customHeight="1" x14ac:dyDescent="0.2">
      <c r="B230" s="37" t="s">
        <v>11</v>
      </c>
      <c r="C230" s="38">
        <v>6088308.9499999993</v>
      </c>
      <c r="D230" s="38">
        <v>179</v>
      </c>
      <c r="E230" s="38"/>
      <c r="F230" s="38"/>
    </row>
    <row r="232" spans="2:9" ht="10.5" customHeight="1" x14ac:dyDescent="0.2">
      <c r="B232" s="6" t="s">
        <v>28</v>
      </c>
      <c r="C232" s="7"/>
      <c r="D232" s="7"/>
      <c r="E232" s="7"/>
      <c r="F232" s="7"/>
      <c r="G232" s="7"/>
      <c r="H232" s="7"/>
      <c r="I232" s="8"/>
    </row>
    <row r="233" spans="2:9" ht="11.25" x14ac:dyDescent="0.2">
      <c r="B233" s="34" t="s">
        <v>29</v>
      </c>
      <c r="C233" s="34" t="s">
        <v>30</v>
      </c>
      <c r="D233" s="34" t="s">
        <v>31</v>
      </c>
      <c r="E233" s="34" t="s">
        <v>32</v>
      </c>
      <c r="F233" s="34" t="s">
        <v>33</v>
      </c>
      <c r="G233" s="34" t="s">
        <v>34</v>
      </c>
      <c r="H233" s="34" t="s">
        <v>35</v>
      </c>
    </row>
    <row r="234" spans="2:9" ht="10.5" customHeight="1" x14ac:dyDescent="0.2">
      <c r="B234" s="35" t="s">
        <v>36</v>
      </c>
      <c r="C234" s="29">
        <v>1549.9067039106149</v>
      </c>
      <c r="D234" s="29">
        <v>8.7823518646389598</v>
      </c>
      <c r="E234" s="29">
        <v>176.47968651211986</v>
      </c>
      <c r="F234" s="29">
        <v>0</v>
      </c>
      <c r="G234" s="29"/>
      <c r="H234" s="29">
        <v>1590.8323718266256</v>
      </c>
      <c r="I234" s="29"/>
    </row>
    <row r="235" spans="2:9" ht="10.5" customHeight="1" x14ac:dyDescent="0.2">
      <c r="B235" s="35" t="s">
        <v>37</v>
      </c>
      <c r="C235" s="29">
        <v>3.3566478389250705</v>
      </c>
      <c r="D235" s="29">
        <v>8.4157644202410536E-2</v>
      </c>
      <c r="E235" s="29">
        <v>39.885240024683647</v>
      </c>
      <c r="F235" s="29">
        <v>0</v>
      </c>
      <c r="G235" s="29">
        <v>0.16387730523339236</v>
      </c>
      <c r="H235" s="29"/>
      <c r="I235" s="29"/>
    </row>
    <row r="236" spans="2:9" ht="10.5" customHeight="1" x14ac:dyDescent="0.2">
      <c r="C236" s="29"/>
      <c r="D236" s="29"/>
      <c r="E236" s="29"/>
      <c r="F236" s="29"/>
      <c r="G236" s="29"/>
      <c r="H236" s="29"/>
      <c r="I236" s="29"/>
    </row>
    <row r="237" spans="2:9" ht="10.5" customHeight="1" x14ac:dyDescent="0.2">
      <c r="B237" s="6" t="s">
        <v>38</v>
      </c>
      <c r="C237" s="7"/>
      <c r="D237" s="7"/>
      <c r="E237" s="7"/>
      <c r="F237" s="7"/>
      <c r="G237" s="7"/>
      <c r="H237" s="7"/>
      <c r="I237" s="8"/>
    </row>
    <row r="238" spans="2:9" ht="11.25" x14ac:dyDescent="0.2">
      <c r="B238" s="34" t="s">
        <v>39</v>
      </c>
      <c r="C238" s="34" t="s">
        <v>1</v>
      </c>
    </row>
    <row r="239" spans="2:9" ht="10.5" customHeight="1" x14ac:dyDescent="0.2">
      <c r="B239" s="35" t="s">
        <v>1</v>
      </c>
      <c r="C239" s="29">
        <v>1</v>
      </c>
      <c r="D239" s="29"/>
    </row>
    <row r="240" spans="2:9" ht="10.5" customHeight="1" x14ac:dyDescent="0.2">
      <c r="C240" s="29"/>
      <c r="D240" s="29"/>
    </row>
    <row r="241" spans="2:9" ht="10.5" customHeight="1" x14ac:dyDescent="0.2">
      <c r="B241" s="6" t="s">
        <v>40</v>
      </c>
      <c r="C241" s="7"/>
      <c r="D241" s="7"/>
      <c r="E241" s="7"/>
      <c r="F241" s="7"/>
      <c r="G241" s="7"/>
      <c r="H241" s="7"/>
      <c r="I241" s="8"/>
    </row>
    <row r="243" spans="2:9" ht="10.5" customHeight="1" x14ac:dyDescent="0.2">
      <c r="B243" s="39" t="s">
        <v>41</v>
      </c>
      <c r="C243" s="21"/>
      <c r="D243" s="21"/>
      <c r="E243" s="40" t="s">
        <v>30</v>
      </c>
      <c r="G243" s="39" t="s">
        <v>42</v>
      </c>
      <c r="H243" s="21"/>
      <c r="I243" s="40" t="s">
        <v>30</v>
      </c>
    </row>
    <row r="244" spans="2:9" ht="10.5" customHeight="1" x14ac:dyDescent="0.2">
      <c r="B244" s="41" t="s">
        <v>43</v>
      </c>
      <c r="E244" s="42">
        <v>1.3708253210743479E-4</v>
      </c>
      <c r="G244" s="41" t="s">
        <v>99</v>
      </c>
      <c r="I244" s="43">
        <v>0.55309315468341491</v>
      </c>
    </row>
    <row r="245" spans="2:9" ht="10.5" customHeight="1" x14ac:dyDescent="0.2">
      <c r="B245" s="41" t="s">
        <v>45</v>
      </c>
      <c r="E245" s="42">
        <v>2.4267851468642673E-2</v>
      </c>
      <c r="G245" s="41" t="s">
        <v>44</v>
      </c>
      <c r="I245" s="43">
        <v>1853.6833333333334</v>
      </c>
    </row>
    <row r="246" spans="2:9" ht="10.5" customHeight="1" x14ac:dyDescent="0.2">
      <c r="B246" s="41" t="s">
        <v>47</v>
      </c>
      <c r="E246" s="42">
        <v>0.89936864406422856</v>
      </c>
      <c r="G246" s="41" t="s">
        <v>46</v>
      </c>
      <c r="I246" s="43">
        <v>184.42586359296564</v>
      </c>
    </row>
    <row r="248" spans="2:9" ht="10.5" customHeight="1" x14ac:dyDescent="0.2">
      <c r="B248" s="39" t="s">
        <v>48</v>
      </c>
      <c r="C248" s="21"/>
      <c r="D248" s="21"/>
      <c r="E248" s="40" t="s">
        <v>30</v>
      </c>
    </row>
    <row r="249" spans="2:9" ht="10.5" customHeight="1" x14ac:dyDescent="0.2">
      <c r="B249" s="41" t="s">
        <v>49</v>
      </c>
      <c r="E249" s="44" t="s">
        <v>50</v>
      </c>
    </row>
    <row r="251" spans="2:9" ht="10.5" customHeight="1" x14ac:dyDescent="0.2">
      <c r="B251" s="6" t="s">
        <v>51</v>
      </c>
      <c r="C251" s="7"/>
      <c r="D251" s="7"/>
      <c r="E251" s="7"/>
      <c r="F251" s="7"/>
      <c r="G251" s="7"/>
      <c r="H251" s="7"/>
      <c r="I251" s="8"/>
    </row>
    <row r="253" spans="2:9" ht="10.5" customHeight="1" x14ac:dyDescent="0.2">
      <c r="B253" s="39" t="s">
        <v>52</v>
      </c>
      <c r="C253" s="21"/>
      <c r="D253" s="21"/>
      <c r="E253" s="21"/>
      <c r="F253" s="40" t="s">
        <v>30</v>
      </c>
    </row>
    <row r="254" spans="2:9" ht="10.5" customHeight="1" x14ac:dyDescent="0.2">
      <c r="B254" s="41" t="s">
        <v>53</v>
      </c>
      <c r="F254" s="43" t="s">
        <v>54</v>
      </c>
    </row>
    <row r="255" spans="2:9" ht="10.5" customHeight="1" x14ac:dyDescent="0.2">
      <c r="B255" s="41" t="s">
        <v>55</v>
      </c>
      <c r="F255" s="43" t="s">
        <v>8</v>
      </c>
    </row>
    <row r="256" spans="2:9" ht="10.5" customHeight="1" x14ac:dyDescent="0.2">
      <c r="B256" s="41" t="s">
        <v>56</v>
      </c>
      <c r="F256" s="43">
        <v>7</v>
      </c>
    </row>
    <row r="257" spans="2:6" ht="10.5" customHeight="1" x14ac:dyDescent="0.2">
      <c r="B257" s="41" t="s">
        <v>57</v>
      </c>
      <c r="F257" s="43">
        <v>12</v>
      </c>
    </row>
    <row r="258" spans="2:6" ht="10.5" customHeight="1" x14ac:dyDescent="0.2">
      <c r="B258" s="41" t="s">
        <v>58</v>
      </c>
      <c r="F258" s="43" t="s">
        <v>59</v>
      </c>
    </row>
    <row r="259" spans="2:6" ht="10.5" customHeight="1" x14ac:dyDescent="0.2">
      <c r="B259" s="41" t="s">
        <v>60</v>
      </c>
      <c r="F259" s="43"/>
    </row>
    <row r="260" spans="2:6" ht="10.5" customHeight="1" x14ac:dyDescent="0.2">
      <c r="B260" s="41" t="s">
        <v>61</v>
      </c>
      <c r="F260" s="43"/>
    </row>
    <row r="261" spans="2:6" ht="10.5" customHeight="1" x14ac:dyDescent="0.2">
      <c r="B261" s="41" t="s">
        <v>62</v>
      </c>
      <c r="F261" s="43" t="s">
        <v>59</v>
      </c>
    </row>
    <row r="262" spans="2:6" ht="10.5" customHeight="1" x14ac:dyDescent="0.2">
      <c r="B262" s="41" t="s">
        <v>63</v>
      </c>
      <c r="F262" s="43"/>
    </row>
    <row r="263" spans="2:6" ht="10.5" customHeight="1" x14ac:dyDescent="0.2">
      <c r="B263" s="41" t="s">
        <v>64</v>
      </c>
      <c r="F263" s="43"/>
    </row>
    <row r="264" spans="2:6" ht="10.5" customHeight="1" x14ac:dyDescent="0.2">
      <c r="B264" s="41" t="s">
        <v>65</v>
      </c>
      <c r="F264" s="43" t="s">
        <v>66</v>
      </c>
    </row>
    <row r="265" spans="2:6" ht="10.5" customHeight="1" x14ac:dyDescent="0.2">
      <c r="B265" s="41" t="s">
        <v>67</v>
      </c>
      <c r="F265" s="43" t="s">
        <v>59</v>
      </c>
    </row>
    <row r="266" spans="2:6" ht="10.5" customHeight="1" x14ac:dyDescent="0.2">
      <c r="B266" s="41" t="s">
        <v>68</v>
      </c>
      <c r="F266" s="43" t="s">
        <v>59</v>
      </c>
    </row>
    <row r="267" spans="2:6" ht="10.5" customHeight="1" x14ac:dyDescent="0.2">
      <c r="B267" s="41" t="s">
        <v>69</v>
      </c>
      <c r="F267" s="43"/>
    </row>
    <row r="268" spans="2:6" ht="10.5" customHeight="1" x14ac:dyDescent="0.2">
      <c r="B268" s="41" t="s">
        <v>70</v>
      </c>
      <c r="F268" s="43" t="s">
        <v>59</v>
      </c>
    </row>
    <row r="269" spans="2:6" ht="10.5" customHeight="1" x14ac:dyDescent="0.2">
      <c r="B269" s="41" t="s">
        <v>71</v>
      </c>
      <c r="F269" s="43"/>
    </row>
    <row r="270" spans="2:6" ht="10.5" customHeight="1" x14ac:dyDescent="0.2">
      <c r="B270" s="41" t="s">
        <v>72</v>
      </c>
      <c r="F270" s="43"/>
    </row>
    <row r="271" spans="2:6" ht="10.5" customHeight="1" x14ac:dyDescent="0.2">
      <c r="B271" s="41" t="s">
        <v>73</v>
      </c>
      <c r="F271" s="43" t="s">
        <v>50</v>
      </c>
    </row>
    <row r="273" spans="2:9" ht="10.5" customHeight="1" x14ac:dyDescent="0.2">
      <c r="B273" s="24" t="s">
        <v>74</v>
      </c>
      <c r="C273" s="7"/>
      <c r="D273" s="7"/>
      <c r="E273" s="7"/>
      <c r="F273" s="7"/>
      <c r="G273" s="7"/>
      <c r="H273" s="7"/>
      <c r="I273" s="25"/>
    </row>
    <row r="274" spans="2:9" ht="10.5" customHeight="1" x14ac:dyDescent="0.2">
      <c r="B274" s="26" t="s">
        <v>75</v>
      </c>
      <c r="C274" s="45"/>
      <c r="D274" s="45"/>
      <c r="E274" s="45"/>
      <c r="F274" s="45"/>
      <c r="G274" s="45"/>
      <c r="H274" s="45"/>
      <c r="I274" s="46"/>
    </row>
    <row r="275" spans="2:9" ht="10.5" customHeight="1" x14ac:dyDescent="0.2">
      <c r="B275" s="26" t="s">
        <v>76</v>
      </c>
      <c r="C275" s="45"/>
      <c r="D275" s="45"/>
      <c r="E275" s="45"/>
      <c r="F275" s="45"/>
      <c r="G275" s="45"/>
      <c r="H275" s="45"/>
      <c r="I275" s="46"/>
    </row>
    <row r="276" spans="2:9" ht="10.5" customHeight="1" x14ac:dyDescent="0.2">
      <c r="B276" s="30" t="s">
        <v>77</v>
      </c>
      <c r="C276" s="47"/>
      <c r="D276" s="47"/>
      <c r="E276" s="47"/>
      <c r="F276" s="47"/>
      <c r="G276" s="47"/>
      <c r="H276" s="47"/>
      <c r="I276" s="48"/>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3F852-5C56-4A8A-AC2A-4A2B43A4E63D}">
  <dimension ref="A1:O61"/>
  <sheetViews>
    <sheetView workbookViewId="0">
      <selection activeCell="P9" sqref="P9"/>
    </sheetView>
  </sheetViews>
  <sheetFormatPr defaultColWidth="9.140625" defaultRowHeight="15.75" x14ac:dyDescent="0.25"/>
  <cols>
    <col min="1" max="1" width="11" style="75" bestFit="1" customWidth="1"/>
    <col min="2" max="2" width="9.28515625" style="75" bestFit="1" customWidth="1"/>
    <col min="3" max="3" width="28.140625" style="75" customWidth="1"/>
    <col min="4" max="16384" width="9.140625" style="75"/>
  </cols>
  <sheetData>
    <row r="1" spans="1:15" x14ac:dyDescent="0.25">
      <c r="A1" s="159" t="s">
        <v>167</v>
      </c>
      <c r="B1" s="159" t="s">
        <v>168</v>
      </c>
    </row>
    <row r="2" spans="1:15" x14ac:dyDescent="0.25">
      <c r="A2" s="160">
        <v>29646</v>
      </c>
      <c r="B2" s="75">
        <v>54.9</v>
      </c>
    </row>
    <row r="3" spans="1:15" x14ac:dyDescent="0.25">
      <c r="A3" s="160">
        <v>29738</v>
      </c>
      <c r="B3" s="75">
        <v>70.099999999999994</v>
      </c>
    </row>
    <row r="4" spans="1:15" x14ac:dyDescent="0.25">
      <c r="A4" s="160">
        <v>29830</v>
      </c>
      <c r="B4" s="75">
        <v>65.8</v>
      </c>
    </row>
    <row r="5" spans="1:15" x14ac:dyDescent="0.25">
      <c r="A5" s="160">
        <v>29921</v>
      </c>
      <c r="B5" s="75">
        <v>50.2</v>
      </c>
    </row>
    <row r="6" spans="1:15" x14ac:dyDescent="0.25">
      <c r="A6" s="160">
        <v>30011</v>
      </c>
      <c r="B6" s="75">
        <v>53.3</v>
      </c>
    </row>
    <row r="7" spans="1:15" x14ac:dyDescent="0.25">
      <c r="A7" s="160">
        <v>30103</v>
      </c>
      <c r="B7" s="75">
        <v>67.900000000000006</v>
      </c>
      <c r="C7" s="161" t="s">
        <v>135</v>
      </c>
      <c r="D7" s="162"/>
      <c r="E7" s="163"/>
      <c r="F7" s="163"/>
      <c r="G7" s="163" t="s">
        <v>169</v>
      </c>
      <c r="H7" s="163"/>
      <c r="I7" s="163"/>
      <c r="J7" s="163"/>
      <c r="K7" s="163"/>
      <c r="L7" s="163"/>
      <c r="M7" s="163"/>
      <c r="N7" s="163"/>
      <c r="O7" s="164"/>
    </row>
    <row r="8" spans="1:15" x14ac:dyDescent="0.25">
      <c r="A8" s="160">
        <v>30195</v>
      </c>
      <c r="B8" s="75">
        <v>63.1</v>
      </c>
      <c r="D8" s="165" t="s">
        <v>136</v>
      </c>
      <c r="E8" s="165" t="s">
        <v>137</v>
      </c>
      <c r="F8" s="41"/>
      <c r="G8" s="41"/>
      <c r="H8" s="76"/>
      <c r="I8" s="76"/>
      <c r="J8" s="76"/>
      <c r="K8" s="76"/>
      <c r="L8" s="76"/>
      <c r="M8" s="76"/>
      <c r="N8" s="76"/>
      <c r="O8" s="76"/>
    </row>
    <row r="9" spans="1:15" x14ac:dyDescent="0.25">
      <c r="A9" s="160">
        <v>30286</v>
      </c>
      <c r="B9" s="75">
        <v>55.3</v>
      </c>
      <c r="D9" s="85">
        <v>1</v>
      </c>
      <c r="E9" s="166">
        <v>0.77790970113299995</v>
      </c>
      <c r="F9" s="167">
        <v>0.25303491195200001</v>
      </c>
      <c r="G9" s="167">
        <v>-0.25303491195200001</v>
      </c>
      <c r="H9" s="76"/>
      <c r="I9" s="76"/>
      <c r="J9" s="76"/>
      <c r="K9" s="76"/>
      <c r="L9" s="76"/>
      <c r="M9" s="76"/>
      <c r="N9" s="76"/>
      <c r="O9" s="76"/>
    </row>
    <row r="10" spans="1:15" x14ac:dyDescent="0.25">
      <c r="A10" s="160">
        <v>30376</v>
      </c>
      <c r="B10" s="75">
        <v>63.3</v>
      </c>
      <c r="D10" s="85">
        <v>2</v>
      </c>
      <c r="E10" s="166">
        <v>0.55931785730100003</v>
      </c>
      <c r="F10" s="167">
        <v>0.25303491195200001</v>
      </c>
      <c r="G10" s="167">
        <v>-0.25303491195200001</v>
      </c>
      <c r="H10" s="76"/>
      <c r="I10" s="76"/>
      <c r="J10" s="76"/>
      <c r="K10" s="76"/>
      <c r="L10" s="76"/>
      <c r="M10" s="76"/>
      <c r="N10" s="76"/>
      <c r="O10" s="76"/>
    </row>
    <row r="11" spans="1:15" x14ac:dyDescent="0.25">
      <c r="A11" s="160">
        <v>30468</v>
      </c>
      <c r="B11" s="75">
        <v>81.5</v>
      </c>
      <c r="D11" s="85">
        <v>3</v>
      </c>
      <c r="E11" s="166">
        <v>0.61648621653699998</v>
      </c>
      <c r="F11" s="167">
        <v>0.25303491195200001</v>
      </c>
      <c r="G11" s="167">
        <v>-0.25303491195200001</v>
      </c>
      <c r="H11" s="76"/>
      <c r="I11" s="76"/>
      <c r="J11" s="76"/>
      <c r="K11" s="76"/>
      <c r="L11" s="76"/>
      <c r="M11" s="76"/>
      <c r="N11" s="76"/>
      <c r="O11" s="76"/>
    </row>
    <row r="12" spans="1:15" x14ac:dyDescent="0.25">
      <c r="A12" s="160">
        <v>30560</v>
      </c>
      <c r="B12" s="75">
        <v>81.7</v>
      </c>
      <c r="D12" s="85">
        <v>4</v>
      </c>
      <c r="E12" s="168">
        <v>0.69108664361000005</v>
      </c>
      <c r="F12" s="167">
        <v>0.25303491195200001</v>
      </c>
      <c r="G12" s="167">
        <v>-0.25303491195200001</v>
      </c>
      <c r="H12" s="76"/>
      <c r="I12" s="76"/>
      <c r="J12" s="76"/>
      <c r="K12" s="76"/>
      <c r="L12" s="76"/>
      <c r="M12" s="76"/>
      <c r="N12" s="76"/>
      <c r="O12" s="76"/>
    </row>
    <row r="13" spans="1:15" x14ac:dyDescent="0.25">
      <c r="A13" s="160">
        <v>30651</v>
      </c>
      <c r="B13" s="75">
        <v>69.2</v>
      </c>
      <c r="D13" s="85">
        <v>5</v>
      </c>
      <c r="E13" s="166">
        <v>0.46229986863299999</v>
      </c>
      <c r="F13" s="167">
        <v>0.25303491195200001</v>
      </c>
      <c r="G13" s="167">
        <v>-0.25303491195200001</v>
      </c>
      <c r="H13" s="76"/>
      <c r="I13" s="76"/>
      <c r="J13" s="76"/>
      <c r="K13" s="76"/>
      <c r="L13" s="76"/>
      <c r="M13" s="76"/>
      <c r="N13" s="76"/>
      <c r="O13" s="76"/>
    </row>
    <row r="14" spans="1:15" x14ac:dyDescent="0.25">
      <c r="A14" s="160">
        <v>30742</v>
      </c>
      <c r="B14" s="75">
        <v>67.8</v>
      </c>
      <c r="D14" s="85">
        <v>6</v>
      </c>
      <c r="E14" s="166">
        <v>0.23593384398600001</v>
      </c>
      <c r="F14" s="167">
        <v>0.25303491195200001</v>
      </c>
      <c r="G14" s="167">
        <v>-0.25303491195200001</v>
      </c>
      <c r="H14" s="76"/>
      <c r="I14" s="76"/>
      <c r="J14" s="76"/>
      <c r="K14" s="76"/>
      <c r="L14" s="76"/>
      <c r="M14" s="76"/>
      <c r="N14" s="76"/>
      <c r="O14" s="76"/>
    </row>
    <row r="15" spans="1:15" x14ac:dyDescent="0.25">
      <c r="A15" s="160">
        <v>30834</v>
      </c>
      <c r="B15" s="75">
        <v>82.7</v>
      </c>
      <c r="D15" s="85">
        <v>7</v>
      </c>
      <c r="E15" s="166">
        <v>0.249417993472</v>
      </c>
      <c r="F15" s="167">
        <v>0.25303491195200001</v>
      </c>
      <c r="G15" s="167">
        <v>-0.25303491195200001</v>
      </c>
      <c r="H15" s="76"/>
      <c r="I15" s="76"/>
      <c r="J15" s="76"/>
      <c r="K15" s="76"/>
      <c r="L15" s="76"/>
      <c r="M15" s="76"/>
      <c r="N15" s="76"/>
      <c r="O15" s="76"/>
    </row>
    <row r="16" spans="1:15" x14ac:dyDescent="0.25">
      <c r="A16" s="160">
        <v>30926</v>
      </c>
      <c r="B16" s="75">
        <v>79</v>
      </c>
      <c r="D16" s="85">
        <v>8</v>
      </c>
      <c r="E16" s="168">
        <v>0.31544506931799998</v>
      </c>
      <c r="F16" s="167">
        <v>0.25303491195200001</v>
      </c>
      <c r="G16" s="167">
        <v>-0.25303491195200001</v>
      </c>
      <c r="H16" s="76"/>
      <c r="I16" s="76"/>
      <c r="J16" s="76"/>
      <c r="K16" s="76"/>
      <c r="L16" s="76"/>
      <c r="M16" s="76"/>
      <c r="N16" s="76"/>
      <c r="O16" s="76"/>
    </row>
    <row r="17" spans="1:15" x14ac:dyDescent="0.25">
      <c r="A17" s="160">
        <v>31017</v>
      </c>
      <c r="B17" s="75">
        <v>66.2</v>
      </c>
      <c r="D17" s="85">
        <v>9</v>
      </c>
      <c r="E17" s="166">
        <v>0.110327882884</v>
      </c>
      <c r="F17" s="167">
        <v>0.25303491195200001</v>
      </c>
      <c r="G17" s="167">
        <v>-0.25303491195200001</v>
      </c>
      <c r="H17" s="76"/>
      <c r="I17" s="76"/>
      <c r="J17" s="76"/>
      <c r="K17" s="76"/>
      <c r="L17" s="76"/>
      <c r="M17" s="76"/>
      <c r="N17" s="76"/>
      <c r="O17" s="76"/>
    </row>
    <row r="18" spans="1:15" x14ac:dyDescent="0.25">
      <c r="A18" s="160">
        <v>31107</v>
      </c>
      <c r="B18" s="75">
        <v>62.3</v>
      </c>
      <c r="D18" s="85">
        <v>10</v>
      </c>
      <c r="E18" s="166">
        <v>-0.111795499884</v>
      </c>
      <c r="F18" s="167">
        <v>0.25303491195200001</v>
      </c>
      <c r="G18" s="167">
        <v>-0.25303491195200001</v>
      </c>
      <c r="H18" s="76"/>
      <c r="I18" s="76"/>
      <c r="J18" s="76"/>
      <c r="K18" s="76"/>
      <c r="L18" s="76"/>
      <c r="M18" s="76"/>
      <c r="N18" s="76"/>
      <c r="O18" s="76"/>
    </row>
    <row r="19" spans="1:15" x14ac:dyDescent="0.25">
      <c r="A19" s="160">
        <v>31199</v>
      </c>
      <c r="B19" s="75">
        <v>79.3</v>
      </c>
      <c r="D19" s="85">
        <v>11</v>
      </c>
      <c r="E19" s="166">
        <v>-9.5369361210000003E-2</v>
      </c>
      <c r="F19" s="167">
        <v>0.25303491195200001</v>
      </c>
      <c r="G19" s="167">
        <v>-0.25303491195200001</v>
      </c>
      <c r="H19" s="76"/>
      <c r="I19" s="76"/>
      <c r="J19" s="76"/>
      <c r="K19" s="76"/>
      <c r="L19" s="76"/>
      <c r="M19" s="76"/>
      <c r="N19" s="76"/>
      <c r="O19" s="76"/>
    </row>
    <row r="20" spans="1:15" x14ac:dyDescent="0.25">
      <c r="A20" s="160">
        <v>31291</v>
      </c>
      <c r="B20" s="75">
        <v>76.5</v>
      </c>
      <c r="D20" s="85">
        <v>12</v>
      </c>
      <c r="E20" s="168">
        <v>-1.3580954496000001E-2</v>
      </c>
      <c r="F20" s="167">
        <v>0.25303491195200001</v>
      </c>
      <c r="G20" s="167">
        <v>-0.25303491195200001</v>
      </c>
      <c r="H20" s="76"/>
      <c r="I20" s="76"/>
      <c r="J20" s="76"/>
      <c r="K20" s="76"/>
      <c r="L20" s="76"/>
      <c r="M20" s="76"/>
      <c r="N20" s="76"/>
      <c r="O20" s="76"/>
    </row>
    <row r="21" spans="1:15" x14ac:dyDescent="0.25">
      <c r="A21" s="160">
        <v>31382</v>
      </c>
      <c r="B21" s="75">
        <v>65.5</v>
      </c>
      <c r="D21" s="41"/>
      <c r="E21" s="136"/>
      <c r="F21" s="136"/>
      <c r="G21" s="167"/>
      <c r="H21" s="167"/>
      <c r="I21" s="76"/>
      <c r="J21" s="76"/>
      <c r="K21" s="76"/>
      <c r="L21" s="76"/>
      <c r="M21" s="76"/>
      <c r="N21" s="76"/>
      <c r="O21" s="76"/>
    </row>
    <row r="22" spans="1:15" x14ac:dyDescent="0.25">
      <c r="A22" s="160">
        <v>31472</v>
      </c>
      <c r="B22" s="75">
        <v>58.1</v>
      </c>
    </row>
    <row r="23" spans="1:15" x14ac:dyDescent="0.25">
      <c r="A23" s="160">
        <v>31564</v>
      </c>
      <c r="B23" s="75">
        <v>66.8</v>
      </c>
    </row>
    <row r="24" spans="1:15" x14ac:dyDescent="0.25">
      <c r="A24" s="160">
        <v>31656</v>
      </c>
      <c r="B24" s="75">
        <v>63.4</v>
      </c>
    </row>
    <row r="25" spans="1:15" x14ac:dyDescent="0.25">
      <c r="A25" s="160">
        <v>31747</v>
      </c>
      <c r="B25" s="75">
        <v>56.1</v>
      </c>
    </row>
    <row r="26" spans="1:15" x14ac:dyDescent="0.25">
      <c r="A26" s="160">
        <v>31837</v>
      </c>
      <c r="B26" s="75">
        <v>51.9</v>
      </c>
    </row>
    <row r="27" spans="1:15" x14ac:dyDescent="0.25">
      <c r="A27" s="160">
        <v>31929</v>
      </c>
      <c r="B27" s="75">
        <v>62.8</v>
      </c>
    </row>
    <row r="28" spans="1:15" x14ac:dyDescent="0.25">
      <c r="A28" s="160">
        <v>32021</v>
      </c>
      <c r="B28" s="75">
        <v>64.7</v>
      </c>
    </row>
    <row r="29" spans="1:15" x14ac:dyDescent="0.25">
      <c r="A29" s="160">
        <v>32112</v>
      </c>
      <c r="B29" s="75">
        <v>53.5</v>
      </c>
    </row>
    <row r="30" spans="1:15" x14ac:dyDescent="0.25">
      <c r="A30" s="160">
        <v>32203</v>
      </c>
      <c r="B30" s="75">
        <v>47</v>
      </c>
    </row>
    <row r="31" spans="1:15" x14ac:dyDescent="0.25">
      <c r="A31" s="160">
        <v>32295</v>
      </c>
      <c r="B31" s="75">
        <v>60.5</v>
      </c>
    </row>
    <row r="32" spans="1:15" x14ac:dyDescent="0.25">
      <c r="A32" s="160">
        <v>32387</v>
      </c>
      <c r="B32" s="75">
        <v>59.2</v>
      </c>
    </row>
    <row r="33" spans="1:2" x14ac:dyDescent="0.25">
      <c r="A33" s="160">
        <v>32478</v>
      </c>
      <c r="B33" s="75">
        <v>51.6</v>
      </c>
    </row>
    <row r="34" spans="1:2" x14ac:dyDescent="0.25">
      <c r="A34" s="160">
        <v>32568</v>
      </c>
      <c r="B34" s="75">
        <v>48.1</v>
      </c>
    </row>
    <row r="35" spans="1:2" x14ac:dyDescent="0.25">
      <c r="A35" s="160">
        <v>32660</v>
      </c>
      <c r="B35" s="75">
        <v>55.1</v>
      </c>
    </row>
    <row r="36" spans="1:2" x14ac:dyDescent="0.25">
      <c r="A36" s="160">
        <v>32752</v>
      </c>
      <c r="B36" s="75">
        <v>50.3</v>
      </c>
    </row>
    <row r="37" spans="1:2" x14ac:dyDescent="0.25">
      <c r="A37" s="160">
        <v>32843</v>
      </c>
      <c r="B37" s="75">
        <v>44.5</v>
      </c>
    </row>
    <row r="38" spans="1:2" x14ac:dyDescent="0.25">
      <c r="A38" s="160">
        <v>32933</v>
      </c>
      <c r="B38" s="75">
        <v>43.3</v>
      </c>
    </row>
    <row r="39" spans="1:2" x14ac:dyDescent="0.25">
      <c r="A39" s="160">
        <v>33025</v>
      </c>
      <c r="B39" s="75">
        <v>51.7</v>
      </c>
    </row>
    <row r="40" spans="1:2" x14ac:dyDescent="0.25">
      <c r="A40" s="160">
        <v>33117</v>
      </c>
      <c r="B40" s="75">
        <v>50.5</v>
      </c>
    </row>
    <row r="41" spans="1:2" x14ac:dyDescent="0.25">
      <c r="A41" s="160">
        <v>33208</v>
      </c>
      <c r="B41" s="75">
        <v>42.6</v>
      </c>
    </row>
    <row r="42" spans="1:2" x14ac:dyDescent="0.25">
      <c r="A42" s="160">
        <v>33298</v>
      </c>
      <c r="B42" s="75">
        <v>35.4</v>
      </c>
    </row>
    <row r="43" spans="1:2" x14ac:dyDescent="0.25">
      <c r="A43" s="160">
        <v>33390</v>
      </c>
      <c r="B43" s="75">
        <v>47.4</v>
      </c>
    </row>
    <row r="44" spans="1:2" x14ac:dyDescent="0.25">
      <c r="A44" s="160">
        <v>33482</v>
      </c>
      <c r="B44" s="75">
        <v>47.2</v>
      </c>
    </row>
    <row r="45" spans="1:2" x14ac:dyDescent="0.25">
      <c r="A45" s="160">
        <v>33573</v>
      </c>
      <c r="B45" s="75">
        <v>40.9</v>
      </c>
    </row>
    <row r="46" spans="1:2" x14ac:dyDescent="0.25">
      <c r="A46" s="160">
        <v>33664</v>
      </c>
      <c r="B46" s="75">
        <v>43</v>
      </c>
    </row>
    <row r="47" spans="1:2" x14ac:dyDescent="0.25">
      <c r="A47" s="160">
        <v>33756</v>
      </c>
      <c r="B47" s="75">
        <v>52.8</v>
      </c>
    </row>
    <row r="48" spans="1:2" x14ac:dyDescent="0.25">
      <c r="A48" s="160">
        <v>33848</v>
      </c>
      <c r="B48" s="75">
        <v>57</v>
      </c>
    </row>
    <row r="49" spans="1:2" x14ac:dyDescent="0.25">
      <c r="A49" s="160">
        <v>33939</v>
      </c>
      <c r="B49" s="75">
        <v>57.6</v>
      </c>
    </row>
    <row r="50" spans="1:2" x14ac:dyDescent="0.25">
      <c r="A50" s="160">
        <v>34029</v>
      </c>
      <c r="B50" s="75">
        <v>56.4</v>
      </c>
    </row>
    <row r="51" spans="1:2" x14ac:dyDescent="0.25">
      <c r="A51" s="160">
        <v>34121</v>
      </c>
      <c r="B51" s="75">
        <v>64.3</v>
      </c>
    </row>
    <row r="52" spans="1:2" x14ac:dyDescent="0.25">
      <c r="A52" s="160">
        <v>34213</v>
      </c>
      <c r="B52" s="75">
        <v>67.099999999999994</v>
      </c>
    </row>
    <row r="53" spans="1:2" x14ac:dyDescent="0.25">
      <c r="A53" s="160">
        <v>34304</v>
      </c>
      <c r="B53" s="75">
        <v>66.400000000000006</v>
      </c>
    </row>
    <row r="54" spans="1:2" x14ac:dyDescent="0.25">
      <c r="A54" s="160">
        <v>34394</v>
      </c>
      <c r="B54" s="75">
        <v>69.099999999999994</v>
      </c>
    </row>
    <row r="55" spans="1:2" x14ac:dyDescent="0.25">
      <c r="A55" s="160">
        <v>34486</v>
      </c>
      <c r="B55" s="75">
        <v>78.7</v>
      </c>
    </row>
    <row r="56" spans="1:2" x14ac:dyDescent="0.25">
      <c r="A56" s="160">
        <v>34578</v>
      </c>
      <c r="B56" s="75">
        <v>78.7</v>
      </c>
    </row>
    <row r="57" spans="1:2" x14ac:dyDescent="0.25">
      <c r="A57" s="160">
        <v>34669</v>
      </c>
      <c r="B57" s="75">
        <v>77.5</v>
      </c>
    </row>
    <row r="58" spans="1:2" x14ac:dyDescent="0.25">
      <c r="A58" s="160">
        <v>34759</v>
      </c>
      <c r="B58" s="75">
        <v>79.2</v>
      </c>
    </row>
    <row r="59" spans="1:2" x14ac:dyDescent="0.25">
      <c r="A59" s="160">
        <v>34851</v>
      </c>
      <c r="B59" s="75">
        <v>86.8</v>
      </c>
    </row>
    <row r="60" spans="1:2" x14ac:dyDescent="0.25">
      <c r="A60" s="160">
        <v>34943</v>
      </c>
      <c r="B60" s="75">
        <v>87.6</v>
      </c>
    </row>
    <row r="61" spans="1:2" x14ac:dyDescent="0.25">
      <c r="A61" s="160">
        <v>35034</v>
      </c>
      <c r="B61" s="75">
        <v>86.4</v>
      </c>
    </row>
  </sheetData>
  <pageMargins left="0.75" right="0.75" top="1" bottom="1" header="0.5" footer="0.5"/>
  <pageSetup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0F6AA-4B87-4282-ACFD-E5F800F8E519}">
  <dimension ref="A1:L62"/>
  <sheetViews>
    <sheetView tabSelected="1" topLeftCell="E1" workbookViewId="0">
      <selection activeCell="P9" sqref="P9"/>
    </sheetView>
  </sheetViews>
  <sheetFormatPr defaultRowHeight="12.75" x14ac:dyDescent="0.2"/>
  <cols>
    <col min="1" max="4" width="0" style="76" hidden="1" customWidth="1"/>
    <col min="5" max="16384" width="9.140625" style="76"/>
  </cols>
  <sheetData>
    <row r="1" spans="1:12" ht="15.75" x14ac:dyDescent="0.25">
      <c r="A1" s="159" t="s">
        <v>167</v>
      </c>
      <c r="B1" s="159" t="s">
        <v>168</v>
      </c>
      <c r="E1" s="24" t="s">
        <v>165</v>
      </c>
      <c r="F1" s="7"/>
      <c r="G1" s="7"/>
      <c r="H1" s="7"/>
      <c r="I1" s="7"/>
      <c r="J1" s="7"/>
      <c r="K1" s="7"/>
      <c r="L1" s="102"/>
    </row>
    <row r="2" spans="1:12" ht="15.75" x14ac:dyDescent="0.25">
      <c r="A2" s="160">
        <v>29921</v>
      </c>
      <c r="B2" s="75">
        <v>50.2</v>
      </c>
      <c r="E2" s="15"/>
      <c r="F2" s="15"/>
      <c r="G2" s="15" t="s">
        <v>5</v>
      </c>
      <c r="H2" s="15"/>
      <c r="I2" s="15"/>
      <c r="J2" s="15"/>
      <c r="K2" s="15"/>
      <c r="L2" s="15"/>
    </row>
    <row r="3" spans="1:12" ht="15.75" x14ac:dyDescent="0.25">
      <c r="A3" s="160">
        <v>30286</v>
      </c>
      <c r="B3" s="75">
        <v>55.3</v>
      </c>
      <c r="E3" s="15" t="s">
        <v>0</v>
      </c>
      <c r="F3" s="15" t="s">
        <v>9</v>
      </c>
      <c r="G3" s="15" t="s">
        <v>10</v>
      </c>
      <c r="H3" s="15"/>
      <c r="I3" s="15"/>
      <c r="J3" s="15"/>
      <c r="K3" s="15"/>
      <c r="L3" s="15"/>
    </row>
    <row r="4" spans="1:12" ht="15.75" x14ac:dyDescent="0.25">
      <c r="A4" s="160">
        <v>30651</v>
      </c>
      <c r="B4" s="75">
        <v>69.2</v>
      </c>
      <c r="E4" s="11">
        <v>35125</v>
      </c>
      <c r="F4" s="12">
        <v>91.818201419001994</v>
      </c>
      <c r="G4" s="12"/>
      <c r="H4" s="12"/>
      <c r="I4" s="16"/>
      <c r="J4" s="12"/>
      <c r="K4" s="12"/>
      <c r="L4" s="12"/>
    </row>
    <row r="5" spans="1:12" ht="15.75" x14ac:dyDescent="0.25">
      <c r="A5" s="160">
        <v>31017</v>
      </c>
      <c r="B5" s="75">
        <v>66.2</v>
      </c>
      <c r="E5" s="11">
        <v>35217</v>
      </c>
      <c r="F5" s="12">
        <v>94.330192137463996</v>
      </c>
      <c r="G5" s="12"/>
      <c r="H5" s="12"/>
      <c r="I5" s="16"/>
      <c r="J5" s="12"/>
      <c r="K5" s="12"/>
      <c r="L5" s="12"/>
    </row>
    <row r="6" spans="1:12" ht="15.75" x14ac:dyDescent="0.25">
      <c r="A6" s="160">
        <v>31382</v>
      </c>
      <c r="B6" s="75">
        <v>65.5</v>
      </c>
      <c r="E6" s="11">
        <v>35309</v>
      </c>
      <c r="F6" s="12">
        <v>96.842182855925998</v>
      </c>
      <c r="G6" s="12"/>
      <c r="H6" s="12"/>
      <c r="I6" s="16"/>
      <c r="J6" s="12"/>
      <c r="K6" s="12"/>
      <c r="L6" s="12"/>
    </row>
    <row r="7" spans="1:12" ht="15.75" x14ac:dyDescent="0.25">
      <c r="A7" s="160">
        <v>31747</v>
      </c>
      <c r="B7" s="75">
        <v>56.1</v>
      </c>
      <c r="E7" s="11">
        <v>35400</v>
      </c>
      <c r="F7" s="12">
        <v>99.354173574388994</v>
      </c>
      <c r="G7" s="12">
        <v>382.34474998678098</v>
      </c>
      <c r="H7" s="12"/>
      <c r="I7" s="16"/>
      <c r="J7" s="12"/>
      <c r="K7" s="12"/>
      <c r="L7" s="12"/>
    </row>
    <row r="8" spans="1:12" x14ac:dyDescent="0.2">
      <c r="E8" s="11">
        <v>35490</v>
      </c>
      <c r="F8" s="12">
        <v>101.866164292851</v>
      </c>
      <c r="G8" s="12"/>
      <c r="H8" s="12"/>
      <c r="I8" s="16"/>
      <c r="J8" s="12"/>
      <c r="K8" s="12"/>
      <c r="L8" s="12"/>
    </row>
    <row r="9" spans="1:12" x14ac:dyDescent="0.2">
      <c r="E9" s="11">
        <v>35582</v>
      </c>
      <c r="F9" s="12">
        <v>104.378155011313</v>
      </c>
      <c r="G9" s="12"/>
      <c r="H9" s="12"/>
      <c r="I9" s="16"/>
      <c r="J9" s="12"/>
      <c r="K9" s="12"/>
      <c r="L9" s="12"/>
    </row>
    <row r="10" spans="1:12" x14ac:dyDescent="0.2">
      <c r="E10" s="11">
        <v>35674</v>
      </c>
      <c r="F10" s="12">
        <v>106.890145729775</v>
      </c>
      <c r="G10" s="12"/>
      <c r="H10" s="12"/>
      <c r="I10" s="16"/>
      <c r="J10" s="12"/>
      <c r="K10" s="12"/>
      <c r="L10" s="12"/>
    </row>
    <row r="11" spans="1:12" ht="15.75" x14ac:dyDescent="0.25">
      <c r="A11" s="160">
        <v>32112</v>
      </c>
      <c r="B11" s="75">
        <v>53.5</v>
      </c>
      <c r="E11" s="11">
        <v>35765</v>
      </c>
      <c r="F11" s="12">
        <v>109.402136448237</v>
      </c>
      <c r="G11" s="12">
        <v>422.53660148217602</v>
      </c>
      <c r="H11" s="12"/>
      <c r="I11" s="16"/>
      <c r="J11" s="12"/>
      <c r="K11" s="12"/>
      <c r="L11" s="12"/>
    </row>
    <row r="12" spans="1:12" x14ac:dyDescent="0.2">
      <c r="E12" s="11">
        <v>35855</v>
      </c>
      <c r="F12" s="12">
        <v>111.914127166699</v>
      </c>
      <c r="G12" s="12"/>
      <c r="H12" s="12"/>
      <c r="I12" s="16"/>
      <c r="J12" s="12"/>
      <c r="K12" s="12"/>
      <c r="L12" s="12"/>
    </row>
    <row r="13" spans="1:12" x14ac:dyDescent="0.2">
      <c r="E13" s="11">
        <v>35947</v>
      </c>
      <c r="F13" s="12">
        <v>114.42611788516101</v>
      </c>
      <c r="G13" s="12"/>
      <c r="H13" s="12"/>
      <c r="I13" s="16"/>
      <c r="J13" s="12"/>
      <c r="K13" s="12"/>
      <c r="L13" s="12"/>
    </row>
    <row r="14" spans="1:12" x14ac:dyDescent="0.2">
      <c r="E14" s="11">
        <v>36039</v>
      </c>
      <c r="F14" s="12">
        <v>116.938108603624</v>
      </c>
      <c r="G14" s="12"/>
      <c r="H14" s="12"/>
      <c r="I14" s="16"/>
      <c r="J14" s="12"/>
      <c r="K14" s="12"/>
      <c r="L14" s="12"/>
    </row>
    <row r="15" spans="1:12" ht="15.75" x14ac:dyDescent="0.25">
      <c r="A15" s="160">
        <v>32478</v>
      </c>
      <c r="B15" s="75">
        <v>51.6</v>
      </c>
      <c r="E15" s="11">
        <v>36130</v>
      </c>
      <c r="F15" s="12">
        <v>119.450099322086</v>
      </c>
      <c r="G15" s="12">
        <v>462.72845297756999</v>
      </c>
      <c r="H15" s="12"/>
      <c r="I15" s="16"/>
      <c r="J15" s="12"/>
      <c r="K15" s="12"/>
      <c r="L15" s="12"/>
    </row>
    <row r="16" spans="1:12" x14ac:dyDescent="0.2">
      <c r="E16" s="17" t="s">
        <v>11</v>
      </c>
      <c r="F16" s="18">
        <f>SUM(F4:F15)</f>
        <v>1267.6098044465271</v>
      </c>
      <c r="G16" s="18"/>
      <c r="H16" s="18"/>
      <c r="I16" s="19"/>
      <c r="J16" s="18"/>
      <c r="K16" s="18"/>
      <c r="L16" s="18"/>
    </row>
    <row r="17" spans="1:12" x14ac:dyDescent="0.2">
      <c r="E17" s="20" t="s">
        <v>12</v>
      </c>
      <c r="F17" s="12">
        <f>AVERAGE(F4:F15)</f>
        <v>105.63415037054392</v>
      </c>
      <c r="G17" s="12">
        <f>AVERAGE(G4:G15)</f>
        <v>422.53660148217568</v>
      </c>
      <c r="H17" s="12"/>
      <c r="I17" s="16"/>
      <c r="J17" s="12"/>
      <c r="K17" s="12"/>
      <c r="L17" s="12"/>
    </row>
    <row r="18" spans="1:12" x14ac:dyDescent="0.2">
      <c r="E18" s="20" t="s">
        <v>13</v>
      </c>
      <c r="F18" s="12">
        <f>MAX(F4:F15)</f>
        <v>119.450099322086</v>
      </c>
      <c r="G18" s="12">
        <f>MAX(G4:G15)</f>
        <v>462.72845297756999</v>
      </c>
      <c r="H18" s="12"/>
      <c r="I18" s="16"/>
      <c r="J18" s="12"/>
      <c r="K18" s="12"/>
      <c r="L18" s="12"/>
    </row>
    <row r="19" spans="1:12" ht="15.75" x14ac:dyDescent="0.25">
      <c r="A19" s="160">
        <v>32843</v>
      </c>
      <c r="B19" s="75">
        <v>44.5</v>
      </c>
      <c r="E19" s="21" t="s">
        <v>14</v>
      </c>
      <c r="F19" s="22">
        <f>MIN(F4:F15)</f>
        <v>91.818201419001994</v>
      </c>
      <c r="G19" s="22">
        <f>MIN(G4:G15)</f>
        <v>382.34474998678098</v>
      </c>
      <c r="H19" s="22"/>
      <c r="I19" s="23"/>
      <c r="J19" s="22"/>
      <c r="K19" s="22"/>
      <c r="L19" s="22"/>
    </row>
    <row r="20" spans="1:12" x14ac:dyDescent="0.2">
      <c r="E20" s="100"/>
      <c r="F20" s="12"/>
      <c r="G20" s="12"/>
      <c r="H20" s="12"/>
      <c r="I20" s="16"/>
      <c r="J20" s="12"/>
      <c r="K20" s="12"/>
      <c r="L20" s="12"/>
    </row>
    <row r="21" spans="1:12" x14ac:dyDescent="0.2">
      <c r="E21" s="24" t="s">
        <v>15</v>
      </c>
      <c r="F21" s="7"/>
      <c r="G21" s="7"/>
      <c r="H21" s="7"/>
      <c r="I21" s="7"/>
      <c r="J21" s="7"/>
      <c r="K21" s="7"/>
      <c r="L21" s="102"/>
    </row>
    <row r="22" spans="1:12" x14ac:dyDescent="0.2">
      <c r="E22" s="26" t="s">
        <v>16</v>
      </c>
      <c r="F22" s="100"/>
      <c r="G22" s="100"/>
      <c r="H22" s="100"/>
      <c r="I22" s="116">
        <v>0.1056507605505423</v>
      </c>
      <c r="J22" s="100"/>
      <c r="K22" s="100"/>
      <c r="L22" s="147"/>
    </row>
    <row r="23" spans="1:12" ht="15.75" x14ac:dyDescent="0.25">
      <c r="A23" s="160">
        <v>33208</v>
      </c>
      <c r="B23" s="75">
        <v>42.6</v>
      </c>
      <c r="E23" s="26" t="s">
        <v>17</v>
      </c>
      <c r="F23" s="100"/>
      <c r="G23" s="100"/>
      <c r="H23" s="100"/>
      <c r="I23" s="105">
        <v>12.989232394259885</v>
      </c>
      <c r="J23" s="100"/>
      <c r="K23" s="100"/>
      <c r="L23" s="147"/>
    </row>
    <row r="24" spans="1:12" x14ac:dyDescent="0.2">
      <c r="E24" s="30" t="s">
        <v>18</v>
      </c>
      <c r="F24" s="113"/>
      <c r="G24" s="113"/>
      <c r="H24" s="113"/>
      <c r="I24" s="114">
        <v>0.6478520473775754</v>
      </c>
      <c r="J24" s="113"/>
      <c r="K24" s="113"/>
      <c r="L24" s="148"/>
    </row>
    <row r="25" spans="1:12" x14ac:dyDescent="0.2">
      <c r="E25" s="100"/>
      <c r="F25" s="100"/>
      <c r="G25" s="100"/>
      <c r="H25" s="100"/>
      <c r="I25" s="100"/>
      <c r="J25" s="100"/>
      <c r="K25" s="100"/>
      <c r="L25" s="100"/>
    </row>
    <row r="26" spans="1:12" x14ac:dyDescent="0.2">
      <c r="E26" s="100"/>
      <c r="F26" s="100"/>
      <c r="G26" s="100"/>
      <c r="H26" s="100"/>
      <c r="I26" s="100"/>
      <c r="J26" s="100"/>
      <c r="K26" s="100"/>
      <c r="L26" s="100"/>
    </row>
    <row r="27" spans="1:12" ht="15.75" x14ac:dyDescent="0.25">
      <c r="A27" s="160">
        <v>33573</v>
      </c>
      <c r="B27" s="75">
        <v>40.9</v>
      </c>
      <c r="E27" s="24" t="s">
        <v>19</v>
      </c>
      <c r="F27" s="7"/>
      <c r="G27" s="7"/>
      <c r="H27" s="7"/>
      <c r="I27" s="7"/>
      <c r="J27" s="7"/>
      <c r="K27" s="7"/>
      <c r="L27" s="102"/>
    </row>
    <row r="28" spans="1:12" x14ac:dyDescent="0.2">
      <c r="E28" s="100"/>
      <c r="F28" s="100"/>
      <c r="G28" s="100"/>
      <c r="H28" s="100"/>
      <c r="I28" s="100"/>
      <c r="J28" s="100"/>
      <c r="K28" s="100"/>
      <c r="L28" s="100"/>
    </row>
    <row r="29" spans="1:12" x14ac:dyDescent="0.2">
      <c r="E29" s="24" t="s">
        <v>40</v>
      </c>
      <c r="F29" s="7"/>
      <c r="G29" s="7"/>
      <c r="H29" s="7"/>
      <c r="I29" s="7"/>
      <c r="J29" s="7"/>
      <c r="K29" s="7"/>
      <c r="L29" s="102"/>
    </row>
    <row r="30" spans="1:12" x14ac:dyDescent="0.2">
      <c r="E30" s="100"/>
      <c r="F30" s="100"/>
      <c r="G30" s="100"/>
      <c r="H30" s="100"/>
      <c r="I30" s="100"/>
      <c r="J30" s="100"/>
      <c r="K30" s="100"/>
      <c r="L30" s="100"/>
    </row>
    <row r="31" spans="1:12" ht="15.75" x14ac:dyDescent="0.25">
      <c r="A31" s="160">
        <v>33939</v>
      </c>
      <c r="B31" s="75">
        <v>57.6</v>
      </c>
      <c r="E31" s="39" t="s">
        <v>41</v>
      </c>
      <c r="F31" s="21"/>
      <c r="G31" s="21"/>
      <c r="H31" s="40" t="s">
        <v>30</v>
      </c>
      <c r="I31" s="100"/>
      <c r="J31" s="39" t="s">
        <v>42</v>
      </c>
      <c r="K31" s="21"/>
      <c r="L31" s="40" t="s">
        <v>30</v>
      </c>
    </row>
    <row r="32" spans="1:12" x14ac:dyDescent="0.2">
      <c r="E32" s="41" t="s">
        <v>43</v>
      </c>
      <c r="F32" s="100"/>
      <c r="G32" s="100"/>
      <c r="H32" s="104">
        <v>1.6888613983020654E-3</v>
      </c>
      <c r="I32" s="100"/>
      <c r="J32" s="41" t="s">
        <v>44</v>
      </c>
      <c r="K32" s="100"/>
      <c r="L32" s="101">
        <v>61.946666666666673</v>
      </c>
    </row>
    <row r="33" spans="1:12" x14ac:dyDescent="0.2">
      <c r="E33" s="41" t="s">
        <v>45</v>
      </c>
      <c r="F33" s="100"/>
      <c r="G33" s="100"/>
      <c r="H33" s="104">
        <v>0.1056507605505423</v>
      </c>
      <c r="I33" s="100"/>
      <c r="J33" s="41" t="s">
        <v>46</v>
      </c>
      <c r="K33" s="100"/>
      <c r="L33" s="101">
        <v>12.989232394259885</v>
      </c>
    </row>
    <row r="34" spans="1:12" x14ac:dyDescent="0.2">
      <c r="E34" s="41" t="s">
        <v>47</v>
      </c>
      <c r="F34" s="100"/>
      <c r="G34" s="100"/>
      <c r="H34" s="104">
        <v>0.6478520473775754</v>
      </c>
      <c r="I34" s="100"/>
      <c r="J34" s="100"/>
      <c r="K34" s="100"/>
      <c r="L34" s="100"/>
    </row>
    <row r="35" spans="1:12" ht="15.75" x14ac:dyDescent="0.25">
      <c r="A35" s="160">
        <v>34304</v>
      </c>
      <c r="B35" s="75">
        <v>66.400000000000006</v>
      </c>
      <c r="E35" s="100"/>
      <c r="F35" s="100"/>
      <c r="G35" s="100"/>
      <c r="H35" s="100"/>
      <c r="I35" s="100"/>
      <c r="J35" s="100"/>
      <c r="K35" s="100"/>
      <c r="L35" s="100"/>
    </row>
    <row r="36" spans="1:12" x14ac:dyDescent="0.2">
      <c r="E36" s="39" t="s">
        <v>48</v>
      </c>
      <c r="F36" s="21"/>
      <c r="G36" s="21"/>
      <c r="H36" s="40" t="s">
        <v>30</v>
      </c>
      <c r="I36" s="100"/>
      <c r="J36" s="100"/>
      <c r="K36" s="100"/>
      <c r="L36" s="100"/>
    </row>
    <row r="37" spans="1:12" x14ac:dyDescent="0.2">
      <c r="E37" s="41" t="s">
        <v>49</v>
      </c>
      <c r="F37" s="100"/>
      <c r="G37" s="100"/>
      <c r="H37" s="103" t="s">
        <v>166</v>
      </c>
      <c r="I37" s="100"/>
      <c r="J37" s="100"/>
      <c r="K37" s="100"/>
      <c r="L37" s="100"/>
    </row>
    <row r="38" spans="1:12" x14ac:dyDescent="0.2">
      <c r="E38" s="41" t="s">
        <v>141</v>
      </c>
      <c r="F38" s="100"/>
      <c r="G38" s="100"/>
      <c r="H38" s="101">
        <v>0.35228812618038241</v>
      </c>
      <c r="I38" s="100"/>
      <c r="J38" s="100"/>
      <c r="K38" s="100"/>
      <c r="L38" s="100"/>
    </row>
    <row r="39" spans="1:12" ht="15.75" x14ac:dyDescent="0.25">
      <c r="A39" s="160">
        <v>34669</v>
      </c>
      <c r="B39" s="75">
        <v>77.5</v>
      </c>
      <c r="E39" s="41" t="s">
        <v>143</v>
      </c>
      <c r="F39" s="100"/>
      <c r="G39" s="100"/>
      <c r="H39" s="101">
        <v>0.23116516811142934</v>
      </c>
      <c r="I39" s="100"/>
      <c r="J39" s="100"/>
      <c r="K39" s="100"/>
      <c r="L39" s="100"/>
    </row>
    <row r="40" spans="1:12" x14ac:dyDescent="0.2">
      <c r="E40" s="100"/>
      <c r="F40" s="100"/>
      <c r="G40" s="100"/>
      <c r="H40" s="100"/>
      <c r="I40" s="100"/>
      <c r="J40" s="100"/>
      <c r="K40" s="100"/>
      <c r="L40" s="100"/>
    </row>
    <row r="41" spans="1:12" x14ac:dyDescent="0.2">
      <c r="E41" s="24" t="s">
        <v>51</v>
      </c>
      <c r="F41" s="7"/>
      <c r="G41" s="7"/>
      <c r="H41" s="7"/>
      <c r="I41" s="7"/>
      <c r="J41" s="7"/>
      <c r="K41" s="7"/>
      <c r="L41" s="102"/>
    </row>
    <row r="42" spans="1:12" x14ac:dyDescent="0.2">
      <c r="E42" s="100"/>
      <c r="F42" s="100"/>
      <c r="G42" s="100"/>
      <c r="H42" s="100"/>
      <c r="I42" s="100"/>
      <c r="J42" s="100"/>
      <c r="K42" s="100"/>
      <c r="L42" s="100"/>
    </row>
    <row r="43" spans="1:12" ht="15.75" x14ac:dyDescent="0.25">
      <c r="A43" s="160">
        <v>35034</v>
      </c>
      <c r="B43" s="75">
        <v>86.4</v>
      </c>
      <c r="E43" s="39" t="s">
        <v>52</v>
      </c>
      <c r="F43" s="21"/>
      <c r="G43" s="21"/>
      <c r="H43" s="21"/>
      <c r="I43" s="40" t="s">
        <v>30</v>
      </c>
      <c r="J43" s="100"/>
      <c r="K43" s="100"/>
      <c r="L43" s="100"/>
    </row>
    <row r="44" spans="1:12" x14ac:dyDescent="0.2">
      <c r="E44" s="41" t="s">
        <v>53</v>
      </c>
      <c r="F44" s="100"/>
      <c r="G44" s="100"/>
      <c r="H44" s="100"/>
      <c r="I44" s="101" t="s">
        <v>170</v>
      </c>
      <c r="J44" s="100"/>
      <c r="K44" s="100"/>
      <c r="L44" s="100"/>
    </row>
    <row r="45" spans="1:12" x14ac:dyDescent="0.2">
      <c r="E45" s="41" t="s">
        <v>55</v>
      </c>
      <c r="F45" s="100"/>
      <c r="G45" s="100"/>
      <c r="H45" s="100"/>
      <c r="I45" s="101" t="s">
        <v>9</v>
      </c>
      <c r="J45" s="100"/>
      <c r="K45" s="100"/>
      <c r="L45" s="100"/>
    </row>
    <row r="46" spans="1:12" x14ac:dyDescent="0.2">
      <c r="E46" s="41" t="s">
        <v>56</v>
      </c>
      <c r="F46" s="100"/>
      <c r="G46" s="100"/>
      <c r="H46" s="100"/>
      <c r="I46" s="101">
        <v>12</v>
      </c>
      <c r="J46" s="100"/>
      <c r="K46" s="100"/>
      <c r="L46" s="100"/>
    </row>
    <row r="47" spans="1:12" x14ac:dyDescent="0.2">
      <c r="E47" s="41" t="s">
        <v>57</v>
      </c>
      <c r="F47" s="100"/>
      <c r="G47" s="100"/>
      <c r="H47" s="100"/>
      <c r="I47" s="101"/>
      <c r="J47" s="100"/>
      <c r="K47" s="100"/>
      <c r="L47" s="100"/>
    </row>
    <row r="48" spans="1:12" x14ac:dyDescent="0.2">
      <c r="E48" s="41" t="s">
        <v>58</v>
      </c>
      <c r="F48" s="100"/>
      <c r="G48" s="100"/>
      <c r="H48" s="100"/>
      <c r="I48" s="101" t="s">
        <v>59</v>
      </c>
      <c r="J48" s="100"/>
      <c r="K48" s="100"/>
      <c r="L48" s="100"/>
    </row>
    <row r="49" spans="5:12" x14ac:dyDescent="0.2">
      <c r="E49" s="41" t="s">
        <v>60</v>
      </c>
      <c r="F49" s="100"/>
      <c r="G49" s="100"/>
      <c r="H49" s="100"/>
      <c r="I49" s="101"/>
      <c r="J49" s="100"/>
      <c r="K49" s="100"/>
      <c r="L49" s="100"/>
    </row>
    <row r="50" spans="5:12" x14ac:dyDescent="0.2">
      <c r="E50" s="41" t="s">
        <v>61</v>
      </c>
      <c r="F50" s="100"/>
      <c r="G50" s="100"/>
      <c r="H50" s="100"/>
      <c r="I50" s="101"/>
      <c r="J50" s="100"/>
      <c r="K50" s="100"/>
      <c r="L50" s="100"/>
    </row>
    <row r="51" spans="5:12" x14ac:dyDescent="0.2">
      <c r="E51" s="41" t="s">
        <v>62</v>
      </c>
      <c r="F51" s="100"/>
      <c r="G51" s="100"/>
      <c r="H51" s="100"/>
      <c r="I51" s="101" t="s">
        <v>59</v>
      </c>
      <c r="J51" s="100"/>
      <c r="K51" s="100"/>
      <c r="L51" s="100"/>
    </row>
    <row r="52" spans="5:12" x14ac:dyDescent="0.2">
      <c r="E52" s="41" t="s">
        <v>63</v>
      </c>
      <c r="F52" s="100"/>
      <c r="G52" s="100"/>
      <c r="H52" s="100"/>
      <c r="I52" s="101"/>
      <c r="J52" s="100"/>
      <c r="K52" s="100"/>
      <c r="L52" s="100"/>
    </row>
    <row r="53" spans="5:12" x14ac:dyDescent="0.2">
      <c r="E53" s="41" t="s">
        <v>64</v>
      </c>
      <c r="F53" s="100"/>
      <c r="G53" s="100"/>
      <c r="H53" s="100"/>
      <c r="I53" s="101"/>
      <c r="J53" s="100"/>
      <c r="K53" s="100"/>
      <c r="L53" s="100"/>
    </row>
    <row r="54" spans="5:12" x14ac:dyDescent="0.2">
      <c r="E54" s="41" t="s">
        <v>65</v>
      </c>
      <c r="F54" s="100"/>
      <c r="G54" s="100"/>
      <c r="H54" s="100"/>
      <c r="I54" s="101" t="s">
        <v>66</v>
      </c>
      <c r="J54" s="100"/>
      <c r="K54" s="100"/>
      <c r="L54" s="100"/>
    </row>
    <row r="55" spans="5:12" x14ac:dyDescent="0.2">
      <c r="E55" s="41" t="s">
        <v>67</v>
      </c>
      <c r="F55" s="100"/>
      <c r="G55" s="100"/>
      <c r="H55" s="100"/>
      <c r="I55" s="101" t="s">
        <v>59</v>
      </c>
      <c r="J55" s="100"/>
      <c r="K55" s="100"/>
      <c r="L55" s="100"/>
    </row>
    <row r="56" spans="5:12" x14ac:dyDescent="0.2">
      <c r="E56" s="41" t="s">
        <v>68</v>
      </c>
      <c r="F56" s="100"/>
      <c r="G56" s="100"/>
      <c r="H56" s="100"/>
      <c r="I56" s="101" t="s">
        <v>59</v>
      </c>
      <c r="J56" s="100"/>
      <c r="K56" s="100"/>
      <c r="L56" s="100"/>
    </row>
    <row r="57" spans="5:12" x14ac:dyDescent="0.2">
      <c r="E57" s="41" t="s">
        <v>69</v>
      </c>
      <c r="F57" s="100"/>
      <c r="G57" s="100"/>
      <c r="H57" s="100"/>
      <c r="I57" s="101"/>
      <c r="J57" s="100"/>
      <c r="K57" s="100"/>
      <c r="L57" s="100"/>
    </row>
    <row r="58" spans="5:12" x14ac:dyDescent="0.2">
      <c r="E58" s="41" t="s">
        <v>70</v>
      </c>
      <c r="F58" s="100"/>
      <c r="G58" s="100"/>
      <c r="H58" s="100"/>
      <c r="I58" s="101" t="s">
        <v>59</v>
      </c>
      <c r="J58" s="100"/>
      <c r="K58" s="100"/>
      <c r="L58" s="100"/>
    </row>
    <row r="59" spans="5:12" x14ac:dyDescent="0.2">
      <c r="E59" s="41" t="s">
        <v>71</v>
      </c>
      <c r="F59" s="100"/>
      <c r="G59" s="100"/>
      <c r="H59" s="100"/>
      <c r="I59" s="101"/>
      <c r="J59" s="100"/>
      <c r="K59" s="100"/>
      <c r="L59" s="100"/>
    </row>
    <row r="60" spans="5:12" x14ac:dyDescent="0.2">
      <c r="E60" s="41" t="s">
        <v>72</v>
      </c>
      <c r="F60" s="100"/>
      <c r="G60" s="100"/>
      <c r="H60" s="100"/>
      <c r="I60" s="101"/>
      <c r="J60" s="100"/>
      <c r="K60" s="100"/>
      <c r="L60" s="100"/>
    </row>
    <row r="61" spans="5:12" x14ac:dyDescent="0.2">
      <c r="E61" s="41" t="s">
        <v>73</v>
      </c>
      <c r="F61" s="100"/>
      <c r="G61" s="100"/>
      <c r="H61" s="100"/>
      <c r="I61" s="101" t="s">
        <v>171</v>
      </c>
      <c r="J61" s="100"/>
      <c r="K61" s="100"/>
      <c r="L61" s="100"/>
    </row>
    <row r="62" spans="5:12" x14ac:dyDescent="0.2">
      <c r="E62" s="100"/>
      <c r="F62" s="100"/>
      <c r="G62" s="100"/>
      <c r="H62" s="100"/>
      <c r="I62" s="100"/>
      <c r="J62" s="100"/>
      <c r="K62" s="100"/>
      <c r="L62" s="100"/>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19B37-B2EE-409F-817F-5AF196AC4102}">
  <dimension ref="A1"/>
  <sheetViews>
    <sheetView workbookViewId="0"/>
  </sheetViews>
  <sheetFormatPr defaultRowHeight="12.7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89"/>
  <sheetViews>
    <sheetView zoomScale="90" zoomScaleNormal="90" workbookViewId="0">
      <selection activeCell="A2" sqref="A2:B189"/>
    </sheetView>
  </sheetViews>
  <sheetFormatPr defaultRowHeight="12.75" x14ac:dyDescent="0.2"/>
  <cols>
    <col min="1" max="1" width="9" style="5"/>
    <col min="2" max="2" width="12" style="3" bestFit="1" customWidth="1"/>
    <col min="3" max="3" width="3.28515625" customWidth="1"/>
    <col min="5" max="5" width="16.5703125" customWidth="1"/>
    <col min="6" max="7" width="17.5703125" customWidth="1"/>
    <col min="8" max="8" width="16.28515625" customWidth="1"/>
    <col min="10" max="10" width="15.42578125" customWidth="1"/>
    <col min="11" max="11" width="12.28515625" bestFit="1" customWidth="1"/>
  </cols>
  <sheetData>
    <row r="1" spans="1:15" x14ac:dyDescent="0.2">
      <c r="A1" s="1" t="s">
        <v>0</v>
      </c>
      <c r="B1" s="2" t="s">
        <v>1</v>
      </c>
      <c r="D1" s="70" t="s">
        <v>78</v>
      </c>
      <c r="E1" s="71"/>
      <c r="F1" s="71"/>
      <c r="G1" s="71"/>
      <c r="H1" s="71"/>
      <c r="I1" s="71"/>
      <c r="J1" s="71"/>
      <c r="K1" s="72"/>
    </row>
    <row r="2" spans="1:15" ht="40.5" customHeight="1" x14ac:dyDescent="0.2">
      <c r="A2" s="4">
        <v>37257</v>
      </c>
      <c r="B2" s="3">
        <v>1627</v>
      </c>
      <c r="D2" s="51" t="s">
        <v>0</v>
      </c>
      <c r="E2" s="51" t="s">
        <v>79</v>
      </c>
      <c r="F2" s="58" t="s">
        <v>82</v>
      </c>
      <c r="G2" s="58" t="s">
        <v>88</v>
      </c>
      <c r="H2" s="51" t="s">
        <v>80</v>
      </c>
      <c r="I2" s="51" t="s">
        <v>81</v>
      </c>
      <c r="J2" s="51" t="s">
        <v>83</v>
      </c>
      <c r="K2" s="51" t="s">
        <v>84</v>
      </c>
    </row>
    <row r="3" spans="1:15" x14ac:dyDescent="0.2">
      <c r="A3" s="4">
        <v>37288</v>
      </c>
      <c r="B3" s="3">
        <v>1588</v>
      </c>
      <c r="D3" s="59">
        <v>42736</v>
      </c>
      <c r="E3" s="49">
        <v>2422</v>
      </c>
      <c r="F3" s="60">
        <v>2157.4599627560501</v>
      </c>
      <c r="G3" s="62">
        <f>E3-F3</f>
        <v>264.54003724394988</v>
      </c>
      <c r="H3" s="61">
        <f>ABS(E3-F3)</f>
        <v>264.54003724394988</v>
      </c>
      <c r="I3" s="61">
        <f>(H3/E3)*100</f>
        <v>10.922379737570186</v>
      </c>
      <c r="J3" s="60">
        <f>E3-$E$10</f>
        <v>168.85714285714266</v>
      </c>
      <c r="K3" s="60">
        <f>J3*J3</f>
        <v>28512.734693877486</v>
      </c>
      <c r="M3" s="68" t="s">
        <v>96</v>
      </c>
      <c r="N3" s="68"/>
      <c r="O3" s="68"/>
    </row>
    <row r="4" spans="1:15" x14ac:dyDescent="0.2">
      <c r="A4" s="4">
        <v>37316</v>
      </c>
      <c r="B4" s="3">
        <v>1567</v>
      </c>
      <c r="D4" s="59">
        <v>42767</v>
      </c>
      <c r="E4" s="49">
        <v>2112</v>
      </c>
      <c r="F4" s="60">
        <v>2160.8166105949781</v>
      </c>
      <c r="G4" s="62">
        <f t="shared" ref="G4:G9" si="0">E4-F4</f>
        <v>-48.816610594978101</v>
      </c>
      <c r="H4" s="61">
        <f t="shared" ref="H4:H9" si="1">ABS(E4-F4)</f>
        <v>48.816610594978101</v>
      </c>
      <c r="I4" s="61">
        <f t="shared" ref="I4:I9" si="2">(H4/E4)*100</f>
        <v>2.3113925471107057</v>
      </c>
      <c r="J4" s="60">
        <f t="shared" ref="J4:J9" si="3">E4-$E$10</f>
        <v>-141.14285714285734</v>
      </c>
      <c r="K4" s="60">
        <f t="shared" ref="K4:K9" si="4">J4*J4</f>
        <v>19921.306122449034</v>
      </c>
      <c r="M4" s="69"/>
      <c r="N4" s="69"/>
      <c r="O4" s="69"/>
    </row>
    <row r="5" spans="1:15" x14ac:dyDescent="0.2">
      <c r="A5" s="4">
        <v>37347</v>
      </c>
      <c r="B5" s="3">
        <v>1578</v>
      </c>
      <c r="D5" s="59">
        <v>42795</v>
      </c>
      <c r="E5" s="49">
        <v>2290</v>
      </c>
      <c r="F5" s="60">
        <v>2164.1732584339029</v>
      </c>
      <c r="G5" s="62">
        <f t="shared" si="0"/>
        <v>125.8267415660971</v>
      </c>
      <c r="H5" s="61">
        <f t="shared" si="1"/>
        <v>125.8267415660971</v>
      </c>
      <c r="I5" s="61">
        <f t="shared" si="2"/>
        <v>5.4946175356374276</v>
      </c>
      <c r="J5" s="60">
        <f t="shared" si="3"/>
        <v>36.857142857142662</v>
      </c>
      <c r="K5" s="60">
        <f t="shared" si="4"/>
        <v>1358.4489795918223</v>
      </c>
    </row>
    <row r="6" spans="1:15" x14ac:dyDescent="0.2">
      <c r="A6" s="4">
        <v>37377</v>
      </c>
      <c r="B6" s="3">
        <v>1515</v>
      </c>
      <c r="D6" s="59">
        <v>42826</v>
      </c>
      <c r="E6" s="49">
        <v>2354</v>
      </c>
      <c r="F6" s="60">
        <v>2167.5299062728282</v>
      </c>
      <c r="G6" s="62">
        <f t="shared" si="0"/>
        <v>186.47009372717184</v>
      </c>
      <c r="H6" s="61">
        <f t="shared" si="1"/>
        <v>186.47009372717184</v>
      </c>
      <c r="I6" s="61">
        <f t="shared" si="2"/>
        <v>7.9214143469486773</v>
      </c>
      <c r="J6" s="60">
        <f t="shared" si="3"/>
        <v>100.85714285714266</v>
      </c>
      <c r="K6" s="60">
        <f t="shared" si="4"/>
        <v>10172.163265306082</v>
      </c>
    </row>
    <row r="7" spans="1:15" x14ac:dyDescent="0.2">
      <c r="A7" s="4">
        <v>37408</v>
      </c>
      <c r="B7" s="3">
        <v>1520</v>
      </c>
      <c r="D7" s="59">
        <v>42856</v>
      </c>
      <c r="E7" s="49">
        <v>2013</v>
      </c>
      <c r="F7" s="60">
        <v>2170.886554111753</v>
      </c>
      <c r="G7" s="62">
        <f t="shared" si="0"/>
        <v>-157.88655411175296</v>
      </c>
      <c r="H7" s="61">
        <f t="shared" si="1"/>
        <v>157.88655411175296</v>
      </c>
      <c r="I7" s="61">
        <f t="shared" si="2"/>
        <v>7.8433459568680055</v>
      </c>
      <c r="J7" s="60">
        <f t="shared" si="3"/>
        <v>-240.14285714285734</v>
      </c>
      <c r="K7" s="60">
        <f t="shared" si="4"/>
        <v>57668.591836734784</v>
      </c>
    </row>
    <row r="8" spans="1:15" x14ac:dyDescent="0.2">
      <c r="A8" s="4">
        <v>37438</v>
      </c>
      <c r="B8" s="3">
        <v>1498</v>
      </c>
      <c r="D8" s="59">
        <v>42887</v>
      </c>
      <c r="E8" s="49">
        <v>2156</v>
      </c>
      <c r="F8" s="60">
        <v>2174.2432019506782</v>
      </c>
      <c r="G8" s="62">
        <f t="shared" si="0"/>
        <v>-18.243201950678213</v>
      </c>
      <c r="H8" s="61">
        <f t="shared" si="1"/>
        <v>18.243201950678213</v>
      </c>
      <c r="I8" s="61">
        <f t="shared" si="2"/>
        <v>0.84615964520770925</v>
      </c>
      <c r="J8" s="60">
        <f t="shared" si="3"/>
        <v>-97.142857142857338</v>
      </c>
      <c r="K8" s="60">
        <f t="shared" si="4"/>
        <v>9436.7346938775881</v>
      </c>
    </row>
    <row r="9" spans="1:15" x14ac:dyDescent="0.2">
      <c r="A9" s="4">
        <v>37469</v>
      </c>
      <c r="B9" s="3">
        <v>1522</v>
      </c>
      <c r="D9" s="59">
        <v>42917</v>
      </c>
      <c r="E9" s="49">
        <v>2425</v>
      </c>
      <c r="F9" s="60">
        <v>2177.599849789603</v>
      </c>
      <c r="G9" s="62">
        <f t="shared" si="0"/>
        <v>247.40015021039699</v>
      </c>
      <c r="H9" s="61">
        <f t="shared" si="1"/>
        <v>247.40015021039699</v>
      </c>
      <c r="I9" s="61">
        <f t="shared" si="2"/>
        <v>10.202068049913278</v>
      </c>
      <c r="J9" s="60">
        <f t="shared" si="3"/>
        <v>171.85714285714266</v>
      </c>
      <c r="K9" s="60">
        <f t="shared" si="4"/>
        <v>29534.877551020341</v>
      </c>
    </row>
    <row r="10" spans="1:15" x14ac:dyDescent="0.2">
      <c r="A10" s="4">
        <v>37500</v>
      </c>
      <c r="B10" s="3">
        <v>1560</v>
      </c>
      <c r="D10" s="51" t="s">
        <v>85</v>
      </c>
      <c r="E10" s="63">
        <f>AVERAGE(E3:E9)</f>
        <v>2253.1428571428573</v>
      </c>
      <c r="F10" s="49"/>
      <c r="G10" s="49"/>
      <c r="H10" s="49"/>
      <c r="I10" s="49"/>
      <c r="J10" s="49"/>
      <c r="K10" s="49"/>
    </row>
    <row r="11" spans="1:15" x14ac:dyDescent="0.2">
      <c r="A11" s="4">
        <v>37530</v>
      </c>
      <c r="B11" s="3">
        <v>1569</v>
      </c>
      <c r="H11" s="52"/>
      <c r="I11" s="56">
        <f>AVERAGE(I3:I9)</f>
        <v>6.5059111170365691</v>
      </c>
      <c r="J11" s="57" t="s">
        <v>86</v>
      </c>
      <c r="K11" s="53">
        <f>SQRT(SUM(K3:K9)/7)</f>
        <v>149.573134114986</v>
      </c>
    </row>
    <row r="12" spans="1:15" ht="27" customHeight="1" x14ac:dyDescent="0.2">
      <c r="A12" s="4">
        <v>37561</v>
      </c>
      <c r="B12" s="3">
        <v>1528</v>
      </c>
      <c r="H12" s="54" t="s">
        <v>45</v>
      </c>
      <c r="I12" s="55">
        <v>6.5000000000000002E-2</v>
      </c>
      <c r="J12" s="66" t="s">
        <v>87</v>
      </c>
      <c r="K12" s="67">
        <v>6.6400000000000001E-2</v>
      </c>
    </row>
    <row r="13" spans="1:15" x14ac:dyDescent="0.2">
      <c r="A13" s="4">
        <v>37591</v>
      </c>
      <c r="B13" s="3">
        <v>1556</v>
      </c>
    </row>
    <row r="14" spans="1:15" x14ac:dyDescent="0.2">
      <c r="A14" s="4">
        <v>37622</v>
      </c>
      <c r="B14" s="3">
        <v>1593</v>
      </c>
    </row>
    <row r="15" spans="1:15" x14ac:dyDescent="0.2">
      <c r="A15" s="4">
        <v>37653</v>
      </c>
      <c r="B15" s="3">
        <v>1527</v>
      </c>
      <c r="D15" s="73" t="s">
        <v>94</v>
      </c>
      <c r="E15" s="73"/>
      <c r="F15" s="73"/>
      <c r="G15" s="73"/>
      <c r="H15" s="73"/>
      <c r="I15" s="73"/>
      <c r="J15" s="65"/>
      <c r="K15" s="65"/>
    </row>
    <row r="16" spans="1:15" ht="38.25" x14ac:dyDescent="0.2">
      <c r="A16" s="4">
        <v>37681</v>
      </c>
      <c r="B16" s="3">
        <v>1524</v>
      </c>
      <c r="D16" s="64" t="s">
        <v>0</v>
      </c>
      <c r="E16" s="64" t="s">
        <v>91</v>
      </c>
      <c r="F16" s="64" t="s">
        <v>92</v>
      </c>
      <c r="G16" s="64" t="s">
        <v>89</v>
      </c>
      <c r="H16" s="64" t="s">
        <v>93</v>
      </c>
      <c r="I16" s="64" t="s">
        <v>90</v>
      </c>
    </row>
    <row r="17" spans="1:9" x14ac:dyDescent="0.2">
      <c r="A17" s="4">
        <v>37712</v>
      </c>
      <c r="B17" s="3">
        <v>1560</v>
      </c>
      <c r="D17" s="59">
        <v>42736</v>
      </c>
      <c r="E17" s="49">
        <v>2422</v>
      </c>
      <c r="F17" s="60">
        <v>2157.4599627560501</v>
      </c>
      <c r="G17" s="49">
        <v>0.74</v>
      </c>
      <c r="H17" s="60">
        <f>F17*G17</f>
        <v>1596.5203724394771</v>
      </c>
      <c r="I17" s="60">
        <f>E17*G17</f>
        <v>1792.28</v>
      </c>
    </row>
    <row r="18" spans="1:9" x14ac:dyDescent="0.2">
      <c r="A18" s="4">
        <v>37742</v>
      </c>
      <c r="B18" s="3">
        <v>1575</v>
      </c>
      <c r="D18" s="59">
        <v>42767</v>
      </c>
      <c r="E18" s="49">
        <v>2112</v>
      </c>
      <c r="F18" s="60">
        <v>2160.8166105949781</v>
      </c>
      <c r="G18" s="49">
        <v>0.81</v>
      </c>
      <c r="H18" s="60">
        <f t="shared" ref="H18:H23" si="5">F18*G18</f>
        <v>1750.2614545819324</v>
      </c>
      <c r="I18" s="60">
        <f t="shared" ref="I18:I23" si="6">E18*G18</f>
        <v>1710.72</v>
      </c>
    </row>
    <row r="19" spans="1:9" x14ac:dyDescent="0.2">
      <c r="A19" s="4">
        <v>37773</v>
      </c>
      <c r="B19" s="3">
        <v>1588</v>
      </c>
      <c r="D19" s="59">
        <v>42795</v>
      </c>
      <c r="E19" s="49">
        <v>2290</v>
      </c>
      <c r="F19" s="60">
        <v>2164.1732584339029</v>
      </c>
      <c r="G19" s="49">
        <v>1</v>
      </c>
      <c r="H19" s="60">
        <f t="shared" si="5"/>
        <v>2164.1732584339029</v>
      </c>
      <c r="I19" s="60">
        <f t="shared" si="6"/>
        <v>2290</v>
      </c>
    </row>
    <row r="20" spans="1:9" x14ac:dyDescent="0.2">
      <c r="A20" s="4">
        <v>37803</v>
      </c>
      <c r="B20" s="3">
        <v>1567</v>
      </c>
      <c r="D20" s="59">
        <v>42826</v>
      </c>
      <c r="E20" s="49">
        <v>2354</v>
      </c>
      <c r="F20" s="60">
        <v>2167.5299062728282</v>
      </c>
      <c r="G20" s="49">
        <v>1.03</v>
      </c>
      <c r="H20" s="60">
        <f t="shared" si="5"/>
        <v>2232.5558034610131</v>
      </c>
      <c r="I20" s="60">
        <f t="shared" si="6"/>
        <v>2424.62</v>
      </c>
    </row>
    <row r="21" spans="1:9" x14ac:dyDescent="0.2">
      <c r="A21" s="4">
        <v>37834</v>
      </c>
      <c r="B21" s="3">
        <v>1602</v>
      </c>
      <c r="D21" s="59">
        <v>42856</v>
      </c>
      <c r="E21" s="49">
        <v>2013</v>
      </c>
      <c r="F21" s="60">
        <v>2170.886554111753</v>
      </c>
      <c r="G21" s="49">
        <v>1.04</v>
      </c>
      <c r="H21" s="60">
        <f t="shared" si="5"/>
        <v>2257.7220162762233</v>
      </c>
      <c r="I21" s="60">
        <f t="shared" si="6"/>
        <v>2093.52</v>
      </c>
    </row>
    <row r="22" spans="1:9" x14ac:dyDescent="0.2">
      <c r="A22" s="4">
        <v>37865</v>
      </c>
      <c r="B22" s="3">
        <v>1624</v>
      </c>
      <c r="D22" s="59">
        <v>42887</v>
      </c>
      <c r="E22" s="49">
        <v>2156</v>
      </c>
      <c r="F22" s="60">
        <v>2174.2432019506782</v>
      </c>
      <c r="G22" s="49">
        <v>0.98</v>
      </c>
      <c r="H22" s="60">
        <f t="shared" si="5"/>
        <v>2130.7583379116645</v>
      </c>
      <c r="I22" s="60">
        <f t="shared" si="6"/>
        <v>2112.88</v>
      </c>
    </row>
    <row r="23" spans="1:9" x14ac:dyDescent="0.2">
      <c r="A23" s="4">
        <v>37895</v>
      </c>
      <c r="B23" s="3">
        <v>1597</v>
      </c>
      <c r="D23" s="59">
        <v>42917</v>
      </c>
      <c r="E23" s="49">
        <v>2425</v>
      </c>
      <c r="F23" s="60">
        <v>2177.599849789603</v>
      </c>
      <c r="G23" s="49">
        <v>0.98</v>
      </c>
      <c r="H23" s="60">
        <f t="shared" si="5"/>
        <v>2134.0478527938108</v>
      </c>
      <c r="I23" s="60">
        <f t="shared" si="6"/>
        <v>2376.5</v>
      </c>
    </row>
    <row r="24" spans="1:9" x14ac:dyDescent="0.2">
      <c r="A24" s="4">
        <v>37926</v>
      </c>
      <c r="B24" s="3">
        <v>1614</v>
      </c>
    </row>
    <row r="25" spans="1:9" x14ac:dyDescent="0.2">
      <c r="A25" s="4">
        <v>37956</v>
      </c>
      <c r="B25" s="3">
        <v>1644</v>
      </c>
    </row>
    <row r="26" spans="1:9" x14ac:dyDescent="0.2">
      <c r="A26" s="4">
        <v>37987</v>
      </c>
      <c r="B26" s="3">
        <v>1637</v>
      </c>
    </row>
    <row r="27" spans="1:9" x14ac:dyDescent="0.2">
      <c r="A27" s="4">
        <v>38018</v>
      </c>
      <c r="B27" s="3">
        <v>1617</v>
      </c>
    </row>
    <row r="28" spans="1:9" x14ac:dyDescent="0.2">
      <c r="A28" s="4">
        <v>38047</v>
      </c>
      <c r="B28" s="3">
        <v>1679</v>
      </c>
    </row>
    <row r="29" spans="1:9" x14ac:dyDescent="0.2">
      <c r="A29" s="4">
        <v>38078</v>
      </c>
      <c r="B29" s="3">
        <v>1607</v>
      </c>
    </row>
    <row r="30" spans="1:9" x14ac:dyDescent="0.2">
      <c r="A30" s="4">
        <v>38108</v>
      </c>
      <c r="B30" s="3">
        <v>1623</v>
      </c>
    </row>
    <row r="31" spans="1:9" x14ac:dyDescent="0.2">
      <c r="A31" s="4">
        <v>38139</v>
      </c>
      <c r="B31" s="3">
        <v>1619</v>
      </c>
    </row>
    <row r="32" spans="1:9" ht="12.75" customHeight="1" x14ac:dyDescent="0.2">
      <c r="A32" s="4">
        <v>38169</v>
      </c>
      <c r="B32" s="3">
        <v>1667</v>
      </c>
      <c r="D32" s="74" t="s">
        <v>95</v>
      </c>
      <c r="E32" s="74"/>
      <c r="F32" s="74"/>
      <c r="G32" s="74"/>
      <c r="H32" s="74"/>
      <c r="I32" s="74"/>
    </row>
    <row r="33" spans="1:9" x14ac:dyDescent="0.2">
      <c r="A33" s="4">
        <v>38200</v>
      </c>
      <c r="B33" s="3">
        <v>1660</v>
      </c>
      <c r="D33" s="74"/>
      <c r="E33" s="74"/>
      <c r="F33" s="74"/>
      <c r="G33" s="74"/>
      <c r="H33" s="74"/>
      <c r="I33" s="74"/>
    </row>
    <row r="34" spans="1:9" x14ac:dyDescent="0.2">
      <c r="A34" s="4">
        <v>38231</v>
      </c>
      <c r="B34" s="3">
        <v>1681</v>
      </c>
      <c r="D34" s="74"/>
      <c r="E34" s="74"/>
      <c r="F34" s="74"/>
      <c r="G34" s="74"/>
      <c r="H34" s="74"/>
      <c r="I34" s="74"/>
    </row>
    <row r="35" spans="1:9" x14ac:dyDescent="0.2">
      <c r="A35" s="4">
        <v>38261</v>
      </c>
      <c r="B35" s="3">
        <v>1696</v>
      </c>
      <c r="D35" s="74"/>
      <c r="E35" s="74"/>
      <c r="F35" s="74"/>
      <c r="G35" s="74"/>
      <c r="H35" s="74"/>
      <c r="I35" s="74"/>
    </row>
    <row r="36" spans="1:9" x14ac:dyDescent="0.2">
      <c r="A36" s="4">
        <v>38292</v>
      </c>
      <c r="B36" s="3">
        <v>1710</v>
      </c>
      <c r="D36" s="74"/>
      <c r="E36" s="74"/>
      <c r="F36" s="74"/>
      <c r="G36" s="74"/>
      <c r="H36" s="74"/>
      <c r="I36" s="74"/>
    </row>
    <row r="37" spans="1:9" x14ac:dyDescent="0.2">
      <c r="A37" s="4">
        <v>38322</v>
      </c>
      <c r="B37" s="3">
        <v>1694</v>
      </c>
      <c r="D37" s="74"/>
      <c r="E37" s="74"/>
      <c r="F37" s="74"/>
      <c r="G37" s="74"/>
      <c r="H37" s="74"/>
      <c r="I37" s="74"/>
    </row>
    <row r="38" spans="1:9" x14ac:dyDescent="0.2">
      <c r="A38" s="4">
        <v>38353</v>
      </c>
      <c r="B38" s="3">
        <v>1663</v>
      </c>
      <c r="D38" s="74"/>
      <c r="E38" s="74"/>
      <c r="F38" s="74"/>
      <c r="G38" s="74"/>
      <c r="H38" s="74"/>
      <c r="I38" s="74"/>
    </row>
    <row r="39" spans="1:9" x14ac:dyDescent="0.2">
      <c r="A39" s="4">
        <v>38384</v>
      </c>
      <c r="B39" s="3">
        <v>1531</v>
      </c>
      <c r="D39" s="74"/>
      <c r="E39" s="74"/>
      <c r="F39" s="74"/>
      <c r="G39" s="74"/>
      <c r="H39" s="74"/>
      <c r="I39" s="74"/>
    </row>
    <row r="40" spans="1:9" x14ac:dyDescent="0.2">
      <c r="A40" s="4">
        <v>38412</v>
      </c>
      <c r="B40" s="3">
        <v>1707</v>
      </c>
    </row>
    <row r="41" spans="1:9" x14ac:dyDescent="0.2">
      <c r="A41" s="4">
        <v>38443</v>
      </c>
      <c r="B41" s="3">
        <v>1707</v>
      </c>
    </row>
    <row r="42" spans="1:9" x14ac:dyDescent="0.2">
      <c r="A42" s="4">
        <v>38473</v>
      </c>
      <c r="B42" s="3">
        <v>1715</v>
      </c>
    </row>
    <row r="43" spans="1:9" x14ac:dyDescent="0.2">
      <c r="A43" s="4">
        <v>38504</v>
      </c>
      <c r="B43" s="3">
        <v>1735</v>
      </c>
    </row>
    <row r="44" spans="1:9" x14ac:dyDescent="0.2">
      <c r="A44" s="4">
        <v>38534</v>
      </c>
      <c r="B44" s="3">
        <v>1692</v>
      </c>
    </row>
    <row r="45" spans="1:9" x14ac:dyDescent="0.2">
      <c r="A45" s="4">
        <v>38565</v>
      </c>
      <c r="B45" s="3">
        <v>1695</v>
      </c>
    </row>
    <row r="46" spans="1:9" x14ac:dyDescent="0.2">
      <c r="A46" s="4">
        <v>38596</v>
      </c>
      <c r="B46" s="3">
        <v>1721</v>
      </c>
    </row>
    <row r="47" spans="1:9" x14ac:dyDescent="0.2">
      <c r="A47" s="4">
        <v>38626</v>
      </c>
      <c r="B47" s="3">
        <v>1698</v>
      </c>
    </row>
    <row r="48" spans="1:9" x14ac:dyDescent="0.2">
      <c r="A48" s="4">
        <v>38657</v>
      </c>
      <c r="B48" s="3">
        <v>1770</v>
      </c>
    </row>
    <row r="49" spans="1:2" x14ac:dyDescent="0.2">
      <c r="A49" s="4">
        <v>38687</v>
      </c>
      <c r="B49" s="3">
        <v>1703</v>
      </c>
    </row>
    <row r="50" spans="1:2" x14ac:dyDescent="0.2">
      <c r="A50" s="4">
        <v>38718</v>
      </c>
      <c r="B50" s="3">
        <v>1745</v>
      </c>
    </row>
    <row r="51" spans="1:2" x14ac:dyDescent="0.2">
      <c r="A51" s="4">
        <v>38749</v>
      </c>
      <c r="B51" s="3">
        <v>1728</v>
      </c>
    </row>
    <row r="52" spans="1:2" x14ac:dyDescent="0.2">
      <c r="A52" s="4">
        <v>38777</v>
      </c>
      <c r="B52" s="3">
        <v>1776</v>
      </c>
    </row>
    <row r="53" spans="1:2" x14ac:dyDescent="0.2">
      <c r="A53" s="4">
        <v>38808</v>
      </c>
      <c r="B53" s="3">
        <v>1807</v>
      </c>
    </row>
    <row r="54" spans="1:2" x14ac:dyDescent="0.2">
      <c r="A54" s="4">
        <v>38838</v>
      </c>
      <c r="B54" s="3">
        <v>1800</v>
      </c>
    </row>
    <row r="55" spans="1:2" x14ac:dyDescent="0.2">
      <c r="A55" s="4">
        <v>38869</v>
      </c>
      <c r="B55" s="3">
        <v>1758</v>
      </c>
    </row>
    <row r="56" spans="1:2" x14ac:dyDescent="0.2">
      <c r="A56" s="4">
        <v>38899</v>
      </c>
      <c r="B56" s="3">
        <v>1784</v>
      </c>
    </row>
    <row r="57" spans="1:2" x14ac:dyDescent="0.2">
      <c r="A57" s="4">
        <v>38930</v>
      </c>
      <c r="B57" s="3">
        <v>1791</v>
      </c>
    </row>
    <row r="58" spans="1:2" x14ac:dyDescent="0.2">
      <c r="A58" s="4">
        <v>38961</v>
      </c>
      <c r="B58" s="3">
        <v>1743</v>
      </c>
    </row>
    <row r="59" spans="1:2" x14ac:dyDescent="0.2">
      <c r="A59" s="4">
        <v>38991</v>
      </c>
      <c r="B59" s="3">
        <v>1785</v>
      </c>
    </row>
    <row r="60" spans="1:2" x14ac:dyDescent="0.2">
      <c r="A60" s="4">
        <v>39022</v>
      </c>
      <c r="B60" s="3">
        <v>1765</v>
      </c>
    </row>
    <row r="61" spans="1:2" x14ac:dyDescent="0.2">
      <c r="A61" s="4">
        <v>39052</v>
      </c>
      <c r="B61" s="3">
        <v>1753</v>
      </c>
    </row>
    <row r="62" spans="1:2" x14ac:dyDescent="0.2">
      <c r="A62" s="4">
        <v>39083</v>
      </c>
      <c r="B62" s="3">
        <v>1753</v>
      </c>
    </row>
    <row r="63" spans="1:2" x14ac:dyDescent="0.2">
      <c r="A63" s="4">
        <v>39114</v>
      </c>
      <c r="B63" s="3">
        <v>1790</v>
      </c>
    </row>
    <row r="64" spans="1:2" x14ac:dyDescent="0.2">
      <c r="A64" s="4">
        <v>39142</v>
      </c>
      <c r="B64" s="3">
        <v>1830</v>
      </c>
    </row>
    <row r="65" spans="1:2" x14ac:dyDescent="0.2">
      <c r="A65" s="4">
        <v>39173</v>
      </c>
      <c r="B65" s="3">
        <v>1702</v>
      </c>
    </row>
    <row r="66" spans="1:2" x14ac:dyDescent="0.2">
      <c r="A66" s="4">
        <v>39203</v>
      </c>
      <c r="B66" s="3">
        <v>1769</v>
      </c>
    </row>
    <row r="67" spans="1:2" x14ac:dyDescent="0.2">
      <c r="A67" s="4">
        <v>39234</v>
      </c>
      <c r="B67" s="3">
        <v>1793</v>
      </c>
    </row>
    <row r="68" spans="1:2" x14ac:dyDescent="0.2">
      <c r="A68" s="4">
        <v>39264</v>
      </c>
      <c r="B68" s="3">
        <v>1801</v>
      </c>
    </row>
    <row r="69" spans="1:2" x14ac:dyDescent="0.2">
      <c r="A69" s="4">
        <v>39295</v>
      </c>
      <c r="B69" s="3">
        <v>1789</v>
      </c>
    </row>
    <row r="70" spans="1:2" x14ac:dyDescent="0.2">
      <c r="A70" s="4">
        <v>39326</v>
      </c>
      <c r="B70" s="3">
        <v>1791</v>
      </c>
    </row>
    <row r="71" spans="1:2" x14ac:dyDescent="0.2">
      <c r="A71" s="4">
        <v>39356</v>
      </c>
      <c r="B71" s="3">
        <v>1799</v>
      </c>
    </row>
    <row r="72" spans="1:2" x14ac:dyDescent="0.2">
      <c r="A72" s="4">
        <v>39387</v>
      </c>
      <c r="B72" s="3">
        <v>1811</v>
      </c>
    </row>
    <row r="73" spans="1:2" x14ac:dyDescent="0.2">
      <c r="A73" s="4">
        <v>39417</v>
      </c>
      <c r="B73" s="3">
        <v>1849</v>
      </c>
    </row>
    <row r="74" spans="1:2" x14ac:dyDescent="0.2">
      <c r="A74" s="4">
        <v>39448</v>
      </c>
      <c r="B74" s="3">
        <v>1824</v>
      </c>
    </row>
    <row r="75" spans="1:2" x14ac:dyDescent="0.2">
      <c r="A75" s="4">
        <v>39479</v>
      </c>
      <c r="B75" s="3">
        <v>1882</v>
      </c>
    </row>
    <row r="76" spans="1:2" x14ac:dyDescent="0.2">
      <c r="A76" s="4">
        <v>39508</v>
      </c>
      <c r="B76" s="3">
        <v>1859</v>
      </c>
    </row>
    <row r="77" spans="1:2" x14ac:dyDescent="0.2">
      <c r="A77" s="4">
        <v>39539</v>
      </c>
      <c r="B77" s="3">
        <v>1831</v>
      </c>
    </row>
    <row r="78" spans="1:2" x14ac:dyDescent="0.2">
      <c r="A78" s="4">
        <v>39569</v>
      </c>
      <c r="B78" s="3">
        <v>1832</v>
      </c>
    </row>
    <row r="79" spans="1:2" x14ac:dyDescent="0.2">
      <c r="A79" s="4">
        <v>39600</v>
      </c>
      <c r="B79" s="3">
        <v>1842</v>
      </c>
    </row>
    <row r="80" spans="1:2" x14ac:dyDescent="0.2">
      <c r="A80" s="4">
        <v>39630</v>
      </c>
      <c r="B80" s="3">
        <v>1874</v>
      </c>
    </row>
    <row r="81" spans="1:2" x14ac:dyDescent="0.2">
      <c r="A81" s="4">
        <v>39661</v>
      </c>
      <c r="B81" s="3">
        <v>1845</v>
      </c>
    </row>
    <row r="82" spans="1:2" x14ac:dyDescent="0.2">
      <c r="A82" s="4">
        <v>39692</v>
      </c>
      <c r="B82" s="3">
        <v>1811</v>
      </c>
    </row>
    <row r="83" spans="1:2" x14ac:dyDescent="0.2">
      <c r="A83" s="4">
        <v>39722</v>
      </c>
      <c r="B83" s="3">
        <v>1898</v>
      </c>
    </row>
    <row r="84" spans="1:2" x14ac:dyDescent="0.2">
      <c r="A84" s="4">
        <v>39753</v>
      </c>
      <c r="B84" s="3">
        <v>1878</v>
      </c>
    </row>
    <row r="85" spans="1:2" x14ac:dyDescent="0.2">
      <c r="A85" s="4">
        <v>39783</v>
      </c>
      <c r="B85" s="3">
        <v>1901</v>
      </c>
    </row>
    <row r="86" spans="1:2" x14ac:dyDescent="0.2">
      <c r="A86" s="4">
        <v>39814</v>
      </c>
      <c r="B86" s="3">
        <v>1916</v>
      </c>
    </row>
    <row r="87" spans="1:2" x14ac:dyDescent="0.2">
      <c r="A87" s="4">
        <v>39845</v>
      </c>
      <c r="B87" s="3">
        <v>1894</v>
      </c>
    </row>
    <row r="88" spans="1:2" x14ac:dyDescent="0.2">
      <c r="A88" s="4">
        <v>39873</v>
      </c>
      <c r="B88" s="3">
        <v>1883</v>
      </c>
    </row>
    <row r="89" spans="1:2" x14ac:dyDescent="0.2">
      <c r="A89" s="4">
        <v>39904</v>
      </c>
      <c r="B89" s="3">
        <v>1871</v>
      </c>
    </row>
    <row r="90" spans="1:2" x14ac:dyDescent="0.2">
      <c r="A90" s="4">
        <v>39934</v>
      </c>
      <c r="B90" s="3">
        <v>1918</v>
      </c>
    </row>
    <row r="91" spans="1:2" x14ac:dyDescent="0.2">
      <c r="A91" s="4">
        <v>39965</v>
      </c>
      <c r="B91" s="3">
        <v>1943</v>
      </c>
    </row>
    <row r="92" spans="1:2" x14ac:dyDescent="0.2">
      <c r="A92" s="4">
        <v>39995</v>
      </c>
      <c r="B92" s="3">
        <v>1905</v>
      </c>
    </row>
    <row r="93" spans="1:2" x14ac:dyDescent="0.2">
      <c r="A93" s="4">
        <v>40026</v>
      </c>
      <c r="B93" s="3">
        <v>1892</v>
      </c>
    </row>
    <row r="94" spans="1:2" x14ac:dyDescent="0.2">
      <c r="A94" s="4">
        <v>40057</v>
      </c>
      <c r="B94" s="3">
        <v>1893</v>
      </c>
    </row>
    <row r="95" spans="1:2" x14ac:dyDescent="0.2">
      <c r="A95" s="4">
        <v>40087</v>
      </c>
      <c r="B95" s="3">
        <v>1869</v>
      </c>
    </row>
    <row r="96" spans="1:2" x14ac:dyDescent="0.2">
      <c r="A96" s="4">
        <v>40118</v>
      </c>
      <c r="B96" s="3">
        <v>1867</v>
      </c>
    </row>
    <row r="97" spans="1:2" x14ac:dyDescent="0.2">
      <c r="A97" s="4">
        <v>40148</v>
      </c>
      <c r="B97" s="3">
        <v>1887</v>
      </c>
    </row>
    <row r="98" spans="1:2" x14ac:dyDescent="0.2">
      <c r="A98" s="4">
        <v>40179</v>
      </c>
      <c r="B98" s="3">
        <v>1885</v>
      </c>
    </row>
    <row r="99" spans="1:2" x14ac:dyDescent="0.2">
      <c r="A99" s="4">
        <v>40210</v>
      </c>
      <c r="B99" s="3">
        <v>1885</v>
      </c>
    </row>
    <row r="100" spans="1:2" x14ac:dyDescent="0.2">
      <c r="A100" s="4">
        <v>40238</v>
      </c>
      <c r="B100" s="3">
        <v>1925</v>
      </c>
    </row>
    <row r="101" spans="1:2" x14ac:dyDescent="0.2">
      <c r="A101" s="4">
        <v>40269</v>
      </c>
      <c r="B101" s="3">
        <v>1891</v>
      </c>
    </row>
    <row r="102" spans="1:2" x14ac:dyDescent="0.2">
      <c r="A102" s="4">
        <v>40299</v>
      </c>
      <c r="B102" s="3">
        <v>1900</v>
      </c>
    </row>
    <row r="103" spans="1:2" x14ac:dyDescent="0.2">
      <c r="A103" s="4">
        <v>40330</v>
      </c>
      <c r="B103" s="3">
        <v>1888</v>
      </c>
    </row>
    <row r="104" spans="1:2" x14ac:dyDescent="0.2">
      <c r="A104" s="4">
        <v>40360</v>
      </c>
      <c r="B104" s="3">
        <v>1865</v>
      </c>
    </row>
    <row r="105" spans="1:2" x14ac:dyDescent="0.2">
      <c r="A105" s="4">
        <v>40391</v>
      </c>
      <c r="B105" s="3">
        <v>1921</v>
      </c>
    </row>
    <row r="106" spans="1:2" x14ac:dyDescent="0.2">
      <c r="A106" s="4">
        <v>40422</v>
      </c>
      <c r="B106" s="3">
        <v>1949</v>
      </c>
    </row>
    <row r="107" spans="1:2" x14ac:dyDescent="0.2">
      <c r="A107" s="4">
        <v>40452</v>
      </c>
      <c r="B107" s="3">
        <v>1923</v>
      </c>
    </row>
    <row r="108" spans="1:2" x14ac:dyDescent="0.2">
      <c r="A108" s="4">
        <v>40483</v>
      </c>
      <c r="B108" s="3">
        <v>1922</v>
      </c>
    </row>
    <row r="109" spans="1:2" x14ac:dyDescent="0.2">
      <c r="A109" s="4">
        <v>40513</v>
      </c>
      <c r="B109" s="3">
        <v>1894</v>
      </c>
    </row>
    <row r="110" spans="1:2" x14ac:dyDescent="0.2">
      <c r="A110" s="4">
        <v>40544</v>
      </c>
      <c r="B110" s="3">
        <v>1908</v>
      </c>
    </row>
    <row r="111" spans="1:2" x14ac:dyDescent="0.2">
      <c r="A111" s="4">
        <v>40575</v>
      </c>
      <c r="B111" s="3">
        <v>1855</v>
      </c>
    </row>
    <row r="112" spans="1:2" x14ac:dyDescent="0.2">
      <c r="A112" s="4">
        <v>40603</v>
      </c>
      <c r="B112" s="3">
        <v>1858</v>
      </c>
    </row>
    <row r="113" spans="1:2" x14ac:dyDescent="0.2">
      <c r="A113" s="4">
        <v>40634</v>
      </c>
      <c r="B113" s="3">
        <v>1941</v>
      </c>
    </row>
    <row r="114" spans="1:2" x14ac:dyDescent="0.2">
      <c r="A114" s="4">
        <v>40664</v>
      </c>
      <c r="B114" s="3">
        <v>1938</v>
      </c>
    </row>
    <row r="115" spans="1:2" x14ac:dyDescent="0.2">
      <c r="A115" s="4">
        <v>40695</v>
      </c>
      <c r="B115" s="3">
        <v>1901</v>
      </c>
    </row>
    <row r="116" spans="1:2" x14ac:dyDescent="0.2">
      <c r="A116" s="4">
        <v>40725</v>
      </c>
      <c r="B116" s="3">
        <v>1964</v>
      </c>
    </row>
    <row r="117" spans="1:2" x14ac:dyDescent="0.2">
      <c r="A117" s="4">
        <v>40756</v>
      </c>
      <c r="B117" s="3">
        <v>1963</v>
      </c>
    </row>
    <row r="118" spans="1:2" x14ac:dyDescent="0.2">
      <c r="A118" s="4">
        <v>40787</v>
      </c>
      <c r="B118" s="3">
        <v>1838</v>
      </c>
    </row>
    <row r="119" spans="1:2" x14ac:dyDescent="0.2">
      <c r="A119" s="4">
        <v>40817</v>
      </c>
      <c r="B119" s="3">
        <v>1877</v>
      </c>
    </row>
    <row r="120" spans="1:2" x14ac:dyDescent="0.2">
      <c r="A120" s="4">
        <v>40848</v>
      </c>
      <c r="B120" s="3">
        <v>1927</v>
      </c>
    </row>
    <row r="121" spans="1:2" x14ac:dyDescent="0.2">
      <c r="A121" s="4">
        <v>40878</v>
      </c>
      <c r="B121" s="3">
        <v>1911</v>
      </c>
    </row>
    <row r="122" spans="1:2" x14ac:dyDescent="0.2">
      <c r="A122" s="4">
        <v>40909</v>
      </c>
      <c r="B122" s="3">
        <v>1962</v>
      </c>
    </row>
    <row r="123" spans="1:2" x14ac:dyDescent="0.2">
      <c r="A123" s="4">
        <v>40940</v>
      </c>
      <c r="B123" s="3">
        <v>1980</v>
      </c>
    </row>
    <row r="124" spans="1:2" x14ac:dyDescent="0.2">
      <c r="A124" s="4">
        <v>40969</v>
      </c>
      <c r="B124" s="3">
        <v>1955</v>
      </c>
    </row>
    <row r="125" spans="1:2" x14ac:dyDescent="0.2">
      <c r="A125" s="4">
        <v>41000</v>
      </c>
      <c r="B125" s="3">
        <v>1967</v>
      </c>
    </row>
    <row r="126" spans="1:2" x14ac:dyDescent="0.2">
      <c r="A126" s="4">
        <v>41030</v>
      </c>
      <c r="B126" s="3">
        <v>1940</v>
      </c>
    </row>
    <row r="127" spans="1:2" x14ac:dyDescent="0.2">
      <c r="A127" s="4">
        <v>41061</v>
      </c>
      <c r="B127" s="3">
        <v>1963</v>
      </c>
    </row>
    <row r="128" spans="1:2" x14ac:dyDescent="0.2">
      <c r="A128" s="4">
        <v>41091</v>
      </c>
      <c r="B128" s="3">
        <v>1920</v>
      </c>
    </row>
    <row r="129" spans="1:2" x14ac:dyDescent="0.2">
      <c r="A129" s="4">
        <v>41122</v>
      </c>
      <c r="B129" s="3">
        <v>1937</v>
      </c>
    </row>
    <row r="130" spans="1:2" x14ac:dyDescent="0.2">
      <c r="A130" s="4">
        <v>41153</v>
      </c>
      <c r="B130" s="3">
        <v>1867</v>
      </c>
    </row>
    <row r="131" spans="1:2" x14ac:dyDescent="0.2">
      <c r="A131" s="4">
        <v>41183</v>
      </c>
      <c r="B131" s="3">
        <v>1918</v>
      </c>
    </row>
    <row r="132" spans="1:2" x14ac:dyDescent="0.2">
      <c r="A132" s="4">
        <v>41214</v>
      </c>
      <c r="B132" s="3">
        <v>1914</v>
      </c>
    </row>
    <row r="133" spans="1:2" x14ac:dyDescent="0.2">
      <c r="A133" s="4">
        <v>41244</v>
      </c>
      <c r="B133" s="3">
        <v>1931</v>
      </c>
    </row>
    <row r="134" spans="1:2" x14ac:dyDescent="0.2">
      <c r="A134" s="4">
        <v>41275</v>
      </c>
      <c r="B134" s="3">
        <v>1867</v>
      </c>
    </row>
    <row r="135" spans="1:2" x14ac:dyDescent="0.2">
      <c r="A135" s="4">
        <v>41306</v>
      </c>
      <c r="B135" s="3">
        <v>1887</v>
      </c>
    </row>
    <row r="136" spans="1:2" x14ac:dyDescent="0.2">
      <c r="A136" s="4">
        <v>41334</v>
      </c>
      <c r="B136" s="3">
        <v>1939</v>
      </c>
    </row>
    <row r="137" spans="1:2" x14ac:dyDescent="0.2">
      <c r="A137" s="4">
        <v>41365</v>
      </c>
      <c r="B137" s="3">
        <v>1860</v>
      </c>
    </row>
    <row r="138" spans="1:2" x14ac:dyDescent="0.2">
      <c r="A138" s="4">
        <v>41395</v>
      </c>
      <c r="B138" s="3">
        <v>1898</v>
      </c>
    </row>
    <row r="139" spans="1:2" x14ac:dyDescent="0.2">
      <c r="A139" s="4">
        <v>41426</v>
      </c>
      <c r="B139" s="3">
        <v>1924</v>
      </c>
    </row>
    <row r="140" spans="1:2" x14ac:dyDescent="0.2">
      <c r="A140" s="4">
        <v>41456</v>
      </c>
      <c r="B140" s="3">
        <v>1967</v>
      </c>
    </row>
    <row r="141" spans="1:2" x14ac:dyDescent="0.2">
      <c r="A141" s="4">
        <v>41487</v>
      </c>
      <c r="B141" s="3">
        <v>1994</v>
      </c>
    </row>
    <row r="142" spans="1:2" x14ac:dyDescent="0.2">
      <c r="A142" s="4">
        <v>41518</v>
      </c>
      <c r="B142" s="3">
        <v>1966</v>
      </c>
    </row>
    <row r="143" spans="1:2" x14ac:dyDescent="0.2">
      <c r="A143" s="4">
        <v>41548</v>
      </c>
      <c r="B143" s="3">
        <v>1943</v>
      </c>
    </row>
    <row r="144" spans="1:2" x14ac:dyDescent="0.2">
      <c r="A144" s="4">
        <v>41579</v>
      </c>
      <c r="B144" s="3">
        <v>1973</v>
      </c>
    </row>
    <row r="145" spans="1:2" x14ac:dyDescent="0.2">
      <c r="A145" s="4">
        <v>41609</v>
      </c>
      <c r="B145" s="3">
        <v>1976</v>
      </c>
    </row>
    <row r="146" spans="1:2" x14ac:dyDescent="0.2">
      <c r="A146" s="4">
        <v>41640</v>
      </c>
      <c r="B146" s="3">
        <v>1969</v>
      </c>
    </row>
    <row r="147" spans="1:2" x14ac:dyDescent="0.2">
      <c r="A147" s="4">
        <v>41671</v>
      </c>
      <c r="B147" s="3">
        <v>1989</v>
      </c>
    </row>
    <row r="148" spans="1:2" x14ac:dyDescent="0.2">
      <c r="A148" s="4">
        <v>41699</v>
      </c>
      <c r="B148" s="3">
        <v>2040</v>
      </c>
    </row>
    <row r="149" spans="1:2" x14ac:dyDescent="0.2">
      <c r="A149" s="4">
        <v>41730</v>
      </c>
      <c r="B149" s="3">
        <v>1976</v>
      </c>
    </row>
    <row r="150" spans="1:2" x14ac:dyDescent="0.2">
      <c r="A150" s="4">
        <v>41760</v>
      </c>
      <c r="B150" s="3">
        <v>1964</v>
      </c>
    </row>
    <row r="151" spans="1:2" x14ac:dyDescent="0.2">
      <c r="A151" s="4">
        <v>41791</v>
      </c>
      <c r="B151" s="3">
        <v>1947</v>
      </c>
    </row>
    <row r="152" spans="1:2" x14ac:dyDescent="0.2">
      <c r="A152" s="4">
        <v>41821</v>
      </c>
      <c r="B152" s="3">
        <v>1961</v>
      </c>
    </row>
    <row r="153" spans="1:2" x14ac:dyDescent="0.2">
      <c r="A153" s="4">
        <v>41852</v>
      </c>
      <c r="B153" s="3">
        <v>1931</v>
      </c>
    </row>
    <row r="154" spans="1:2" x14ac:dyDescent="0.2">
      <c r="A154" s="4">
        <v>41883</v>
      </c>
      <c r="B154" s="3">
        <v>1960</v>
      </c>
    </row>
    <row r="155" spans="1:2" x14ac:dyDescent="0.2">
      <c r="A155" s="4">
        <v>41913</v>
      </c>
      <c r="B155" s="3">
        <v>1980</v>
      </c>
    </row>
    <row r="156" spans="1:2" x14ac:dyDescent="0.2">
      <c r="A156" s="4">
        <v>41944</v>
      </c>
      <c r="B156" s="3">
        <v>1944</v>
      </c>
    </row>
    <row r="157" spans="1:2" x14ac:dyDescent="0.2">
      <c r="A157" s="4">
        <v>41974</v>
      </c>
      <c r="B157" s="3">
        <v>2014</v>
      </c>
    </row>
    <row r="158" spans="1:2" x14ac:dyDescent="0.2">
      <c r="A158" s="4">
        <v>42005</v>
      </c>
      <c r="B158" s="3">
        <v>2013</v>
      </c>
    </row>
    <row r="159" spans="1:2" x14ac:dyDescent="0.2">
      <c r="A159" s="4">
        <v>42036</v>
      </c>
      <c r="B159" s="3">
        <v>2143</v>
      </c>
    </row>
    <row r="160" spans="1:2" x14ac:dyDescent="0.2">
      <c r="A160" s="4">
        <v>42064</v>
      </c>
      <c r="B160" s="3">
        <v>2002</v>
      </c>
    </row>
    <row r="161" spans="1:2" x14ac:dyDescent="0.2">
      <c r="A161" s="4">
        <v>42095</v>
      </c>
      <c r="B161" s="3">
        <v>2090</v>
      </c>
    </row>
    <row r="162" spans="1:2" x14ac:dyDescent="0.2">
      <c r="A162" s="4">
        <v>42125</v>
      </c>
      <c r="B162" s="3">
        <v>2104</v>
      </c>
    </row>
    <row r="163" spans="1:2" x14ac:dyDescent="0.2">
      <c r="A163" s="4">
        <v>42156</v>
      </c>
      <c r="B163" s="3">
        <v>2114</v>
      </c>
    </row>
    <row r="164" spans="1:2" x14ac:dyDescent="0.2">
      <c r="A164" s="4">
        <v>42186</v>
      </c>
      <c r="B164" s="3">
        <v>2124</v>
      </c>
    </row>
    <row r="165" spans="1:2" x14ac:dyDescent="0.2">
      <c r="A165" s="4">
        <v>42217</v>
      </c>
      <c r="B165" s="3">
        <v>2098</v>
      </c>
    </row>
    <row r="166" spans="1:2" x14ac:dyDescent="0.2">
      <c r="A166" s="4">
        <v>42248</v>
      </c>
      <c r="B166" s="3">
        <v>2105</v>
      </c>
    </row>
    <row r="167" spans="1:2" x14ac:dyDescent="0.2">
      <c r="A167" s="4">
        <v>42278</v>
      </c>
      <c r="B167" s="3">
        <v>2206</v>
      </c>
    </row>
    <row r="168" spans="1:2" x14ac:dyDescent="0.2">
      <c r="A168" s="4">
        <v>42309</v>
      </c>
      <c r="B168" s="3">
        <v>2232</v>
      </c>
    </row>
    <row r="169" spans="1:2" x14ac:dyDescent="0.2">
      <c r="A169" s="4">
        <v>42339</v>
      </c>
      <c r="B169" s="3">
        <v>2194</v>
      </c>
    </row>
    <row r="170" spans="1:2" x14ac:dyDescent="0.2">
      <c r="A170" s="4">
        <v>42370</v>
      </c>
      <c r="B170" s="3">
        <v>2218</v>
      </c>
    </row>
    <row r="171" spans="1:2" x14ac:dyDescent="0.2">
      <c r="A171" s="4">
        <v>42401</v>
      </c>
      <c r="B171" s="3">
        <v>2271</v>
      </c>
    </row>
    <row r="172" spans="1:2" x14ac:dyDescent="0.2">
      <c r="A172" s="4">
        <v>42430</v>
      </c>
      <c r="B172" s="3">
        <v>2165</v>
      </c>
    </row>
    <row r="173" spans="1:2" x14ac:dyDescent="0.2">
      <c r="A173" s="4">
        <v>42461</v>
      </c>
      <c r="B173" s="3">
        <v>2253</v>
      </c>
    </row>
    <row r="174" spans="1:2" x14ac:dyDescent="0.2">
      <c r="A174" s="4">
        <v>42491</v>
      </c>
      <c r="B174" s="3">
        <v>2232</v>
      </c>
    </row>
    <row r="175" spans="1:2" x14ac:dyDescent="0.2">
      <c r="A175" s="4">
        <v>42522</v>
      </c>
      <c r="B175" s="3">
        <v>2237</v>
      </c>
    </row>
    <row r="176" spans="1:2" x14ac:dyDescent="0.2">
      <c r="A176" s="4">
        <v>42552</v>
      </c>
      <c r="B176" s="3">
        <v>2231</v>
      </c>
    </row>
    <row r="177" spans="1:2" x14ac:dyDescent="0.2">
      <c r="A177" s="4">
        <v>42583</v>
      </c>
      <c r="B177" s="3">
        <v>2278</v>
      </c>
    </row>
    <row r="178" spans="1:2" x14ac:dyDescent="0.2">
      <c r="A178" s="4">
        <v>42614</v>
      </c>
      <c r="B178" s="3">
        <v>2259</v>
      </c>
    </row>
    <row r="179" spans="1:2" x14ac:dyDescent="0.2">
      <c r="A179" s="4">
        <v>42644</v>
      </c>
      <c r="B179" s="3">
        <v>2231</v>
      </c>
    </row>
    <row r="180" spans="1:2" x14ac:dyDescent="0.2">
      <c r="A180" s="4">
        <v>42675</v>
      </c>
      <c r="B180" s="3">
        <v>2217</v>
      </c>
    </row>
    <row r="181" spans="1:2" x14ac:dyDescent="0.2">
      <c r="A181" s="4">
        <v>42705</v>
      </c>
      <c r="B181" s="3">
        <v>2197</v>
      </c>
    </row>
    <row r="182" spans="1:2" x14ac:dyDescent="0.2">
      <c r="A182" s="4"/>
    </row>
    <row r="183" spans="1:2" x14ac:dyDescent="0.2">
      <c r="A183" s="4">
        <v>42736</v>
      </c>
      <c r="B183" s="3">
        <v>2422</v>
      </c>
    </row>
    <row r="184" spans="1:2" x14ac:dyDescent="0.2">
      <c r="A184" s="4">
        <v>42767</v>
      </c>
      <c r="B184" s="3">
        <v>2112</v>
      </c>
    </row>
    <row r="185" spans="1:2" x14ac:dyDescent="0.2">
      <c r="A185" s="4">
        <v>42795</v>
      </c>
      <c r="B185" s="3">
        <v>2290</v>
      </c>
    </row>
    <row r="186" spans="1:2" x14ac:dyDescent="0.2">
      <c r="A186" s="4">
        <v>42826</v>
      </c>
      <c r="B186" s="3">
        <v>2354</v>
      </c>
    </row>
    <row r="187" spans="1:2" x14ac:dyDescent="0.2">
      <c r="A187" s="4">
        <v>42856</v>
      </c>
      <c r="B187" s="3">
        <v>2013</v>
      </c>
    </row>
    <row r="188" spans="1:2" x14ac:dyDescent="0.2">
      <c r="A188" s="4">
        <v>42887</v>
      </c>
      <c r="B188" s="3">
        <v>2156</v>
      </c>
    </row>
    <row r="189" spans="1:2" x14ac:dyDescent="0.2">
      <c r="A189" s="4">
        <v>42917</v>
      </c>
      <c r="B189" s="3">
        <v>2425</v>
      </c>
    </row>
  </sheetData>
  <mergeCells count="5">
    <mergeCell ref="M3:O3"/>
    <mergeCell ref="M4:O4"/>
    <mergeCell ref="D1:K1"/>
    <mergeCell ref="D15:I15"/>
    <mergeCell ref="D32:I39"/>
  </mergeCells>
  <phoneticPr fontId="5" type="noConversion"/>
  <pageMargins left="0.75" right="0.75" top="1" bottom="1" header="0.5" footer="0.5"/>
  <pageSetup orientation="portrait"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F0FD15-F57A-4FB2-9880-11AB15D1F8DD}">
  <dimension ref="A2:O19"/>
  <sheetViews>
    <sheetView workbookViewId="0">
      <selection activeCell="M12" sqref="M12"/>
    </sheetView>
  </sheetViews>
  <sheetFormatPr defaultRowHeight="12.75" x14ac:dyDescent="0.2"/>
  <cols>
    <col min="2" max="2" width="14.42578125" customWidth="1"/>
    <col min="3" max="3" width="15.42578125" customWidth="1"/>
    <col min="4" max="4" width="12" customWidth="1"/>
  </cols>
  <sheetData>
    <row r="2" spans="1:15" x14ac:dyDescent="0.2">
      <c r="J2" s="39" t="s">
        <v>41</v>
      </c>
      <c r="K2" s="21"/>
      <c r="L2" s="21"/>
      <c r="M2" s="40" t="s">
        <v>30</v>
      </c>
    </row>
    <row r="3" spans="1:15" x14ac:dyDescent="0.2">
      <c r="J3" s="41" t="s">
        <v>43</v>
      </c>
      <c r="K3" s="9"/>
      <c r="L3" s="9"/>
      <c r="M3" s="42">
        <v>1.3708253210743479E-4</v>
      </c>
    </row>
    <row r="4" spans="1:15" x14ac:dyDescent="0.2">
      <c r="J4" s="41" t="s">
        <v>45</v>
      </c>
      <c r="K4" s="9"/>
      <c r="L4" s="9"/>
      <c r="M4" s="42">
        <v>2.4267851468642673E-2</v>
      </c>
    </row>
    <row r="5" spans="1:15" x14ac:dyDescent="0.2">
      <c r="J5" s="41" t="s">
        <v>47</v>
      </c>
      <c r="K5" s="9"/>
      <c r="L5" s="9"/>
      <c r="M5" s="42">
        <v>0.89936864406422856</v>
      </c>
    </row>
    <row r="7" spans="1:15" ht="22.5" x14ac:dyDescent="0.2">
      <c r="J7" s="34" t="s">
        <v>29</v>
      </c>
      <c r="K7" s="34" t="s">
        <v>30</v>
      </c>
      <c r="L7" s="34" t="s">
        <v>31</v>
      </c>
      <c r="M7" s="34" t="s">
        <v>32</v>
      </c>
      <c r="N7" s="34" t="s">
        <v>33</v>
      </c>
      <c r="O7" s="34" t="s">
        <v>34</v>
      </c>
    </row>
    <row r="8" spans="1:15" x14ac:dyDescent="0.2">
      <c r="J8" s="35" t="s">
        <v>36</v>
      </c>
      <c r="K8" s="29">
        <v>1549.9067039106149</v>
      </c>
      <c r="L8" s="29">
        <v>8.7823518646389598</v>
      </c>
      <c r="M8" s="29">
        <v>176.47968651211986</v>
      </c>
      <c r="N8" s="29">
        <v>0</v>
      </c>
      <c r="O8" s="29"/>
    </row>
    <row r="9" spans="1:15" x14ac:dyDescent="0.2">
      <c r="J9" s="35" t="s">
        <v>37</v>
      </c>
      <c r="K9" s="29">
        <v>3.3566478389250705</v>
      </c>
      <c r="L9" s="29">
        <v>8.4157644202410536E-2</v>
      </c>
      <c r="M9" s="29">
        <v>39.885240024683647</v>
      </c>
      <c r="N9" s="29">
        <v>0</v>
      </c>
      <c r="O9" s="29">
        <v>0.16387730523339236</v>
      </c>
    </row>
    <row r="11" spans="1:15" ht="25.5" customHeight="1" x14ac:dyDescent="0.2"/>
    <row r="12" spans="1:15" ht="38.25" x14ac:dyDescent="0.2">
      <c r="A12" s="64" t="s">
        <v>0</v>
      </c>
      <c r="B12" s="64" t="s">
        <v>98</v>
      </c>
      <c r="C12" s="64" t="s">
        <v>90</v>
      </c>
      <c r="D12" s="64" t="s">
        <v>97</v>
      </c>
    </row>
    <row r="13" spans="1:15" x14ac:dyDescent="0.2">
      <c r="A13" s="59">
        <v>42736</v>
      </c>
      <c r="B13" s="60">
        <v>2157.4599627560501</v>
      </c>
      <c r="C13" s="49">
        <v>2422</v>
      </c>
      <c r="D13" s="50">
        <f>C13-B13</f>
        <v>264.54003724394988</v>
      </c>
    </row>
    <row r="14" spans="1:15" x14ac:dyDescent="0.2">
      <c r="A14" s="59">
        <v>42767</v>
      </c>
      <c r="B14" s="60">
        <v>2160.8166105949781</v>
      </c>
      <c r="C14" s="49">
        <v>2112</v>
      </c>
      <c r="D14" s="50">
        <f t="shared" ref="D14:D19" si="0">C14-B14</f>
        <v>-48.816610594978101</v>
      </c>
    </row>
    <row r="15" spans="1:15" x14ac:dyDescent="0.2">
      <c r="A15" s="59">
        <v>42795</v>
      </c>
      <c r="B15" s="60">
        <v>2164.1732584339029</v>
      </c>
      <c r="C15" s="49">
        <v>2290</v>
      </c>
      <c r="D15" s="50">
        <f t="shared" si="0"/>
        <v>125.8267415660971</v>
      </c>
    </row>
    <row r="16" spans="1:15" x14ac:dyDescent="0.2">
      <c r="A16" s="59">
        <v>42826</v>
      </c>
      <c r="B16" s="60">
        <v>2167.5299062728282</v>
      </c>
      <c r="C16" s="49">
        <v>2354</v>
      </c>
      <c r="D16" s="50">
        <f t="shared" si="0"/>
        <v>186.47009372717184</v>
      </c>
    </row>
    <row r="17" spans="1:4" x14ac:dyDescent="0.2">
      <c r="A17" s="59">
        <v>42856</v>
      </c>
      <c r="B17" s="60">
        <v>2170.886554111753</v>
      </c>
      <c r="C17" s="49">
        <v>2013</v>
      </c>
      <c r="D17" s="50">
        <f t="shared" si="0"/>
        <v>-157.88655411175296</v>
      </c>
    </row>
    <row r="18" spans="1:4" x14ac:dyDescent="0.2">
      <c r="A18" s="59">
        <v>42887</v>
      </c>
      <c r="B18" s="60">
        <v>2174.2432019506782</v>
      </c>
      <c r="C18" s="49">
        <v>2156</v>
      </c>
      <c r="D18" s="50">
        <f t="shared" si="0"/>
        <v>-18.243201950678213</v>
      </c>
    </row>
    <row r="19" spans="1:4" x14ac:dyDescent="0.2">
      <c r="A19" s="59">
        <v>42917</v>
      </c>
      <c r="B19" s="60">
        <v>2177.599849789603</v>
      </c>
      <c r="C19" s="49">
        <v>2425</v>
      </c>
      <c r="D19" s="50">
        <f t="shared" si="0"/>
        <v>247.40015021039699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80FEC-EC0B-4FE2-8AB9-194F5644706B}">
  <dimension ref="A1:I70"/>
  <sheetViews>
    <sheetView topLeftCell="A26" workbookViewId="0">
      <selection activeCell="Q15" sqref="Q15"/>
    </sheetView>
  </sheetViews>
  <sheetFormatPr defaultRowHeight="12.75" x14ac:dyDescent="0.2"/>
  <cols>
    <col min="1" max="1" width="9.140625" style="76"/>
    <col min="2" max="2" width="42.7109375" style="76" customWidth="1"/>
    <col min="3" max="3" width="10.85546875" style="76" bestFit="1" customWidth="1"/>
    <col min="4" max="4" width="9.140625" style="76"/>
    <col min="5" max="5" width="19.42578125" style="76" bestFit="1" customWidth="1"/>
    <col min="6" max="16384" width="9.140625" style="76"/>
  </cols>
  <sheetData>
    <row r="1" spans="1:9" x14ac:dyDescent="0.2">
      <c r="A1" s="100"/>
    </row>
    <row r="2" spans="1:9" x14ac:dyDescent="0.2">
      <c r="B2" s="24" t="s">
        <v>7</v>
      </c>
      <c r="C2" s="7"/>
      <c r="D2" s="7"/>
      <c r="E2" s="7"/>
      <c r="F2" s="7"/>
      <c r="G2" s="7"/>
      <c r="H2" s="7"/>
      <c r="I2" s="102"/>
    </row>
    <row r="3" spans="1:9" x14ac:dyDescent="0.2">
      <c r="B3" s="15"/>
      <c r="C3" s="15"/>
      <c r="D3" s="15" t="s">
        <v>5</v>
      </c>
      <c r="E3" s="15"/>
      <c r="F3" s="15"/>
      <c r="G3" s="15"/>
      <c r="H3" s="15"/>
      <c r="I3" s="15"/>
    </row>
    <row r="4" spans="1:9" x14ac:dyDescent="0.2">
      <c r="B4" s="15" t="s">
        <v>0</v>
      </c>
      <c r="C4" s="15" t="s">
        <v>8</v>
      </c>
      <c r="D4" s="15" t="s">
        <v>9</v>
      </c>
      <c r="E4" s="15" t="s">
        <v>10</v>
      </c>
      <c r="F4" s="15"/>
      <c r="G4" s="15"/>
      <c r="H4" s="15"/>
      <c r="I4" s="15"/>
    </row>
    <row r="5" spans="1:9" x14ac:dyDescent="0.2">
      <c r="B5" s="11">
        <v>45007.973483796297</v>
      </c>
      <c r="C5" s="12">
        <v>16795.153846153837</v>
      </c>
      <c r="D5" s="12">
        <v>16795.153846153837</v>
      </c>
      <c r="E5" s="12"/>
      <c r="F5" s="16"/>
      <c r="G5" s="12"/>
      <c r="H5" s="12"/>
      <c r="I5" s="12"/>
    </row>
    <row r="6" spans="1:9" x14ac:dyDescent="0.2">
      <c r="B6" s="17" t="s">
        <v>11</v>
      </c>
      <c r="C6" s="18">
        <f>SUM(C5:C5)</f>
        <v>16795.153846153837</v>
      </c>
      <c r="D6" s="18"/>
      <c r="E6" s="18"/>
      <c r="F6" s="19"/>
      <c r="G6" s="18"/>
      <c r="H6" s="18"/>
      <c r="I6" s="18"/>
    </row>
    <row r="7" spans="1:9" x14ac:dyDescent="0.2">
      <c r="B7" s="20" t="s">
        <v>12</v>
      </c>
      <c r="C7" s="12">
        <f>AVERAGE(C5:C5)</f>
        <v>16795.153846153837</v>
      </c>
      <c r="D7" s="12">
        <f>AVERAGE(D5:D5)</f>
        <v>16795.153846153837</v>
      </c>
      <c r="E7" s="12" t="e">
        <f>AVERAGE(E5:E5)</f>
        <v>#DIV/0!</v>
      </c>
      <c r="F7" s="16"/>
      <c r="G7" s="12"/>
      <c r="H7" s="12"/>
      <c r="I7" s="12"/>
    </row>
    <row r="8" spans="1:9" x14ac:dyDescent="0.2">
      <c r="B8" s="20" t="s">
        <v>13</v>
      </c>
      <c r="C8" s="12">
        <f>MAX(C5:C5)</f>
        <v>16795.153846153837</v>
      </c>
      <c r="D8" s="12">
        <f>MAX(D5:D5)</f>
        <v>16795.153846153837</v>
      </c>
      <c r="E8" s="12">
        <f>MAX(E5:E5)</f>
        <v>0</v>
      </c>
      <c r="F8" s="16"/>
      <c r="G8" s="12"/>
      <c r="H8" s="12"/>
      <c r="I8" s="12"/>
    </row>
    <row r="9" spans="1:9" x14ac:dyDescent="0.2">
      <c r="B9" s="21" t="s">
        <v>14</v>
      </c>
      <c r="C9" s="22">
        <f>MIN(C5:C5)</f>
        <v>16795.153846153837</v>
      </c>
      <c r="D9" s="22">
        <f>MIN(D5:D5)</f>
        <v>16795.153846153837</v>
      </c>
      <c r="E9" s="22">
        <f>MIN(E5:E5)</f>
        <v>0</v>
      </c>
      <c r="F9" s="23"/>
      <c r="G9" s="22"/>
      <c r="H9" s="22"/>
      <c r="I9" s="22"/>
    </row>
    <row r="10" spans="1:9" x14ac:dyDescent="0.2">
      <c r="B10" s="100"/>
      <c r="C10" s="12"/>
      <c r="D10" s="12"/>
      <c r="E10" s="12"/>
      <c r="F10" s="16"/>
      <c r="G10" s="12"/>
      <c r="H10" s="12"/>
      <c r="I10" s="12"/>
    </row>
    <row r="11" spans="1:9" x14ac:dyDescent="0.2">
      <c r="B11" s="99" t="s">
        <v>15</v>
      </c>
      <c r="C11" s="7"/>
      <c r="D11" s="7"/>
      <c r="E11" s="7"/>
      <c r="F11" s="7"/>
      <c r="G11" s="7"/>
      <c r="H11" s="7"/>
      <c r="I11" s="98"/>
    </row>
    <row r="12" spans="1:9" x14ac:dyDescent="0.2">
      <c r="B12" s="97" t="s">
        <v>16</v>
      </c>
      <c r="C12" s="100"/>
      <c r="D12" s="100"/>
      <c r="E12" s="100"/>
      <c r="F12" s="116">
        <v>7.7843226713477792E-2</v>
      </c>
      <c r="G12" s="100"/>
      <c r="H12" s="100"/>
      <c r="I12" s="115"/>
    </row>
    <row r="13" spans="1:9" x14ac:dyDescent="0.2">
      <c r="B13" s="97" t="s">
        <v>17</v>
      </c>
      <c r="C13" s="100"/>
      <c r="D13" s="100"/>
      <c r="E13" s="100"/>
      <c r="F13" s="105">
        <v>1578.2081455085229</v>
      </c>
      <c r="G13" s="100"/>
      <c r="H13" s="100"/>
      <c r="I13" s="115"/>
    </row>
    <row r="14" spans="1:9" x14ac:dyDescent="0.2">
      <c r="B14" s="95" t="s">
        <v>18</v>
      </c>
      <c r="C14" s="113"/>
      <c r="D14" s="113"/>
      <c r="E14" s="113"/>
      <c r="F14" s="114">
        <v>9.6094843479910264E-3</v>
      </c>
      <c r="G14" s="113"/>
      <c r="H14" s="113"/>
      <c r="I14" s="112"/>
    </row>
    <row r="15" spans="1:9" x14ac:dyDescent="0.2">
      <c r="B15" s="100"/>
      <c r="C15" s="100"/>
      <c r="D15" s="100"/>
      <c r="E15" s="100"/>
      <c r="F15" s="100"/>
      <c r="G15" s="100"/>
      <c r="H15" s="100"/>
      <c r="I15" s="100"/>
    </row>
    <row r="16" spans="1:9" x14ac:dyDescent="0.2">
      <c r="B16" s="100"/>
      <c r="C16" s="100"/>
      <c r="D16" s="100"/>
      <c r="E16" s="100"/>
      <c r="F16" s="100"/>
      <c r="G16" s="100"/>
      <c r="H16" s="100"/>
      <c r="I16" s="100"/>
    </row>
    <row r="17" spans="2:9" x14ac:dyDescent="0.2">
      <c r="B17" s="24" t="s">
        <v>19</v>
      </c>
      <c r="C17" s="7"/>
      <c r="D17" s="7"/>
      <c r="E17" s="7"/>
      <c r="F17" s="7"/>
      <c r="G17" s="7"/>
      <c r="H17" s="7"/>
      <c r="I17" s="102"/>
    </row>
    <row r="18" spans="2:9" x14ac:dyDescent="0.2">
      <c r="B18" s="100"/>
      <c r="C18" s="100"/>
      <c r="D18" s="100"/>
      <c r="E18" s="100"/>
      <c r="F18" s="100"/>
      <c r="G18" s="100"/>
      <c r="H18" s="100"/>
      <c r="I18" s="100"/>
    </row>
    <row r="19" spans="2:9" x14ac:dyDescent="0.2">
      <c r="B19" s="24" t="s">
        <v>20</v>
      </c>
      <c r="C19" s="7"/>
      <c r="D19" s="7"/>
      <c r="E19" s="7"/>
      <c r="F19" s="7"/>
      <c r="G19" s="7"/>
      <c r="H19" s="7"/>
      <c r="I19" s="102"/>
    </row>
    <row r="20" spans="2:9" x14ac:dyDescent="0.2">
      <c r="B20" s="107" t="s">
        <v>21</v>
      </c>
      <c r="C20" s="107" t="s">
        <v>22</v>
      </c>
      <c r="D20" s="107" t="s">
        <v>23</v>
      </c>
      <c r="E20" s="107" t="s">
        <v>24</v>
      </c>
      <c r="F20" s="107" t="s">
        <v>25</v>
      </c>
      <c r="G20" s="100"/>
      <c r="H20" s="100"/>
      <c r="I20" s="100"/>
    </row>
    <row r="21" spans="2:9" x14ac:dyDescent="0.2">
      <c r="B21" s="106" t="s">
        <v>26</v>
      </c>
      <c r="C21" s="105">
        <v>311151.57032966986</v>
      </c>
      <c r="D21" s="105">
        <v>1</v>
      </c>
      <c r="E21" s="105">
        <v>311151.57032966986</v>
      </c>
      <c r="F21" s="105"/>
      <c r="G21" s="100"/>
      <c r="H21" s="100"/>
      <c r="I21" s="100"/>
    </row>
    <row r="22" spans="2:9" x14ac:dyDescent="0.2">
      <c r="B22" s="111" t="s">
        <v>27</v>
      </c>
      <c r="C22" s="110">
        <v>32068480.786813188</v>
      </c>
      <c r="D22" s="110">
        <v>12</v>
      </c>
      <c r="E22" s="110">
        <v>2672373.3989010989</v>
      </c>
      <c r="F22" s="110">
        <v>16.34</v>
      </c>
      <c r="G22" s="100"/>
      <c r="H22" s="100"/>
      <c r="I22" s="100"/>
    </row>
    <row r="23" spans="2:9" x14ac:dyDescent="0.2">
      <c r="B23" s="109" t="s">
        <v>11</v>
      </c>
      <c r="C23" s="108">
        <v>32379632.357142858</v>
      </c>
      <c r="D23" s="108">
        <v>13</v>
      </c>
      <c r="E23" s="108"/>
      <c r="F23" s="108"/>
      <c r="G23" s="100"/>
      <c r="H23" s="100"/>
      <c r="I23" s="100"/>
    </row>
    <row r="24" spans="2:9" x14ac:dyDescent="0.2">
      <c r="B24" s="100"/>
      <c r="C24" s="100"/>
      <c r="D24" s="100"/>
      <c r="E24" s="100"/>
      <c r="F24" s="100"/>
      <c r="G24" s="100"/>
      <c r="H24" s="100"/>
      <c r="I24" s="100"/>
    </row>
    <row r="25" spans="2:9" x14ac:dyDescent="0.2">
      <c r="B25" s="24" t="s">
        <v>28</v>
      </c>
      <c r="C25" s="7"/>
      <c r="D25" s="7"/>
      <c r="E25" s="7"/>
      <c r="F25" s="7"/>
      <c r="G25" s="7"/>
      <c r="H25" s="7"/>
      <c r="I25" s="102"/>
    </row>
    <row r="26" spans="2:9" ht="22.5" x14ac:dyDescent="0.2">
      <c r="B26" s="107" t="s">
        <v>29</v>
      </c>
      <c r="C26" s="107" t="s">
        <v>30</v>
      </c>
      <c r="D26" s="107" t="s">
        <v>31</v>
      </c>
      <c r="E26" s="107" t="s">
        <v>32</v>
      </c>
      <c r="F26" s="107" t="s">
        <v>33</v>
      </c>
      <c r="G26" s="107" t="s">
        <v>34</v>
      </c>
      <c r="H26" s="107" t="s">
        <v>35</v>
      </c>
      <c r="I26" s="100"/>
    </row>
    <row r="27" spans="2:9" x14ac:dyDescent="0.2">
      <c r="B27" s="106" t="s">
        <v>36</v>
      </c>
      <c r="C27" s="105">
        <v>1624</v>
      </c>
      <c r="D27" s="105">
        <v>922.84098238574109</v>
      </c>
      <c r="E27" s="105">
        <v>17.598283878152696</v>
      </c>
      <c r="F27" s="105">
        <v>6.1766969317034182E-10</v>
      </c>
      <c r="G27" s="105"/>
      <c r="H27" s="105">
        <v>0.11643267009678283</v>
      </c>
      <c r="I27" s="105"/>
    </row>
    <row r="28" spans="2:9" x14ac:dyDescent="0.2">
      <c r="B28" s="106" t="s">
        <v>37</v>
      </c>
      <c r="C28" s="105">
        <v>0.36899999999999999</v>
      </c>
      <c r="D28" s="105">
        <v>10.8</v>
      </c>
      <c r="E28" s="105">
        <v>0.3</v>
      </c>
      <c r="F28" s="105">
        <v>0.74</v>
      </c>
      <c r="G28" s="105">
        <v>1.679208924645632E-2</v>
      </c>
      <c r="H28" s="105"/>
      <c r="I28" s="105"/>
    </row>
    <row r="29" spans="2:9" x14ac:dyDescent="0.2">
      <c r="B29" s="100"/>
      <c r="C29" s="105"/>
      <c r="D29" s="105"/>
      <c r="E29" s="105"/>
      <c r="F29" s="105"/>
      <c r="G29" s="105"/>
      <c r="H29" s="105"/>
      <c r="I29" s="105"/>
    </row>
    <row r="30" spans="2:9" x14ac:dyDescent="0.2">
      <c r="B30" s="24" t="s">
        <v>38</v>
      </c>
      <c r="C30" s="7"/>
      <c r="D30" s="7"/>
      <c r="E30" s="7"/>
      <c r="F30" s="7"/>
      <c r="G30" s="7"/>
      <c r="H30" s="7"/>
      <c r="I30" s="102"/>
    </row>
    <row r="31" spans="2:9" ht="33.75" x14ac:dyDescent="0.2">
      <c r="B31" s="107" t="s">
        <v>39</v>
      </c>
      <c r="C31" s="107" t="s">
        <v>125</v>
      </c>
      <c r="D31" s="107" t="s">
        <v>124</v>
      </c>
      <c r="E31" s="107" t="s">
        <v>123</v>
      </c>
      <c r="F31" s="100"/>
      <c r="G31" s="100"/>
      <c r="H31" s="100"/>
      <c r="I31" s="100"/>
    </row>
    <row r="32" spans="2:9" x14ac:dyDescent="0.2">
      <c r="B32" s="106" t="s">
        <v>125</v>
      </c>
      <c r="C32" s="105">
        <v>0</v>
      </c>
      <c r="D32" s="105">
        <v>0</v>
      </c>
      <c r="E32" s="105">
        <v>0</v>
      </c>
      <c r="F32" s="105"/>
      <c r="G32" s="100"/>
      <c r="H32" s="100"/>
      <c r="I32" s="100"/>
    </row>
    <row r="33" spans="2:9" x14ac:dyDescent="0.2">
      <c r="B33" s="106" t="s">
        <v>124</v>
      </c>
      <c r="C33" s="105">
        <v>0</v>
      </c>
      <c r="D33" s="105">
        <v>1.0000000000000002</v>
      </c>
      <c r="E33" s="105">
        <v>0.62726204512215389</v>
      </c>
      <c r="F33" s="105"/>
      <c r="G33" s="100"/>
      <c r="H33" s="100"/>
      <c r="I33" s="100"/>
    </row>
    <row r="34" spans="2:9" x14ac:dyDescent="0.2">
      <c r="B34" s="106" t="s">
        <v>123</v>
      </c>
      <c r="C34" s="105">
        <v>0</v>
      </c>
      <c r="D34" s="105">
        <v>0.62726204512215389</v>
      </c>
      <c r="E34" s="105">
        <v>1</v>
      </c>
      <c r="F34" s="105"/>
      <c r="G34" s="100"/>
      <c r="H34" s="100"/>
      <c r="I34" s="100"/>
    </row>
    <row r="35" spans="2:9" x14ac:dyDescent="0.2">
      <c r="B35" s="100"/>
      <c r="C35" s="105"/>
      <c r="D35" s="105"/>
      <c r="E35" s="105"/>
      <c r="F35" s="105"/>
      <c r="G35" s="100"/>
      <c r="H35" s="100"/>
      <c r="I35" s="100"/>
    </row>
    <row r="36" spans="2:9" x14ac:dyDescent="0.2">
      <c r="B36" s="24" t="s">
        <v>40</v>
      </c>
      <c r="C36" s="7"/>
      <c r="D36" s="7"/>
      <c r="E36" s="7"/>
      <c r="F36" s="7"/>
      <c r="G36" s="7"/>
      <c r="H36" s="7"/>
      <c r="I36" s="102"/>
    </row>
    <row r="37" spans="2:9" x14ac:dyDescent="0.2">
      <c r="B37" s="100"/>
      <c r="C37" s="100"/>
      <c r="D37" s="100"/>
      <c r="E37" s="100"/>
      <c r="F37" s="100"/>
      <c r="G37" s="100"/>
      <c r="H37" s="100"/>
      <c r="I37" s="100"/>
    </row>
    <row r="38" spans="2:9" x14ac:dyDescent="0.2">
      <c r="B38" s="39" t="s">
        <v>41</v>
      </c>
      <c r="C38" s="21"/>
      <c r="D38" s="21"/>
      <c r="E38" s="40" t="s">
        <v>30</v>
      </c>
      <c r="F38" s="100"/>
      <c r="G38" s="39" t="s">
        <v>42</v>
      </c>
      <c r="H38" s="21"/>
      <c r="I38" s="40" t="s">
        <v>30</v>
      </c>
    </row>
    <row r="39" spans="2:9" x14ac:dyDescent="0.2">
      <c r="B39" s="41" t="s">
        <v>45</v>
      </c>
      <c r="C39" s="100"/>
      <c r="D39" s="100"/>
      <c r="E39" s="104">
        <v>7.7843226713477792E-2</v>
      </c>
      <c r="F39" s="100"/>
      <c r="G39" s="41" t="s">
        <v>44</v>
      </c>
      <c r="H39" s="100"/>
      <c r="I39" s="101">
        <v>16517.785714285714</v>
      </c>
    </row>
    <row r="40" spans="2:9" x14ac:dyDescent="0.2">
      <c r="B40" s="41" t="s">
        <v>47</v>
      </c>
      <c r="C40" s="100"/>
      <c r="D40" s="100"/>
      <c r="E40" s="104">
        <v>9.6094843479910264E-3</v>
      </c>
      <c r="F40" s="100"/>
      <c r="G40" s="41" t="s">
        <v>46</v>
      </c>
      <c r="H40" s="100"/>
      <c r="I40" s="101">
        <v>1578.2081455085229</v>
      </c>
    </row>
    <row r="41" spans="2:9" x14ac:dyDescent="0.2">
      <c r="B41" s="41" t="s">
        <v>103</v>
      </c>
      <c r="C41" s="100"/>
      <c r="D41" s="100"/>
      <c r="E41" s="101">
        <v>1513.4747340100052</v>
      </c>
      <c r="F41" s="100"/>
      <c r="G41" s="100"/>
      <c r="H41" s="100"/>
      <c r="I41" s="100"/>
    </row>
    <row r="42" spans="2:9" x14ac:dyDescent="0.2">
      <c r="F42" s="100"/>
      <c r="G42" s="100"/>
      <c r="H42" s="100"/>
      <c r="I42" s="100"/>
    </row>
    <row r="43" spans="2:9" x14ac:dyDescent="0.2">
      <c r="B43" s="39" t="s">
        <v>48</v>
      </c>
      <c r="C43" s="21"/>
      <c r="D43" s="21"/>
      <c r="E43" s="40" t="s">
        <v>30</v>
      </c>
      <c r="F43" s="100"/>
      <c r="G43" s="100"/>
      <c r="H43" s="100"/>
      <c r="I43" s="100"/>
    </row>
    <row r="44" spans="2:9" x14ac:dyDescent="0.2">
      <c r="B44" s="41" t="s">
        <v>49</v>
      </c>
      <c r="C44" s="100"/>
      <c r="D44" s="100"/>
      <c r="E44" s="103" t="s">
        <v>50</v>
      </c>
      <c r="F44" s="100"/>
      <c r="G44" s="100"/>
      <c r="H44" s="100"/>
      <c r="I44" s="100"/>
    </row>
    <row r="45" spans="2:9" x14ac:dyDescent="0.2">
      <c r="B45" s="24" t="s">
        <v>51</v>
      </c>
      <c r="C45" s="7"/>
      <c r="D45" s="7"/>
      <c r="E45" s="7"/>
      <c r="F45" s="7"/>
      <c r="G45" s="7"/>
      <c r="H45" s="7"/>
      <c r="I45" s="102"/>
    </row>
    <row r="46" spans="2:9" x14ac:dyDescent="0.2">
      <c r="B46" s="100"/>
      <c r="C46" s="100"/>
      <c r="D46" s="100"/>
      <c r="E46" s="100"/>
      <c r="F46" s="100"/>
      <c r="G46" s="100"/>
      <c r="H46" s="100"/>
      <c r="I46" s="100"/>
    </row>
    <row r="47" spans="2:9" x14ac:dyDescent="0.2">
      <c r="B47" s="39" t="s">
        <v>52</v>
      </c>
      <c r="C47" s="21"/>
      <c r="D47" s="21"/>
      <c r="E47" s="21"/>
      <c r="F47" s="40" t="s">
        <v>30</v>
      </c>
      <c r="G47" s="100"/>
      <c r="H47" s="100"/>
      <c r="I47" s="100"/>
    </row>
    <row r="48" spans="2:9" x14ac:dyDescent="0.2">
      <c r="B48" s="41" t="s">
        <v>53</v>
      </c>
      <c r="C48" s="100"/>
      <c r="D48" s="100"/>
      <c r="E48" s="100"/>
      <c r="F48" s="101" t="s">
        <v>122</v>
      </c>
      <c r="G48" s="100"/>
      <c r="H48" s="100"/>
      <c r="I48" s="100"/>
    </row>
    <row r="49" spans="2:9" x14ac:dyDescent="0.2">
      <c r="B49" s="41" t="s">
        <v>55</v>
      </c>
      <c r="C49" s="100"/>
      <c r="D49" s="100"/>
      <c r="E49" s="100"/>
      <c r="F49" s="101" t="s">
        <v>8</v>
      </c>
      <c r="G49" s="100"/>
      <c r="H49" s="100"/>
      <c r="I49" s="100"/>
    </row>
    <row r="50" spans="2:9" x14ac:dyDescent="0.2">
      <c r="B50" s="41" t="s">
        <v>56</v>
      </c>
      <c r="C50" s="100"/>
      <c r="D50" s="100"/>
      <c r="E50" s="100"/>
      <c r="F50" s="101">
        <v>1</v>
      </c>
      <c r="G50" s="100"/>
      <c r="H50" s="100"/>
      <c r="I50" s="100"/>
    </row>
    <row r="51" spans="2:9" x14ac:dyDescent="0.2">
      <c r="B51" s="41" t="s">
        <v>57</v>
      </c>
      <c r="C51" s="100"/>
      <c r="D51" s="100"/>
      <c r="E51" s="100"/>
      <c r="F51" s="101"/>
      <c r="G51" s="100"/>
      <c r="H51" s="100"/>
      <c r="I51" s="100"/>
    </row>
    <row r="52" spans="2:9" x14ac:dyDescent="0.2">
      <c r="B52" s="41" t="s">
        <v>58</v>
      </c>
      <c r="C52" s="100"/>
      <c r="D52" s="100"/>
      <c r="E52" s="100"/>
      <c r="F52" s="101" t="s">
        <v>59</v>
      </c>
      <c r="G52" s="100"/>
      <c r="H52" s="100"/>
      <c r="I52" s="100"/>
    </row>
    <row r="53" spans="2:9" x14ac:dyDescent="0.2">
      <c r="B53" s="41" t="s">
        <v>60</v>
      </c>
      <c r="C53" s="100"/>
      <c r="D53" s="100"/>
      <c r="E53" s="100"/>
      <c r="F53" s="101"/>
      <c r="G53" s="100"/>
      <c r="H53" s="100"/>
      <c r="I53" s="100"/>
    </row>
    <row r="54" spans="2:9" x14ac:dyDescent="0.2">
      <c r="B54" s="41" t="s">
        <v>61</v>
      </c>
      <c r="C54" s="100"/>
      <c r="D54" s="100"/>
      <c r="E54" s="100"/>
      <c r="F54" s="101"/>
      <c r="G54" s="100"/>
      <c r="H54" s="100"/>
      <c r="I54" s="100"/>
    </row>
    <row r="55" spans="2:9" x14ac:dyDescent="0.2">
      <c r="B55" s="41" t="s">
        <v>62</v>
      </c>
      <c r="C55" s="100"/>
      <c r="D55" s="100"/>
      <c r="E55" s="100"/>
      <c r="F55" s="101" t="s">
        <v>59</v>
      </c>
      <c r="G55" s="100"/>
      <c r="H55" s="100"/>
      <c r="I55" s="100"/>
    </row>
    <row r="56" spans="2:9" x14ac:dyDescent="0.2">
      <c r="B56" s="41" t="s">
        <v>63</v>
      </c>
      <c r="C56" s="100"/>
      <c r="D56" s="100"/>
      <c r="E56" s="100"/>
      <c r="F56" s="101"/>
      <c r="G56" s="100"/>
      <c r="H56" s="100"/>
      <c r="I56" s="100"/>
    </row>
    <row r="57" spans="2:9" x14ac:dyDescent="0.2">
      <c r="B57" s="41" t="s">
        <v>64</v>
      </c>
      <c r="C57" s="100"/>
      <c r="D57" s="100"/>
      <c r="E57" s="100"/>
      <c r="F57" s="101"/>
      <c r="G57" s="100"/>
      <c r="H57" s="100"/>
      <c r="I57" s="100"/>
    </row>
    <row r="58" spans="2:9" x14ac:dyDescent="0.2">
      <c r="B58" s="41" t="s">
        <v>65</v>
      </c>
      <c r="C58" s="100"/>
      <c r="D58" s="100"/>
      <c r="E58" s="100"/>
      <c r="F58" s="101" t="s">
        <v>66</v>
      </c>
      <c r="G58" s="100"/>
      <c r="H58" s="100"/>
      <c r="I58" s="100"/>
    </row>
    <row r="59" spans="2:9" x14ac:dyDescent="0.2">
      <c r="B59" s="41" t="s">
        <v>67</v>
      </c>
      <c r="C59" s="100"/>
      <c r="D59" s="100"/>
      <c r="E59" s="100"/>
      <c r="F59" s="101" t="s">
        <v>59</v>
      </c>
      <c r="G59" s="100"/>
      <c r="H59" s="100"/>
      <c r="I59" s="100"/>
    </row>
    <row r="60" spans="2:9" x14ac:dyDescent="0.2">
      <c r="B60" s="41" t="s">
        <v>68</v>
      </c>
      <c r="C60" s="100"/>
      <c r="D60" s="100"/>
      <c r="E60" s="100"/>
      <c r="F60" s="101" t="s">
        <v>59</v>
      </c>
      <c r="G60" s="100"/>
      <c r="H60" s="100"/>
      <c r="I60" s="100"/>
    </row>
    <row r="61" spans="2:9" x14ac:dyDescent="0.2">
      <c r="B61" s="41" t="s">
        <v>69</v>
      </c>
      <c r="C61" s="100"/>
      <c r="D61" s="100"/>
      <c r="E61" s="100"/>
      <c r="F61" s="101"/>
      <c r="G61" s="100"/>
      <c r="H61" s="100"/>
      <c r="I61" s="100"/>
    </row>
    <row r="62" spans="2:9" x14ac:dyDescent="0.2">
      <c r="B62" s="41" t="s">
        <v>70</v>
      </c>
      <c r="C62" s="100"/>
      <c r="D62" s="100"/>
      <c r="E62" s="100"/>
      <c r="F62" s="101" t="s">
        <v>59</v>
      </c>
      <c r="G62" s="100"/>
      <c r="H62" s="100"/>
      <c r="I62" s="100"/>
    </row>
    <row r="63" spans="2:9" x14ac:dyDescent="0.2">
      <c r="B63" s="41" t="s">
        <v>71</v>
      </c>
      <c r="C63" s="100"/>
      <c r="D63" s="100"/>
      <c r="E63" s="100"/>
      <c r="F63" s="101"/>
      <c r="G63" s="100"/>
      <c r="H63" s="100"/>
      <c r="I63" s="100"/>
    </row>
    <row r="64" spans="2:9" x14ac:dyDescent="0.2">
      <c r="B64" s="41" t="s">
        <v>72</v>
      </c>
      <c r="C64" s="100"/>
      <c r="D64" s="100"/>
      <c r="E64" s="100"/>
      <c r="F64" s="101"/>
      <c r="G64" s="100"/>
      <c r="H64" s="100"/>
      <c r="I64" s="100"/>
    </row>
    <row r="65" spans="2:9" x14ac:dyDescent="0.2">
      <c r="B65" s="41" t="s">
        <v>73</v>
      </c>
      <c r="C65" s="100"/>
      <c r="D65" s="100"/>
      <c r="E65" s="100"/>
      <c r="F65" s="101" t="s">
        <v>50</v>
      </c>
      <c r="G65" s="100"/>
      <c r="H65" s="100"/>
      <c r="I65" s="100"/>
    </row>
    <row r="66" spans="2:9" x14ac:dyDescent="0.2">
      <c r="B66" s="100"/>
      <c r="C66" s="100"/>
      <c r="D66" s="100"/>
      <c r="E66" s="100"/>
      <c r="F66" s="100"/>
      <c r="G66" s="100"/>
      <c r="H66" s="100"/>
      <c r="I66" s="100"/>
    </row>
    <row r="67" spans="2:9" x14ac:dyDescent="0.2">
      <c r="B67" s="99" t="s">
        <v>74</v>
      </c>
      <c r="C67" s="7"/>
      <c r="D67" s="7"/>
      <c r="E67" s="7"/>
      <c r="F67" s="7"/>
      <c r="G67" s="7"/>
      <c r="H67" s="7"/>
      <c r="I67" s="98"/>
    </row>
    <row r="68" spans="2:9" x14ac:dyDescent="0.2">
      <c r="B68" s="97" t="s">
        <v>121</v>
      </c>
      <c r="C68" s="45"/>
      <c r="D68" s="45"/>
      <c r="E68" s="45"/>
      <c r="F68" s="45"/>
      <c r="G68" s="45"/>
      <c r="H68" s="45"/>
      <c r="I68" s="96"/>
    </row>
    <row r="69" spans="2:9" x14ac:dyDescent="0.2">
      <c r="B69" s="97" t="s">
        <v>76</v>
      </c>
      <c r="C69" s="45"/>
      <c r="D69" s="45"/>
      <c r="E69" s="45"/>
      <c r="F69" s="45"/>
      <c r="G69" s="45"/>
      <c r="H69" s="45"/>
      <c r="I69" s="96"/>
    </row>
    <row r="70" spans="2:9" x14ac:dyDescent="0.2">
      <c r="B70" s="95" t="s">
        <v>77</v>
      </c>
      <c r="C70" s="47"/>
      <c r="D70" s="47"/>
      <c r="E70" s="47"/>
      <c r="F70" s="47"/>
      <c r="G70" s="47"/>
      <c r="H70" s="47"/>
      <c r="I70" s="9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054F6-018D-47AA-BC26-7AB5F4F964DB}">
  <dimension ref="A1:R16"/>
  <sheetViews>
    <sheetView workbookViewId="0">
      <selection activeCell="Q15" sqref="Q15"/>
    </sheetView>
  </sheetViews>
  <sheetFormatPr defaultRowHeight="15.75" x14ac:dyDescent="0.25"/>
  <cols>
    <col min="1" max="1" width="13.140625" style="75" bestFit="1" customWidth="1"/>
    <col min="2" max="2" width="17.42578125" style="77" customWidth="1"/>
    <col min="3" max="3" width="9.140625" style="77"/>
    <col min="4" max="4" width="17.85546875" style="75" bestFit="1" customWidth="1"/>
    <col min="5" max="12" width="9.140625" style="75"/>
    <col min="13" max="13" width="18.85546875" style="76" customWidth="1"/>
    <col min="14" max="17" width="9.140625" style="75"/>
    <col min="18" max="18" width="4.85546875" style="75" customWidth="1"/>
    <col min="19" max="16384" width="9.140625" style="75"/>
  </cols>
  <sheetData>
    <row r="1" spans="1:18" x14ac:dyDescent="0.25">
      <c r="A1" s="93" t="s">
        <v>120</v>
      </c>
      <c r="B1" s="92" t="s">
        <v>119</v>
      </c>
      <c r="C1" s="92" t="s">
        <v>118</v>
      </c>
    </row>
    <row r="2" spans="1:18" x14ac:dyDescent="0.25">
      <c r="A2" s="79" t="s">
        <v>117</v>
      </c>
      <c r="B2" s="78">
        <v>4933</v>
      </c>
      <c r="C2" s="78">
        <v>17907</v>
      </c>
    </row>
    <row r="3" spans="1:18" x14ac:dyDescent="0.25">
      <c r="A3" s="79" t="s">
        <v>116</v>
      </c>
      <c r="B3" s="78">
        <v>1766</v>
      </c>
      <c r="C3" s="78">
        <v>15782</v>
      </c>
      <c r="E3" s="76"/>
      <c r="M3" s="75"/>
    </row>
    <row r="4" spans="1:18" x14ac:dyDescent="0.25">
      <c r="A4" s="79" t="s">
        <v>115</v>
      </c>
      <c r="B4" s="78">
        <v>4692</v>
      </c>
      <c r="C4" s="78">
        <v>17158</v>
      </c>
      <c r="E4" s="76"/>
      <c r="M4" s="75"/>
    </row>
    <row r="5" spans="1:18" x14ac:dyDescent="0.25">
      <c r="A5" s="79" t="s">
        <v>114</v>
      </c>
      <c r="B5" s="78">
        <v>628</v>
      </c>
      <c r="C5" s="78">
        <v>15688</v>
      </c>
      <c r="E5" s="82"/>
    </row>
    <row r="6" spans="1:18" x14ac:dyDescent="0.25">
      <c r="A6" s="79" t="s">
        <v>113</v>
      </c>
      <c r="B6" s="78">
        <v>551</v>
      </c>
      <c r="C6" s="78">
        <v>15981</v>
      </c>
      <c r="E6" s="82"/>
      <c r="M6" s="91" t="s">
        <v>112</v>
      </c>
      <c r="N6" s="91"/>
      <c r="O6" s="91"/>
      <c r="P6" s="91"/>
      <c r="Q6" s="91"/>
      <c r="R6" s="90"/>
    </row>
    <row r="7" spans="1:18" ht="34.5" x14ac:dyDescent="0.25">
      <c r="A7" s="79" t="s">
        <v>111</v>
      </c>
      <c r="B7" s="78">
        <v>1250</v>
      </c>
      <c r="C7" s="78">
        <v>17416</v>
      </c>
      <c r="E7" s="82"/>
      <c r="M7" s="89" t="s">
        <v>29</v>
      </c>
      <c r="N7" s="89" t="s">
        <v>30</v>
      </c>
      <c r="O7" s="89" t="s">
        <v>31</v>
      </c>
      <c r="P7" s="89" t="s">
        <v>32</v>
      </c>
      <c r="Q7" s="89" t="s">
        <v>33</v>
      </c>
      <c r="R7" s="89" t="s">
        <v>35</v>
      </c>
    </row>
    <row r="8" spans="1:18" x14ac:dyDescent="0.25">
      <c r="A8" s="79" t="s">
        <v>110</v>
      </c>
      <c r="B8" s="78">
        <v>1729</v>
      </c>
      <c r="C8" s="78">
        <v>17635</v>
      </c>
      <c r="L8" s="76"/>
      <c r="M8" s="88" t="s">
        <v>36</v>
      </c>
      <c r="N8" s="84">
        <v>1624</v>
      </c>
      <c r="O8" s="84">
        <v>922.84098238574109</v>
      </c>
      <c r="P8" s="84">
        <v>17.598283878152696</v>
      </c>
      <c r="Q8" s="84">
        <v>6.1766969317034182E-10</v>
      </c>
      <c r="R8" s="84">
        <v>0.11643267009678283</v>
      </c>
    </row>
    <row r="9" spans="1:18" x14ac:dyDescent="0.25">
      <c r="A9" s="79" t="s">
        <v>109</v>
      </c>
      <c r="B9" s="78">
        <v>725</v>
      </c>
      <c r="C9" s="78">
        <v>15128</v>
      </c>
      <c r="L9" s="76"/>
      <c r="M9" s="88" t="s">
        <v>37</v>
      </c>
      <c r="N9" s="84">
        <v>0.36899999999999999</v>
      </c>
      <c r="O9" s="84">
        <v>10.8</v>
      </c>
      <c r="P9" s="84">
        <v>0.34122231770032113</v>
      </c>
      <c r="Q9" s="84">
        <v>0.73883655973560325</v>
      </c>
      <c r="R9" s="84"/>
    </row>
    <row r="10" spans="1:18" x14ac:dyDescent="0.25">
      <c r="A10" s="79" t="s">
        <v>108</v>
      </c>
      <c r="B10" s="78">
        <v>934</v>
      </c>
      <c r="C10" s="78">
        <v>15974</v>
      </c>
      <c r="L10" s="76"/>
      <c r="M10" s="82"/>
      <c r="N10" s="82"/>
      <c r="O10" s="82"/>
      <c r="P10" s="82"/>
      <c r="Q10" s="82"/>
      <c r="R10" s="82"/>
    </row>
    <row r="11" spans="1:18" x14ac:dyDescent="0.25">
      <c r="A11" s="79" t="s">
        <v>107</v>
      </c>
      <c r="B11" s="78">
        <v>778</v>
      </c>
      <c r="C11" s="78">
        <v>17504</v>
      </c>
      <c r="M11" s="87" t="s">
        <v>41</v>
      </c>
      <c r="N11" s="87" t="s">
        <v>30</v>
      </c>
      <c r="O11" s="87"/>
      <c r="P11" s="82"/>
      <c r="Q11" s="82"/>
      <c r="R11" s="82"/>
    </row>
    <row r="12" spans="1:18" x14ac:dyDescent="0.25">
      <c r="A12" s="79" t="s">
        <v>106</v>
      </c>
      <c r="B12" s="78">
        <v>4628</v>
      </c>
      <c r="C12" s="78">
        <v>18628</v>
      </c>
      <c r="M12" s="85" t="s">
        <v>45</v>
      </c>
      <c r="N12" s="86">
        <v>7.7843226713477792E-2</v>
      </c>
      <c r="O12" s="83"/>
      <c r="P12" s="82"/>
      <c r="Q12" s="82"/>
      <c r="R12" s="82"/>
    </row>
    <row r="13" spans="1:18" x14ac:dyDescent="0.25">
      <c r="A13" s="79" t="s">
        <v>105</v>
      </c>
      <c r="B13" s="78">
        <v>1724</v>
      </c>
      <c r="C13" s="78">
        <v>14587</v>
      </c>
      <c r="M13" s="85" t="s">
        <v>47</v>
      </c>
      <c r="N13" s="86">
        <v>9.6094843479910264E-3</v>
      </c>
      <c r="O13" s="83"/>
      <c r="P13" s="82"/>
      <c r="Q13" s="82"/>
      <c r="R13" s="82"/>
    </row>
    <row r="14" spans="1:18" x14ac:dyDescent="0.25">
      <c r="A14" s="79" t="s">
        <v>104</v>
      </c>
      <c r="B14" s="78">
        <v>3836</v>
      </c>
      <c r="C14" s="78">
        <v>15921</v>
      </c>
      <c r="M14" s="85" t="s">
        <v>103</v>
      </c>
      <c r="N14" s="84">
        <v>1513.4747340100052</v>
      </c>
      <c r="O14" s="83"/>
      <c r="P14" s="82"/>
      <c r="Q14" s="82"/>
      <c r="R14" s="82"/>
    </row>
    <row r="15" spans="1:18" x14ac:dyDescent="0.25">
      <c r="A15" s="79" t="s">
        <v>102</v>
      </c>
      <c r="B15" s="78">
        <v>1757</v>
      </c>
      <c r="C15" s="78">
        <v>14066</v>
      </c>
      <c r="M15" s="81" t="s">
        <v>101</v>
      </c>
      <c r="N15" s="80">
        <f>(N14/16517)*100</f>
        <v>9.1631333414663985</v>
      </c>
    </row>
    <row r="16" spans="1:18" x14ac:dyDescent="0.25">
      <c r="A16" s="79" t="s">
        <v>100</v>
      </c>
      <c r="B16" s="78">
        <v>6455</v>
      </c>
      <c r="C16" s="78">
        <v>19781</v>
      </c>
    </row>
  </sheetData>
  <mergeCells count="1">
    <mergeCell ref="M6:Q6"/>
  </mergeCells>
  <pageMargins left="0.75" right="0.75" top="1" bottom="1" header="0.5" footer="0.5"/>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3407D-6E0F-4FE3-B401-06022A1097A9}">
  <dimension ref="A1:G14"/>
  <sheetViews>
    <sheetView workbookViewId="0">
      <selection activeCell="J3" sqref="J3"/>
    </sheetView>
  </sheetViews>
  <sheetFormatPr defaultRowHeight="15.75" x14ac:dyDescent="0.25"/>
  <cols>
    <col min="1" max="1" width="13.140625" style="117" customWidth="1"/>
    <col min="2" max="2" width="21.42578125" style="117" customWidth="1"/>
    <col min="3" max="3" width="21.85546875" style="117" customWidth="1"/>
    <col min="4" max="4" width="11.7109375" style="117" bestFit="1" customWidth="1"/>
    <col min="5" max="5" width="11.85546875" style="117" bestFit="1" customWidth="1"/>
    <col min="6" max="6" width="22.5703125" style="118" customWidth="1"/>
    <col min="7" max="7" width="14.5703125" style="117" bestFit="1" customWidth="1"/>
    <col min="8" max="16384" width="9.140625" style="117"/>
  </cols>
  <sheetData>
    <row r="1" spans="1:7" ht="31.5" x14ac:dyDescent="0.25">
      <c r="A1" s="131" t="s">
        <v>133</v>
      </c>
      <c r="B1" s="131" t="s">
        <v>132</v>
      </c>
      <c r="C1" s="131" t="s">
        <v>131</v>
      </c>
      <c r="D1" s="130" t="s">
        <v>130</v>
      </c>
      <c r="E1" s="130" t="s">
        <v>129</v>
      </c>
      <c r="F1" s="129" t="s">
        <v>128</v>
      </c>
      <c r="G1" s="128" t="s">
        <v>127</v>
      </c>
    </row>
    <row r="2" spans="1:7" x14ac:dyDescent="0.25">
      <c r="A2" s="125">
        <v>1</v>
      </c>
      <c r="B2" s="126">
        <v>1225</v>
      </c>
      <c r="C2" s="125"/>
      <c r="D2" s="125"/>
      <c r="E2" s="125"/>
      <c r="F2" s="124"/>
      <c r="G2" s="124"/>
    </row>
    <row r="3" spans="1:7" x14ac:dyDescent="0.25">
      <c r="A3" s="125">
        <v>2</v>
      </c>
      <c r="B3" s="126">
        <v>1285</v>
      </c>
      <c r="C3" s="126">
        <f>B2</f>
        <v>1225</v>
      </c>
      <c r="D3" s="126">
        <f>B3-C3</f>
        <v>60</v>
      </c>
      <c r="E3" s="125">
        <f>ABS(D3)</f>
        <v>60</v>
      </c>
      <c r="F3" s="127">
        <f>(E3/B3)*100</f>
        <v>4.6692607003891053</v>
      </c>
      <c r="G3" s="124">
        <f>E3*E3</f>
        <v>3600</v>
      </c>
    </row>
    <row r="4" spans="1:7" x14ac:dyDescent="0.25">
      <c r="A4" s="125">
        <v>3</v>
      </c>
      <c r="B4" s="126">
        <v>1359</v>
      </c>
      <c r="C4" s="126">
        <f>B3</f>
        <v>1285</v>
      </c>
      <c r="D4" s="126">
        <f>B4-C4</f>
        <v>74</v>
      </c>
      <c r="E4" s="125">
        <f>ABS(D4)</f>
        <v>74</v>
      </c>
      <c r="F4" s="127">
        <f>(E4/B4)*100</f>
        <v>5.4451802796173654</v>
      </c>
      <c r="G4" s="124">
        <f>E4*E4</f>
        <v>5476</v>
      </c>
    </row>
    <row r="5" spans="1:7" x14ac:dyDescent="0.25">
      <c r="A5" s="125">
        <v>4</v>
      </c>
      <c r="B5" s="126">
        <v>1392</v>
      </c>
      <c r="C5" s="126">
        <f>B4</f>
        <v>1359</v>
      </c>
      <c r="D5" s="126">
        <f>B5-C5</f>
        <v>33</v>
      </c>
      <c r="E5" s="125">
        <f>ABS(D5)</f>
        <v>33</v>
      </c>
      <c r="F5" s="127">
        <f>(E5/B5)*100</f>
        <v>2.3706896551724137</v>
      </c>
      <c r="G5" s="124">
        <f>E5*E5</f>
        <v>1089</v>
      </c>
    </row>
    <row r="6" spans="1:7" x14ac:dyDescent="0.25">
      <c r="A6" s="125">
        <v>5</v>
      </c>
      <c r="B6" s="126">
        <v>1443</v>
      </c>
      <c r="C6" s="126">
        <f>B5</f>
        <v>1392</v>
      </c>
      <c r="D6" s="126">
        <f>B6-C6</f>
        <v>51</v>
      </c>
      <c r="E6" s="125">
        <f>ABS(D6)</f>
        <v>51</v>
      </c>
      <c r="F6" s="127">
        <f>(E6/B6)*100</f>
        <v>3.5343035343035343</v>
      </c>
      <c r="G6" s="124">
        <f>E6*E6</f>
        <v>2601</v>
      </c>
    </row>
    <row r="7" spans="1:7" x14ac:dyDescent="0.25">
      <c r="A7" s="125">
        <v>6</v>
      </c>
      <c r="B7" s="126">
        <v>1474</v>
      </c>
      <c r="C7" s="126">
        <f>B6</f>
        <v>1443</v>
      </c>
      <c r="D7" s="126">
        <f>B7-C7</f>
        <v>31</v>
      </c>
      <c r="E7" s="125">
        <f>ABS(D7)</f>
        <v>31</v>
      </c>
      <c r="F7" s="127">
        <f>(E7/B7)*100</f>
        <v>2.1031207598371777</v>
      </c>
      <c r="G7" s="124">
        <f>E7*E7</f>
        <v>961</v>
      </c>
    </row>
    <row r="8" spans="1:7" x14ac:dyDescent="0.25">
      <c r="A8" s="125">
        <v>7</v>
      </c>
      <c r="B8" s="126">
        <v>1467</v>
      </c>
      <c r="C8" s="126">
        <f>B7</f>
        <v>1474</v>
      </c>
      <c r="D8" s="126">
        <f>B8-C8</f>
        <v>-7</v>
      </c>
      <c r="E8" s="125">
        <f>ABS(D8)</f>
        <v>7</v>
      </c>
      <c r="F8" s="127">
        <f>(E8/B8)*100</f>
        <v>0.47716428084526247</v>
      </c>
      <c r="G8" s="124">
        <f>E8*E8</f>
        <v>49</v>
      </c>
    </row>
    <row r="9" spans="1:7" x14ac:dyDescent="0.25">
      <c r="A9" s="125">
        <v>8</v>
      </c>
      <c r="B9" s="125"/>
      <c r="C9" s="126">
        <f>B8</f>
        <v>1467</v>
      </c>
      <c r="D9" s="125"/>
      <c r="E9" s="125"/>
      <c r="F9" s="124"/>
      <c r="G9" s="124"/>
    </row>
    <row r="11" spans="1:7" x14ac:dyDescent="0.25">
      <c r="C11" s="123" t="s">
        <v>45</v>
      </c>
      <c r="D11" s="121">
        <f>AVERAGE(F3:F8)</f>
        <v>3.0999532016941429</v>
      </c>
    </row>
    <row r="12" spans="1:7" x14ac:dyDescent="0.25">
      <c r="C12" s="122" t="s">
        <v>126</v>
      </c>
      <c r="D12" s="121">
        <f>SQRT(SUM(G3:G8)/6)</f>
        <v>47.916594202843754</v>
      </c>
      <c r="E12" s="120">
        <f>D12/AVERAGE(B2:B8)*100</f>
        <v>3.4776169976143732</v>
      </c>
    </row>
    <row r="14" spans="1:7" x14ac:dyDescent="0.25">
      <c r="F14" s="119"/>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A4097-3A9E-4552-91CC-CCFBD0CF0E04}">
  <dimension ref="A1:E188"/>
  <sheetViews>
    <sheetView workbookViewId="0">
      <selection activeCell="O16" sqref="O16"/>
    </sheetView>
  </sheetViews>
  <sheetFormatPr defaultRowHeight="12.75" x14ac:dyDescent="0.2"/>
  <cols>
    <col min="1" max="2" width="9.140625" style="137"/>
    <col min="3" max="3" width="9.140625" style="76"/>
    <col min="4" max="4" width="9.140625" style="76" customWidth="1"/>
    <col min="5" max="16384" width="9.140625" style="76"/>
  </cols>
  <sheetData>
    <row r="1" spans="1:5" x14ac:dyDescent="0.2">
      <c r="A1" s="132" t="s">
        <v>0</v>
      </c>
      <c r="B1" s="132" t="s">
        <v>134</v>
      </c>
      <c r="D1" s="133" t="s">
        <v>135</v>
      </c>
      <c r="E1" s="133"/>
    </row>
    <row r="2" spans="1:5" x14ac:dyDescent="0.2">
      <c r="A2" s="134">
        <v>37257</v>
      </c>
      <c r="B2" s="135">
        <v>2580</v>
      </c>
    </row>
    <row r="3" spans="1:5" x14ac:dyDescent="0.2">
      <c r="A3" s="134">
        <v>37288</v>
      </c>
      <c r="B3" s="135">
        <v>2616</v>
      </c>
    </row>
    <row r="4" spans="1:5" x14ac:dyDescent="0.2">
      <c r="A4" s="134">
        <v>37316</v>
      </c>
      <c r="B4" s="135">
        <v>2838</v>
      </c>
    </row>
    <row r="5" spans="1:5" x14ac:dyDescent="0.2">
      <c r="A5" s="134">
        <v>37347</v>
      </c>
      <c r="B5" s="135">
        <v>2985</v>
      </c>
    </row>
    <row r="6" spans="1:5" x14ac:dyDescent="0.2">
      <c r="A6" s="134">
        <v>37377</v>
      </c>
      <c r="B6" s="135">
        <v>3258</v>
      </c>
    </row>
    <row r="7" spans="1:5" x14ac:dyDescent="0.2">
      <c r="A7" s="134">
        <v>37408</v>
      </c>
      <c r="B7" s="135">
        <v>3107</v>
      </c>
    </row>
    <row r="8" spans="1:5" x14ac:dyDescent="0.2">
      <c r="A8" s="134">
        <v>37438</v>
      </c>
      <c r="B8" s="135">
        <v>3097</v>
      </c>
    </row>
    <row r="9" spans="1:5" x14ac:dyDescent="0.2">
      <c r="A9" s="134">
        <v>37469</v>
      </c>
      <c r="B9" s="135">
        <v>3288</v>
      </c>
    </row>
    <row r="10" spans="1:5" x14ac:dyDescent="0.2">
      <c r="A10" s="134">
        <v>37500</v>
      </c>
      <c r="B10" s="135">
        <v>3077</v>
      </c>
    </row>
    <row r="11" spans="1:5" x14ac:dyDescent="0.2">
      <c r="A11" s="134">
        <v>37530</v>
      </c>
      <c r="B11" s="135">
        <v>3429</v>
      </c>
    </row>
    <row r="12" spans="1:5" x14ac:dyDescent="0.2">
      <c r="A12" s="134">
        <v>37561</v>
      </c>
      <c r="B12" s="135">
        <v>4011</v>
      </c>
    </row>
    <row r="13" spans="1:5" x14ac:dyDescent="0.2">
      <c r="A13" s="134">
        <v>37591</v>
      </c>
      <c r="B13" s="135">
        <v>5739</v>
      </c>
    </row>
    <row r="14" spans="1:5" x14ac:dyDescent="0.2">
      <c r="A14" s="134">
        <v>37622</v>
      </c>
      <c r="B14" s="135">
        <v>2877</v>
      </c>
    </row>
    <row r="15" spans="1:5" x14ac:dyDescent="0.2">
      <c r="A15" s="134">
        <v>37653</v>
      </c>
      <c r="B15" s="135">
        <v>2885</v>
      </c>
    </row>
    <row r="16" spans="1:5" x14ac:dyDescent="0.2">
      <c r="A16" s="134">
        <v>37681</v>
      </c>
      <c r="B16" s="135">
        <v>3259</v>
      </c>
    </row>
    <row r="17" spans="1:4" x14ac:dyDescent="0.2">
      <c r="A17" s="134">
        <v>37712</v>
      </c>
      <c r="B17" s="135">
        <v>3454</v>
      </c>
    </row>
    <row r="18" spans="1:4" x14ac:dyDescent="0.2">
      <c r="A18" s="134">
        <v>37742</v>
      </c>
      <c r="B18" s="135">
        <v>3771</v>
      </c>
    </row>
    <row r="19" spans="1:4" x14ac:dyDescent="0.2">
      <c r="A19" s="134">
        <v>37773</v>
      </c>
      <c r="B19" s="135">
        <v>3667</v>
      </c>
    </row>
    <row r="20" spans="1:4" x14ac:dyDescent="0.2">
      <c r="A20" s="134">
        <v>37803</v>
      </c>
      <c r="B20" s="135">
        <v>3743</v>
      </c>
    </row>
    <row r="21" spans="1:4" x14ac:dyDescent="0.2">
      <c r="A21" s="134">
        <v>37834</v>
      </c>
      <c r="B21" s="135">
        <v>3792</v>
      </c>
    </row>
    <row r="22" spans="1:4" x14ac:dyDescent="0.2">
      <c r="A22" s="134">
        <v>37865</v>
      </c>
      <c r="B22" s="135">
        <v>3699</v>
      </c>
      <c r="C22" s="41" t="s">
        <v>136</v>
      </c>
      <c r="D22" s="41" t="s">
        <v>137</v>
      </c>
    </row>
    <row r="23" spans="1:4" x14ac:dyDescent="0.2">
      <c r="A23" s="134">
        <v>37895</v>
      </c>
      <c r="B23" s="135">
        <v>4082</v>
      </c>
      <c r="C23" s="41">
        <v>1</v>
      </c>
      <c r="D23" s="136">
        <v>0.94387412503000001</v>
      </c>
    </row>
    <row r="24" spans="1:4" x14ac:dyDescent="0.2">
      <c r="A24" s="134">
        <v>37926</v>
      </c>
      <c r="B24" s="135">
        <v>4727</v>
      </c>
      <c r="C24" s="41">
        <v>2</v>
      </c>
      <c r="D24" s="136">
        <v>0.91406209778299996</v>
      </c>
    </row>
    <row r="25" spans="1:4" x14ac:dyDescent="0.2">
      <c r="A25" s="134">
        <v>37956</v>
      </c>
      <c r="B25" s="135">
        <v>6672</v>
      </c>
      <c r="C25" s="41">
        <v>3</v>
      </c>
      <c r="D25" s="136">
        <v>0.90200552195700001</v>
      </c>
    </row>
    <row r="26" spans="1:4" x14ac:dyDescent="0.2">
      <c r="A26" s="134">
        <v>37987</v>
      </c>
      <c r="B26" s="135">
        <v>3560</v>
      </c>
      <c r="C26" s="41">
        <v>4</v>
      </c>
      <c r="D26" s="136">
        <v>0.89515955341999998</v>
      </c>
    </row>
    <row r="27" spans="1:4" x14ac:dyDescent="0.2">
      <c r="A27" s="134">
        <v>38018</v>
      </c>
      <c r="B27" s="135">
        <v>3575</v>
      </c>
      <c r="C27" s="41">
        <v>5</v>
      </c>
      <c r="D27" s="136">
        <v>0.88717756032700001</v>
      </c>
    </row>
    <row r="28" spans="1:4" x14ac:dyDescent="0.2">
      <c r="A28" s="134">
        <v>38047</v>
      </c>
      <c r="B28" s="135">
        <v>4220</v>
      </c>
      <c r="C28" s="41">
        <v>6</v>
      </c>
      <c r="D28" s="136">
        <v>0.87514509834099996</v>
      </c>
    </row>
    <row r="29" spans="1:4" x14ac:dyDescent="0.2">
      <c r="A29" s="134">
        <v>38078</v>
      </c>
      <c r="B29" s="135">
        <v>4282</v>
      </c>
      <c r="C29" s="41">
        <v>7</v>
      </c>
      <c r="D29" s="136">
        <v>0.86357383192500003</v>
      </c>
    </row>
    <row r="30" spans="1:4" x14ac:dyDescent="0.2">
      <c r="A30" s="134">
        <v>38108</v>
      </c>
      <c r="B30" s="135">
        <v>4594</v>
      </c>
      <c r="C30" s="41">
        <v>8</v>
      </c>
      <c r="D30" s="136">
        <v>0.83115503770400001</v>
      </c>
    </row>
    <row r="31" spans="1:4" x14ac:dyDescent="0.2">
      <c r="A31" s="134">
        <v>38139</v>
      </c>
      <c r="B31" s="135">
        <v>4691</v>
      </c>
      <c r="C31" s="41">
        <v>9</v>
      </c>
      <c r="D31" s="136">
        <v>0.80759230388000003</v>
      </c>
    </row>
    <row r="32" spans="1:4" x14ac:dyDescent="0.2">
      <c r="A32" s="134">
        <v>38169</v>
      </c>
      <c r="B32" s="135">
        <v>4629</v>
      </c>
      <c r="C32" s="41">
        <v>10</v>
      </c>
      <c r="D32" s="136">
        <v>0.79095512268799995</v>
      </c>
    </row>
    <row r="33" spans="1:4" x14ac:dyDescent="0.2">
      <c r="A33" s="134">
        <v>38200</v>
      </c>
      <c r="B33" s="135">
        <v>4795</v>
      </c>
      <c r="C33" s="41">
        <v>11</v>
      </c>
      <c r="D33" s="136">
        <v>0.791500165792</v>
      </c>
    </row>
    <row r="34" spans="1:4" x14ac:dyDescent="0.2">
      <c r="A34" s="134">
        <v>38231</v>
      </c>
      <c r="B34" s="135">
        <v>4632</v>
      </c>
      <c r="C34" s="41">
        <v>12</v>
      </c>
      <c r="D34" s="136">
        <v>0.81521152900500005</v>
      </c>
    </row>
    <row r="35" spans="1:4" x14ac:dyDescent="0.2">
      <c r="A35" s="134">
        <v>38261</v>
      </c>
      <c r="B35" s="135">
        <v>5067</v>
      </c>
    </row>
    <row r="36" spans="1:4" x14ac:dyDescent="0.2">
      <c r="A36" s="134">
        <v>38292</v>
      </c>
      <c r="B36" s="135">
        <v>5746</v>
      </c>
    </row>
    <row r="37" spans="1:4" x14ac:dyDescent="0.2">
      <c r="A37" s="134">
        <v>38322</v>
      </c>
      <c r="B37" s="135">
        <v>7965</v>
      </c>
    </row>
    <row r="38" spans="1:4" x14ac:dyDescent="0.2">
      <c r="A38" s="134">
        <v>38353</v>
      </c>
      <c r="B38" s="135">
        <v>4317</v>
      </c>
    </row>
    <row r="39" spans="1:4" x14ac:dyDescent="0.2">
      <c r="A39" s="134">
        <v>38384</v>
      </c>
      <c r="B39" s="135">
        <v>4118</v>
      </c>
    </row>
    <row r="40" spans="1:4" x14ac:dyDescent="0.2">
      <c r="A40" s="134">
        <v>38412</v>
      </c>
      <c r="B40" s="135">
        <v>4855</v>
      </c>
    </row>
    <row r="41" spans="1:4" x14ac:dyDescent="0.2">
      <c r="A41" s="134">
        <v>38443</v>
      </c>
      <c r="B41" s="135">
        <v>4999</v>
      </c>
    </row>
    <row r="42" spans="1:4" x14ac:dyDescent="0.2">
      <c r="A42" s="134">
        <v>38473</v>
      </c>
      <c r="B42" s="135">
        <v>5343</v>
      </c>
    </row>
    <row r="43" spans="1:4" x14ac:dyDescent="0.2">
      <c r="A43" s="134">
        <v>38504</v>
      </c>
      <c r="B43" s="135">
        <v>5392</v>
      </c>
    </row>
    <row r="44" spans="1:4" x14ac:dyDescent="0.2">
      <c r="A44" s="134">
        <v>38534</v>
      </c>
      <c r="B44" s="135">
        <v>5274</v>
      </c>
    </row>
    <row r="45" spans="1:4" x14ac:dyDescent="0.2">
      <c r="A45" s="134">
        <v>38565</v>
      </c>
      <c r="B45" s="135">
        <v>5435</v>
      </c>
    </row>
    <row r="46" spans="1:4" x14ac:dyDescent="0.2">
      <c r="A46" s="134">
        <v>38596</v>
      </c>
      <c r="B46" s="135">
        <v>5217</v>
      </c>
    </row>
    <row r="47" spans="1:4" x14ac:dyDescent="0.2">
      <c r="A47" s="134">
        <v>38626</v>
      </c>
      <c r="B47" s="135">
        <v>5460</v>
      </c>
    </row>
    <row r="48" spans="1:4" x14ac:dyDescent="0.2">
      <c r="A48" s="134">
        <v>38657</v>
      </c>
      <c r="B48" s="135">
        <v>6288</v>
      </c>
    </row>
    <row r="49" spans="1:2" x14ac:dyDescent="0.2">
      <c r="A49" s="134">
        <v>38687</v>
      </c>
      <c r="B49" s="135">
        <v>8403</v>
      </c>
    </row>
    <row r="50" spans="1:2" x14ac:dyDescent="0.2">
      <c r="A50" s="134">
        <v>38718</v>
      </c>
      <c r="B50" s="135">
        <v>4758</v>
      </c>
    </row>
    <row r="51" spans="1:2" x14ac:dyDescent="0.2">
      <c r="A51" s="134">
        <v>38749</v>
      </c>
      <c r="B51" s="135">
        <v>4914</v>
      </c>
    </row>
    <row r="52" spans="1:2" x14ac:dyDescent="0.2">
      <c r="A52" s="134">
        <v>38777</v>
      </c>
      <c r="B52" s="135">
        <v>5431</v>
      </c>
    </row>
    <row r="53" spans="1:2" x14ac:dyDescent="0.2">
      <c r="A53" s="134">
        <v>38808</v>
      </c>
      <c r="B53" s="135">
        <v>5474</v>
      </c>
    </row>
    <row r="54" spans="1:2" x14ac:dyDescent="0.2">
      <c r="A54" s="134">
        <v>38838</v>
      </c>
      <c r="B54" s="135">
        <v>6124</v>
      </c>
    </row>
    <row r="55" spans="1:2" x14ac:dyDescent="0.2">
      <c r="A55" s="134">
        <v>38869</v>
      </c>
      <c r="B55" s="135">
        <v>6027</v>
      </c>
    </row>
    <row r="56" spans="1:2" x14ac:dyDescent="0.2">
      <c r="A56" s="134">
        <v>38899</v>
      </c>
      <c r="B56" s="135">
        <v>5914</v>
      </c>
    </row>
    <row r="57" spans="1:2" x14ac:dyDescent="0.2">
      <c r="A57" s="134">
        <v>38930</v>
      </c>
      <c r="B57" s="135">
        <v>6244</v>
      </c>
    </row>
    <row r="58" spans="1:2" x14ac:dyDescent="0.2">
      <c r="A58" s="134">
        <v>38961</v>
      </c>
      <c r="B58" s="135">
        <v>5808</v>
      </c>
    </row>
    <row r="59" spans="1:2" x14ac:dyDescent="0.2">
      <c r="A59" s="134">
        <v>38991</v>
      </c>
      <c r="B59" s="135">
        <v>6373</v>
      </c>
    </row>
    <row r="60" spans="1:2" x14ac:dyDescent="0.2">
      <c r="A60" s="134">
        <v>39022</v>
      </c>
      <c r="B60" s="135">
        <v>6994</v>
      </c>
    </row>
    <row r="61" spans="1:2" x14ac:dyDescent="0.2">
      <c r="A61" s="134">
        <v>39052</v>
      </c>
      <c r="B61" s="135">
        <v>9018</v>
      </c>
    </row>
    <row r="62" spans="1:2" x14ac:dyDescent="0.2">
      <c r="A62" s="134">
        <v>39083</v>
      </c>
      <c r="B62" s="135">
        <v>5694</v>
      </c>
    </row>
    <row r="63" spans="1:2" x14ac:dyDescent="0.2">
      <c r="A63" s="134">
        <v>39114</v>
      </c>
      <c r="B63" s="135">
        <v>5431</v>
      </c>
    </row>
    <row r="64" spans="1:2" x14ac:dyDescent="0.2">
      <c r="A64" s="134">
        <v>39142</v>
      </c>
      <c r="B64" s="135">
        <v>6240</v>
      </c>
    </row>
    <row r="65" spans="1:2" x14ac:dyDescent="0.2">
      <c r="A65" s="134">
        <v>39173</v>
      </c>
      <c r="B65" s="135">
        <v>6101</v>
      </c>
    </row>
    <row r="66" spans="1:2" x14ac:dyDescent="0.2">
      <c r="A66" s="134">
        <v>39203</v>
      </c>
      <c r="B66" s="135">
        <v>6849</v>
      </c>
    </row>
    <row r="67" spans="1:2" x14ac:dyDescent="0.2">
      <c r="A67" s="134">
        <v>39234</v>
      </c>
      <c r="B67" s="135">
        <v>6694</v>
      </c>
    </row>
    <row r="68" spans="1:2" x14ac:dyDescent="0.2">
      <c r="A68" s="134">
        <v>39264</v>
      </c>
      <c r="B68" s="135">
        <v>6815</v>
      </c>
    </row>
    <row r="69" spans="1:2" x14ac:dyDescent="0.2">
      <c r="A69" s="134">
        <v>39295</v>
      </c>
      <c r="B69" s="135">
        <v>6948</v>
      </c>
    </row>
    <row r="70" spans="1:2" x14ac:dyDescent="0.2">
      <c r="A70" s="134">
        <v>39326</v>
      </c>
      <c r="B70" s="135">
        <v>6450</v>
      </c>
    </row>
    <row r="71" spans="1:2" x14ac:dyDescent="0.2">
      <c r="A71" s="134">
        <v>39356</v>
      </c>
      <c r="B71" s="135">
        <v>7190</v>
      </c>
    </row>
    <row r="72" spans="1:2" x14ac:dyDescent="0.2">
      <c r="A72" s="134">
        <v>39387</v>
      </c>
      <c r="B72" s="135">
        <v>7738</v>
      </c>
    </row>
    <row r="73" spans="1:2" x14ac:dyDescent="0.2">
      <c r="A73" s="134">
        <v>39417</v>
      </c>
      <c r="B73" s="135">
        <v>9769</v>
      </c>
    </row>
    <row r="74" spans="1:2" x14ac:dyDescent="0.2">
      <c r="A74" s="134">
        <v>39448</v>
      </c>
      <c r="B74" s="135">
        <v>6665</v>
      </c>
    </row>
    <row r="75" spans="1:2" x14ac:dyDescent="0.2">
      <c r="A75" s="134">
        <v>39479</v>
      </c>
      <c r="B75" s="135">
        <v>6400</v>
      </c>
    </row>
    <row r="76" spans="1:2" x14ac:dyDescent="0.2">
      <c r="A76" s="134">
        <v>39508</v>
      </c>
      <c r="B76" s="135">
        <v>7277</v>
      </c>
    </row>
    <row r="77" spans="1:2" x14ac:dyDescent="0.2">
      <c r="A77" s="134">
        <v>39539</v>
      </c>
      <c r="B77" s="135">
        <v>7584</v>
      </c>
    </row>
    <row r="78" spans="1:2" x14ac:dyDescent="0.2">
      <c r="A78" s="134">
        <v>39569</v>
      </c>
      <c r="B78" s="135">
        <v>8169</v>
      </c>
    </row>
    <row r="79" spans="1:2" x14ac:dyDescent="0.2">
      <c r="A79" s="134">
        <v>39600</v>
      </c>
      <c r="B79" s="135">
        <v>8179</v>
      </c>
    </row>
    <row r="80" spans="1:2" x14ac:dyDescent="0.2">
      <c r="A80" s="134">
        <v>39630</v>
      </c>
      <c r="B80" s="135">
        <v>8118</v>
      </c>
    </row>
    <row r="81" spans="1:2" x14ac:dyDescent="0.2">
      <c r="A81" s="134">
        <v>39661</v>
      </c>
      <c r="B81" s="135">
        <v>8284</v>
      </c>
    </row>
    <row r="82" spans="1:2" x14ac:dyDescent="0.2">
      <c r="A82" s="134">
        <v>39692</v>
      </c>
      <c r="B82" s="135">
        <v>7962</v>
      </c>
    </row>
    <row r="83" spans="1:2" x14ac:dyDescent="0.2">
      <c r="A83" s="134">
        <v>39722</v>
      </c>
      <c r="B83" s="135">
        <v>8636</v>
      </c>
    </row>
    <row r="84" spans="1:2" x14ac:dyDescent="0.2">
      <c r="A84" s="134">
        <v>39753</v>
      </c>
      <c r="B84" s="135">
        <v>9433</v>
      </c>
    </row>
    <row r="85" spans="1:2" x14ac:dyDescent="0.2">
      <c r="A85" s="134">
        <v>39783</v>
      </c>
      <c r="B85" s="135">
        <v>11786</v>
      </c>
    </row>
    <row r="86" spans="1:2" x14ac:dyDescent="0.2">
      <c r="A86" s="134">
        <v>39814</v>
      </c>
      <c r="B86" s="135">
        <v>8082</v>
      </c>
    </row>
    <row r="87" spans="1:2" x14ac:dyDescent="0.2">
      <c r="A87" s="134">
        <v>39845</v>
      </c>
      <c r="B87" s="135">
        <v>7761</v>
      </c>
    </row>
    <row r="88" spans="1:2" x14ac:dyDescent="0.2">
      <c r="A88" s="134">
        <v>39873</v>
      </c>
      <c r="B88" s="135">
        <v>8994</v>
      </c>
    </row>
    <row r="89" spans="1:2" x14ac:dyDescent="0.2">
      <c r="A89" s="134">
        <v>39904</v>
      </c>
      <c r="B89" s="135">
        <v>8803</v>
      </c>
    </row>
    <row r="90" spans="1:2" x14ac:dyDescent="0.2">
      <c r="A90" s="134">
        <v>39934</v>
      </c>
      <c r="B90" s="135">
        <v>9712</v>
      </c>
    </row>
    <row r="91" spans="1:2" x14ac:dyDescent="0.2">
      <c r="A91" s="134">
        <v>39965</v>
      </c>
      <c r="B91" s="135">
        <v>9843</v>
      </c>
    </row>
    <row r="92" spans="1:2" x14ac:dyDescent="0.2">
      <c r="A92" s="134">
        <v>39995</v>
      </c>
      <c r="B92" s="135">
        <v>9769</v>
      </c>
    </row>
    <row r="93" spans="1:2" x14ac:dyDescent="0.2">
      <c r="A93" s="134">
        <v>40026</v>
      </c>
      <c r="B93" s="135">
        <v>9944</v>
      </c>
    </row>
    <row r="94" spans="1:2" x14ac:dyDescent="0.2">
      <c r="A94" s="134">
        <v>40057</v>
      </c>
      <c r="B94" s="135">
        <v>9582</v>
      </c>
    </row>
    <row r="95" spans="1:2" x14ac:dyDescent="0.2">
      <c r="A95" s="134">
        <v>40087</v>
      </c>
      <c r="B95" s="135">
        <v>10209</v>
      </c>
    </row>
    <row r="96" spans="1:2" x14ac:dyDescent="0.2">
      <c r="A96" s="134">
        <v>40118</v>
      </c>
      <c r="B96" s="135">
        <v>11115</v>
      </c>
    </row>
    <row r="97" spans="1:2" x14ac:dyDescent="0.2">
      <c r="A97" s="134">
        <v>40148</v>
      </c>
      <c r="B97" s="135">
        <v>14995</v>
      </c>
    </row>
    <row r="98" spans="1:2" x14ac:dyDescent="0.2">
      <c r="A98" s="134">
        <v>40179</v>
      </c>
      <c r="B98" s="135">
        <v>9183</v>
      </c>
    </row>
    <row r="99" spans="1:2" x14ac:dyDescent="0.2">
      <c r="A99" s="134">
        <v>40210</v>
      </c>
      <c r="B99" s="135">
        <v>9478</v>
      </c>
    </row>
    <row r="100" spans="1:2" x14ac:dyDescent="0.2">
      <c r="A100" s="134">
        <v>40238</v>
      </c>
      <c r="B100" s="135">
        <v>10751</v>
      </c>
    </row>
    <row r="101" spans="1:2" x14ac:dyDescent="0.2">
      <c r="A101" s="134">
        <v>40269</v>
      </c>
      <c r="B101" s="135">
        <v>10518</v>
      </c>
    </row>
    <row r="102" spans="1:2" x14ac:dyDescent="0.2">
      <c r="A102" s="134">
        <v>40299</v>
      </c>
      <c r="B102" s="135">
        <v>11349</v>
      </c>
    </row>
    <row r="103" spans="1:2" x14ac:dyDescent="0.2">
      <c r="A103" s="134">
        <v>40330</v>
      </c>
      <c r="B103" s="135">
        <v>11728</v>
      </c>
    </row>
    <row r="104" spans="1:2" x14ac:dyDescent="0.2">
      <c r="A104" s="134">
        <v>40360</v>
      </c>
      <c r="B104" s="135">
        <v>11590</v>
      </c>
    </row>
    <row r="105" spans="1:2" x14ac:dyDescent="0.2">
      <c r="A105" s="134">
        <v>40391</v>
      </c>
      <c r="B105" s="135">
        <v>11871</v>
      </c>
    </row>
    <row r="106" spans="1:2" x14ac:dyDescent="0.2">
      <c r="A106" s="134">
        <v>40422</v>
      </c>
      <c r="B106" s="135">
        <v>11336</v>
      </c>
    </row>
    <row r="107" spans="1:2" x14ac:dyDescent="0.2">
      <c r="A107" s="134">
        <v>40452</v>
      </c>
      <c r="B107" s="135">
        <v>11986</v>
      </c>
    </row>
    <row r="108" spans="1:2" x14ac:dyDescent="0.2">
      <c r="A108" s="134">
        <v>40483</v>
      </c>
      <c r="B108" s="135">
        <v>13130</v>
      </c>
    </row>
    <row r="109" spans="1:2" x14ac:dyDescent="0.2">
      <c r="A109" s="134">
        <v>40513</v>
      </c>
      <c r="B109" s="135">
        <v>16694</v>
      </c>
    </row>
    <row r="110" spans="1:2" x14ac:dyDescent="0.2">
      <c r="A110" s="134">
        <v>40544</v>
      </c>
      <c r="B110" s="135">
        <v>11195</v>
      </c>
    </row>
    <row r="111" spans="1:2" x14ac:dyDescent="0.2">
      <c r="A111" s="134">
        <v>40575</v>
      </c>
      <c r="B111" s="135">
        <v>10919</v>
      </c>
    </row>
    <row r="112" spans="1:2" x14ac:dyDescent="0.2">
      <c r="A112" s="134">
        <v>40603</v>
      </c>
      <c r="B112" s="135">
        <v>12389</v>
      </c>
    </row>
    <row r="113" spans="1:2" x14ac:dyDescent="0.2">
      <c r="A113" s="134">
        <v>40634</v>
      </c>
      <c r="B113" s="135">
        <v>12619</v>
      </c>
    </row>
    <row r="114" spans="1:2" x14ac:dyDescent="0.2">
      <c r="A114" s="134">
        <v>40664</v>
      </c>
      <c r="B114" s="135">
        <v>13489</v>
      </c>
    </row>
    <row r="115" spans="1:2" x14ac:dyDescent="0.2">
      <c r="A115" s="134">
        <v>40695</v>
      </c>
      <c r="B115" s="135">
        <v>13620</v>
      </c>
    </row>
    <row r="116" spans="1:2" x14ac:dyDescent="0.2">
      <c r="A116" s="134">
        <v>40725</v>
      </c>
      <c r="B116" s="135">
        <v>13438</v>
      </c>
    </row>
    <row r="117" spans="1:2" x14ac:dyDescent="0.2">
      <c r="A117" s="134">
        <v>40756</v>
      </c>
      <c r="B117" s="135">
        <v>14084</v>
      </c>
    </row>
    <row r="118" spans="1:2" x14ac:dyDescent="0.2">
      <c r="A118" s="134">
        <v>40787</v>
      </c>
      <c r="B118" s="135">
        <v>13172</v>
      </c>
    </row>
    <row r="119" spans="1:2" x14ac:dyDescent="0.2">
      <c r="A119" s="134">
        <v>40817</v>
      </c>
      <c r="B119" s="135">
        <v>14040</v>
      </c>
    </row>
    <row r="120" spans="1:2" x14ac:dyDescent="0.2">
      <c r="A120" s="134">
        <v>40848</v>
      </c>
      <c r="B120" s="135">
        <v>15759</v>
      </c>
    </row>
    <row r="121" spans="1:2" x14ac:dyDescent="0.2">
      <c r="A121" s="134">
        <v>40878</v>
      </c>
      <c r="B121" s="135">
        <v>19992</v>
      </c>
    </row>
    <row r="122" spans="1:2" x14ac:dyDescent="0.2">
      <c r="A122" s="134">
        <v>40909</v>
      </c>
      <c r="B122" s="135">
        <v>13162</v>
      </c>
    </row>
    <row r="123" spans="1:2" x14ac:dyDescent="0.2">
      <c r="A123" s="134">
        <v>40940</v>
      </c>
      <c r="B123" s="135">
        <v>13394</v>
      </c>
    </row>
    <row r="124" spans="1:2" x14ac:dyDescent="0.2">
      <c r="A124" s="134">
        <v>40969</v>
      </c>
      <c r="B124" s="135">
        <v>15285</v>
      </c>
    </row>
    <row r="125" spans="1:2" x14ac:dyDescent="0.2">
      <c r="A125" s="134">
        <v>41000</v>
      </c>
      <c r="B125" s="135">
        <v>14467</v>
      </c>
    </row>
    <row r="126" spans="1:2" x14ac:dyDescent="0.2">
      <c r="A126" s="134">
        <v>41030</v>
      </c>
      <c r="B126" s="135">
        <v>16086</v>
      </c>
    </row>
    <row r="127" spans="1:2" x14ac:dyDescent="0.2">
      <c r="A127" s="134">
        <v>41061</v>
      </c>
      <c r="B127" s="135">
        <v>16027</v>
      </c>
    </row>
    <row r="128" spans="1:2" x14ac:dyDescent="0.2">
      <c r="A128" s="134">
        <v>41091</v>
      </c>
      <c r="B128" s="135">
        <v>15622</v>
      </c>
    </row>
    <row r="129" spans="1:2" x14ac:dyDescent="0.2">
      <c r="A129" s="134">
        <v>41122</v>
      </c>
      <c r="B129" s="135">
        <v>16360</v>
      </c>
    </row>
    <row r="130" spans="1:2" x14ac:dyDescent="0.2">
      <c r="A130" s="134">
        <v>41153</v>
      </c>
      <c r="B130" s="135">
        <v>14714</v>
      </c>
    </row>
    <row r="131" spans="1:2" x14ac:dyDescent="0.2">
      <c r="A131" s="134">
        <v>41183</v>
      </c>
      <c r="B131" s="135">
        <v>15894</v>
      </c>
    </row>
    <row r="132" spans="1:2" x14ac:dyDescent="0.2">
      <c r="A132" s="134">
        <v>41214</v>
      </c>
      <c r="B132" s="135">
        <v>18152</v>
      </c>
    </row>
    <row r="133" spans="1:2" x14ac:dyDescent="0.2">
      <c r="A133" s="134">
        <v>41244</v>
      </c>
      <c r="B133" s="135">
        <v>22089</v>
      </c>
    </row>
    <row r="134" spans="1:2" x14ac:dyDescent="0.2">
      <c r="A134" s="134">
        <v>41275</v>
      </c>
      <c r="B134" s="135">
        <v>15161</v>
      </c>
    </row>
    <row r="135" spans="1:2" x14ac:dyDescent="0.2">
      <c r="A135" s="134">
        <v>41306</v>
      </c>
      <c r="B135" s="135">
        <v>15342</v>
      </c>
    </row>
    <row r="136" spans="1:2" x14ac:dyDescent="0.2">
      <c r="A136" s="134">
        <v>41334</v>
      </c>
      <c r="B136" s="135">
        <v>16997</v>
      </c>
    </row>
    <row r="137" spans="1:2" x14ac:dyDescent="0.2">
      <c r="A137" s="134">
        <v>41365</v>
      </c>
      <c r="B137" s="135">
        <v>16623</v>
      </c>
    </row>
    <row r="138" spans="1:2" x14ac:dyDescent="0.2">
      <c r="A138" s="134">
        <v>41395</v>
      </c>
      <c r="B138" s="135">
        <v>18064</v>
      </c>
    </row>
    <row r="139" spans="1:2" x14ac:dyDescent="0.2">
      <c r="A139" s="134">
        <v>41426</v>
      </c>
      <c r="B139" s="135">
        <v>17605</v>
      </c>
    </row>
    <row r="140" spans="1:2" x14ac:dyDescent="0.2">
      <c r="A140" s="134">
        <v>41456</v>
      </c>
      <c r="B140" s="135">
        <v>17746</v>
      </c>
    </row>
    <row r="141" spans="1:2" x14ac:dyDescent="0.2">
      <c r="A141" s="134">
        <v>41487</v>
      </c>
      <c r="B141" s="135">
        <v>18907</v>
      </c>
    </row>
    <row r="142" spans="1:2" x14ac:dyDescent="0.2">
      <c r="A142" s="134">
        <v>41518</v>
      </c>
      <c r="B142" s="135">
        <v>16735</v>
      </c>
    </row>
    <row r="143" spans="1:2" x14ac:dyDescent="0.2">
      <c r="A143" s="134">
        <v>41548</v>
      </c>
      <c r="B143" s="135">
        <v>18146</v>
      </c>
    </row>
    <row r="144" spans="1:2" x14ac:dyDescent="0.2">
      <c r="A144" s="134">
        <v>41579</v>
      </c>
      <c r="B144" s="135">
        <v>20336</v>
      </c>
    </row>
    <row r="145" spans="1:2" x14ac:dyDescent="0.2">
      <c r="A145" s="134">
        <v>41609</v>
      </c>
      <c r="B145" s="135">
        <v>24665</v>
      </c>
    </row>
    <row r="146" spans="1:2" x14ac:dyDescent="0.2">
      <c r="A146" s="134">
        <v>41640</v>
      </c>
      <c r="B146" s="135">
        <v>17686</v>
      </c>
    </row>
    <row r="147" spans="1:2" x14ac:dyDescent="0.2">
      <c r="A147" s="134">
        <v>41671</v>
      </c>
      <c r="B147" s="135">
        <v>17908</v>
      </c>
    </row>
    <row r="148" spans="1:2" x14ac:dyDescent="0.2">
      <c r="A148" s="134">
        <v>41699</v>
      </c>
      <c r="B148" s="135">
        <v>18691</v>
      </c>
    </row>
    <row r="149" spans="1:2" x14ac:dyDescent="0.2">
      <c r="A149" s="134">
        <v>41730</v>
      </c>
      <c r="B149" s="135">
        <v>19030</v>
      </c>
    </row>
    <row r="150" spans="1:2" x14ac:dyDescent="0.2">
      <c r="A150" s="134">
        <v>41760</v>
      </c>
      <c r="B150" s="135">
        <v>20623</v>
      </c>
    </row>
    <row r="151" spans="1:2" x14ac:dyDescent="0.2">
      <c r="A151" s="134">
        <v>41791</v>
      </c>
      <c r="B151" s="135">
        <v>19596</v>
      </c>
    </row>
    <row r="152" spans="1:2" x14ac:dyDescent="0.2">
      <c r="A152" s="134">
        <v>41821</v>
      </c>
      <c r="B152" s="135">
        <v>20122</v>
      </c>
    </row>
    <row r="153" spans="1:2" x14ac:dyDescent="0.2">
      <c r="A153" s="134">
        <v>41852</v>
      </c>
      <c r="B153" s="135">
        <v>20029</v>
      </c>
    </row>
    <row r="154" spans="1:2" x14ac:dyDescent="0.2">
      <c r="A154" s="134">
        <v>41883</v>
      </c>
      <c r="B154" s="135">
        <v>18669</v>
      </c>
    </row>
    <row r="155" spans="1:2" x14ac:dyDescent="0.2">
      <c r="A155" s="134">
        <v>41913</v>
      </c>
      <c r="B155" s="135">
        <v>20518</v>
      </c>
    </row>
    <row r="156" spans="1:2" x14ac:dyDescent="0.2">
      <c r="A156" s="134">
        <v>41944</v>
      </c>
      <c r="B156" s="135">
        <v>21967</v>
      </c>
    </row>
    <row r="157" spans="1:2" x14ac:dyDescent="0.2">
      <c r="A157" s="134">
        <v>41974</v>
      </c>
      <c r="B157" s="135">
        <v>27584</v>
      </c>
    </row>
    <row r="158" spans="1:2" x14ac:dyDescent="0.2">
      <c r="A158" s="134">
        <v>42005</v>
      </c>
      <c r="B158" s="135">
        <v>19315</v>
      </c>
    </row>
    <row r="159" spans="1:2" x14ac:dyDescent="0.2">
      <c r="A159" s="134">
        <v>42036</v>
      </c>
      <c r="B159" s="135">
        <v>19186</v>
      </c>
    </row>
    <row r="160" spans="1:2" x14ac:dyDescent="0.2">
      <c r="A160" s="134">
        <v>42064</v>
      </c>
      <c r="B160" s="135">
        <v>21211</v>
      </c>
    </row>
    <row r="161" spans="1:2" x14ac:dyDescent="0.2">
      <c r="A161" s="134">
        <v>42095</v>
      </c>
      <c r="B161" s="135">
        <v>20985</v>
      </c>
    </row>
    <row r="162" spans="1:2" x14ac:dyDescent="0.2">
      <c r="A162" s="134">
        <v>42125</v>
      </c>
      <c r="B162" s="135">
        <v>22385</v>
      </c>
    </row>
    <row r="163" spans="1:2" x14ac:dyDescent="0.2">
      <c r="A163" s="134">
        <v>42156</v>
      </c>
      <c r="B163" s="135">
        <v>22223</v>
      </c>
    </row>
    <row r="164" spans="1:2" x14ac:dyDescent="0.2">
      <c r="A164" s="134">
        <v>42186</v>
      </c>
      <c r="B164" s="135">
        <v>22602</v>
      </c>
    </row>
    <row r="165" spans="1:2" x14ac:dyDescent="0.2">
      <c r="A165" s="134">
        <v>42217</v>
      </c>
      <c r="B165" s="135">
        <v>22456</v>
      </c>
    </row>
    <row r="166" spans="1:2" x14ac:dyDescent="0.2">
      <c r="A166" s="134">
        <v>42248</v>
      </c>
      <c r="B166" s="135">
        <v>21418</v>
      </c>
    </row>
    <row r="167" spans="1:2" x14ac:dyDescent="0.2">
      <c r="A167" s="134">
        <v>42278</v>
      </c>
      <c r="B167" s="135">
        <v>23092</v>
      </c>
    </row>
    <row r="168" spans="1:2" x14ac:dyDescent="0.2">
      <c r="A168" s="134">
        <v>42309</v>
      </c>
      <c r="B168" s="135">
        <v>24598</v>
      </c>
    </row>
    <row r="169" spans="1:2" x14ac:dyDescent="0.2">
      <c r="A169" s="134">
        <v>42339</v>
      </c>
      <c r="B169" s="135">
        <v>30706</v>
      </c>
    </row>
    <row r="170" spans="1:2" x14ac:dyDescent="0.2">
      <c r="A170" s="134">
        <v>42370</v>
      </c>
      <c r="B170" s="135">
        <v>21692</v>
      </c>
    </row>
    <row r="171" spans="1:2" x14ac:dyDescent="0.2">
      <c r="A171" s="134">
        <v>42401</v>
      </c>
      <c r="B171" s="135">
        <v>21699</v>
      </c>
    </row>
    <row r="172" spans="1:2" x14ac:dyDescent="0.2">
      <c r="A172" s="134">
        <v>42430</v>
      </c>
      <c r="B172" s="135">
        <v>23402</v>
      </c>
    </row>
    <row r="173" spans="1:2" x14ac:dyDescent="0.2">
      <c r="A173" s="134">
        <v>42461</v>
      </c>
      <c r="B173" s="135">
        <v>24046</v>
      </c>
    </row>
    <row r="174" spans="1:2" x14ac:dyDescent="0.2">
      <c r="A174" s="134">
        <v>42491</v>
      </c>
      <c r="B174" s="135">
        <v>24881</v>
      </c>
    </row>
    <row r="175" spans="1:2" x14ac:dyDescent="0.2">
      <c r="A175" s="134">
        <v>42522</v>
      </c>
      <c r="B175" s="135">
        <v>24602</v>
      </c>
    </row>
    <row r="176" spans="1:2" x14ac:dyDescent="0.2">
      <c r="A176" s="134">
        <v>42552</v>
      </c>
      <c r="B176" s="135">
        <v>24631</v>
      </c>
    </row>
    <row r="177" spans="1:2" x14ac:dyDescent="0.2">
      <c r="A177" s="134">
        <v>42583</v>
      </c>
      <c r="B177" s="135">
        <v>24831</v>
      </c>
    </row>
    <row r="178" spans="1:2" x14ac:dyDescent="0.2">
      <c r="A178" s="134">
        <v>42614</v>
      </c>
      <c r="B178" s="135">
        <v>23603</v>
      </c>
    </row>
    <row r="179" spans="1:2" x14ac:dyDescent="0.2">
      <c r="A179" s="134">
        <v>42644</v>
      </c>
      <c r="B179" s="135">
        <v>24608</v>
      </c>
    </row>
    <row r="180" spans="1:2" x14ac:dyDescent="0.2">
      <c r="A180" s="134">
        <v>42675</v>
      </c>
      <c r="B180" s="135">
        <v>26705</v>
      </c>
    </row>
    <row r="181" spans="1:2" x14ac:dyDescent="0.2">
      <c r="A181" s="134">
        <v>42705</v>
      </c>
      <c r="B181" s="135">
        <v>34023</v>
      </c>
    </row>
    <row r="182" spans="1:2" x14ac:dyDescent="0.2">
      <c r="A182" s="134">
        <v>42736</v>
      </c>
      <c r="B182" s="135">
        <v>23837</v>
      </c>
    </row>
    <row r="183" spans="1:2" x14ac:dyDescent="0.2">
      <c r="A183" s="134">
        <v>42767</v>
      </c>
      <c r="B183" s="135">
        <v>23438</v>
      </c>
    </row>
    <row r="184" spans="1:2" x14ac:dyDescent="0.2">
      <c r="A184" s="134">
        <v>42795</v>
      </c>
      <c r="B184" s="135">
        <v>26305</v>
      </c>
    </row>
    <row r="185" spans="1:2" x14ac:dyDescent="0.2">
      <c r="A185" s="134">
        <v>42826</v>
      </c>
      <c r="B185" s="135">
        <v>25429</v>
      </c>
    </row>
    <row r="186" spans="1:2" x14ac:dyDescent="0.2">
      <c r="A186" s="134">
        <v>42856</v>
      </c>
      <c r="B186" s="135">
        <v>27152</v>
      </c>
    </row>
    <row r="187" spans="1:2" x14ac:dyDescent="0.2">
      <c r="A187" s="134">
        <v>42887</v>
      </c>
      <c r="B187" s="135">
        <v>27218</v>
      </c>
    </row>
    <row r="188" spans="1:2" x14ac:dyDescent="0.2">
      <c r="A188" s="134">
        <v>42917</v>
      </c>
      <c r="B188" s="135">
        <v>26722</v>
      </c>
    </row>
  </sheetData>
  <mergeCells count="1">
    <mergeCell ref="D1:E1"/>
  </mergeCells>
  <pageMargins left="0.75" right="0.75" top="1" bottom="1" header="0.5" footer="0.5"/>
  <pageSetup orientation="portrait" r:id="rId1"/>
  <headerFooter alignWithMargins="0"/>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38328-C6E6-429E-A078-B43C501E4075}">
  <dimension ref="A1:O75"/>
  <sheetViews>
    <sheetView workbookViewId="0">
      <selection activeCell="E16" sqref="E16"/>
    </sheetView>
  </sheetViews>
  <sheetFormatPr defaultRowHeight="12.75" x14ac:dyDescent="0.2"/>
  <cols>
    <col min="1" max="1" width="22.5703125" style="76" customWidth="1"/>
    <col min="2" max="7" width="9.140625" style="76"/>
    <col min="8" max="8" width="10.42578125" style="76" customWidth="1"/>
    <col min="9" max="16384" width="9.140625" style="76"/>
  </cols>
  <sheetData>
    <row r="1" spans="1:8" x14ac:dyDescent="0.2">
      <c r="A1" s="87" t="s">
        <v>41</v>
      </c>
      <c r="B1" s="138"/>
      <c r="C1" s="138"/>
      <c r="D1" s="139" t="s">
        <v>30</v>
      </c>
      <c r="E1" s="100"/>
      <c r="F1" s="39" t="s">
        <v>42</v>
      </c>
      <c r="G1" s="21"/>
      <c r="H1" s="40" t="s">
        <v>30</v>
      </c>
    </row>
    <row r="2" spans="1:8" x14ac:dyDescent="0.2">
      <c r="A2" s="140" t="s">
        <v>103</v>
      </c>
      <c r="B2" s="140"/>
      <c r="C2" s="140"/>
      <c r="D2" s="141">
        <v>1385.12</v>
      </c>
    </row>
    <row r="3" spans="1:8" x14ac:dyDescent="0.2">
      <c r="A3" s="142" t="s">
        <v>45</v>
      </c>
      <c r="B3" s="143"/>
      <c r="C3" s="143"/>
      <c r="D3" s="144">
        <v>1.9485946826941696E-2</v>
      </c>
      <c r="E3" s="100"/>
      <c r="F3" s="41" t="s">
        <v>46</v>
      </c>
      <c r="G3" s="100"/>
      <c r="H3" s="101">
        <v>7535.7021652528947</v>
      </c>
    </row>
    <row r="4" spans="1:8" ht="22.5" x14ac:dyDescent="0.2">
      <c r="A4" s="145" t="s">
        <v>138</v>
      </c>
      <c r="B4" s="143"/>
      <c r="C4" s="143"/>
      <c r="D4" s="144">
        <v>0.113</v>
      </c>
      <c r="E4" s="100"/>
      <c r="F4" s="100"/>
      <c r="G4" s="100"/>
      <c r="H4" s="100"/>
    </row>
    <row r="6" spans="1:8" x14ac:dyDescent="0.2">
      <c r="A6" s="146" t="s">
        <v>44</v>
      </c>
      <c r="B6" s="100"/>
      <c r="C6" s="101">
        <v>12220.01604278075</v>
      </c>
    </row>
    <row r="20" spans="1:15" x14ac:dyDescent="0.2">
      <c r="A20" s="24" t="s">
        <v>139</v>
      </c>
      <c r="B20" s="7"/>
      <c r="C20" s="7"/>
      <c r="D20" s="7"/>
      <c r="E20" s="7"/>
      <c r="F20" s="7"/>
      <c r="G20" s="7"/>
      <c r="H20" s="102"/>
      <c r="J20" s="133"/>
      <c r="K20" s="133"/>
      <c r="L20" s="133"/>
      <c r="M20" s="133"/>
      <c r="N20" s="133"/>
      <c r="O20" s="133"/>
    </row>
    <row r="21" spans="1:15" x14ac:dyDescent="0.2">
      <c r="A21" s="15"/>
      <c r="B21" s="15"/>
      <c r="C21" s="15" t="s">
        <v>5</v>
      </c>
      <c r="D21" s="15"/>
      <c r="E21" s="15"/>
      <c r="F21" s="15"/>
      <c r="G21" s="15"/>
      <c r="H21" s="15"/>
    </row>
    <row r="22" spans="1:15" x14ac:dyDescent="0.2">
      <c r="A22" s="15" t="s">
        <v>0</v>
      </c>
      <c r="B22" s="15" t="s">
        <v>8</v>
      </c>
      <c r="C22" s="15" t="s">
        <v>9</v>
      </c>
      <c r="D22" s="15" t="s">
        <v>10</v>
      </c>
      <c r="E22" s="15"/>
      <c r="F22" s="15"/>
      <c r="G22" s="15"/>
      <c r="H22" s="15"/>
    </row>
    <row r="23" spans="1:15" x14ac:dyDescent="0.2">
      <c r="A23" s="11">
        <v>42948</v>
      </c>
      <c r="B23" s="12">
        <v>27061.918977022058</v>
      </c>
      <c r="C23" s="12"/>
      <c r="D23" s="12"/>
      <c r="E23" s="16"/>
      <c r="F23" s="12"/>
      <c r="G23" s="12"/>
      <c r="H23" s="12"/>
    </row>
    <row r="24" spans="1:15" x14ac:dyDescent="0.2">
      <c r="A24" s="11">
        <v>42979</v>
      </c>
      <c r="B24" s="12">
        <v>25616.21600562513</v>
      </c>
      <c r="C24" s="12">
        <v>52678.134982647185</v>
      </c>
      <c r="D24" s="12"/>
      <c r="E24" s="16"/>
      <c r="F24" s="12"/>
      <c r="G24" s="12"/>
      <c r="H24" s="12"/>
    </row>
    <row r="25" spans="1:15" x14ac:dyDescent="0.2">
      <c r="A25" s="11">
        <v>43009</v>
      </c>
      <c r="B25" s="12">
        <v>26999.346911987654</v>
      </c>
      <c r="C25" s="12"/>
      <c r="D25" s="12"/>
      <c r="E25" s="16"/>
      <c r="F25" s="12"/>
      <c r="G25" s="12"/>
      <c r="H25" s="12"/>
    </row>
    <row r="26" spans="1:15" x14ac:dyDescent="0.2">
      <c r="A26" s="11">
        <v>43040</v>
      </c>
      <c r="B26" s="12">
        <v>29238.837507098531</v>
      </c>
      <c r="C26" s="12"/>
      <c r="D26" s="12"/>
      <c r="E26" s="16"/>
      <c r="F26" s="12"/>
      <c r="G26" s="12"/>
      <c r="H26" s="12"/>
    </row>
    <row r="27" spans="1:15" x14ac:dyDescent="0.2">
      <c r="A27" s="11">
        <v>43070</v>
      </c>
      <c r="B27" s="12">
        <v>36994.355989146396</v>
      </c>
      <c r="C27" s="12">
        <v>93232.540408232599</v>
      </c>
      <c r="D27" s="12">
        <v>145910.67539087977</v>
      </c>
      <c r="E27" s="16"/>
      <c r="F27" s="12"/>
      <c r="G27" s="12"/>
      <c r="H27" s="12"/>
    </row>
    <row r="28" spans="1:15" x14ac:dyDescent="0.2">
      <c r="A28" s="11">
        <v>43101</v>
      </c>
      <c r="B28" s="12">
        <v>25918.966639377202</v>
      </c>
      <c r="C28" s="12"/>
      <c r="D28" s="12"/>
      <c r="E28" s="16"/>
      <c r="F28" s="12"/>
      <c r="G28" s="12"/>
      <c r="H28" s="12"/>
    </row>
    <row r="29" spans="1:15" x14ac:dyDescent="0.2">
      <c r="A29" s="11">
        <v>43132</v>
      </c>
      <c r="B29" s="12">
        <v>25605.54813300744</v>
      </c>
      <c r="C29" s="12"/>
      <c r="D29" s="12"/>
      <c r="E29" s="16"/>
      <c r="F29" s="12"/>
      <c r="G29" s="12"/>
      <c r="H29" s="12"/>
    </row>
    <row r="30" spans="1:15" x14ac:dyDescent="0.2">
      <c r="A30" s="11">
        <v>43160</v>
      </c>
      <c r="B30" s="12">
        <v>28370.342938919199</v>
      </c>
      <c r="C30" s="12">
        <v>79894.857711303863</v>
      </c>
      <c r="D30" s="12"/>
      <c r="E30" s="16"/>
      <c r="F30" s="12"/>
      <c r="G30" s="12"/>
      <c r="H30" s="12"/>
    </row>
    <row r="31" spans="1:15" x14ac:dyDescent="0.2">
      <c r="A31" s="11">
        <v>43191</v>
      </c>
      <c r="B31" s="12">
        <v>27809.801380132012</v>
      </c>
      <c r="C31" s="12"/>
      <c r="D31" s="12"/>
      <c r="E31" s="16"/>
      <c r="F31" s="12"/>
      <c r="G31" s="12"/>
      <c r="H31" s="12"/>
    </row>
    <row r="32" spans="1:15" x14ac:dyDescent="0.2">
      <c r="A32" s="11">
        <v>43221</v>
      </c>
      <c r="B32" s="12">
        <v>29518.616913279289</v>
      </c>
      <c r="C32" s="12"/>
      <c r="D32" s="12"/>
      <c r="E32" s="16"/>
      <c r="F32" s="12"/>
      <c r="G32" s="12"/>
      <c r="H32" s="12"/>
    </row>
    <row r="33" spans="1:8" x14ac:dyDescent="0.2">
      <c r="A33" s="11">
        <v>43252</v>
      </c>
      <c r="B33" s="12">
        <v>29385.956205633753</v>
      </c>
      <c r="C33" s="12">
        <v>86714.37449904505</v>
      </c>
      <c r="D33" s="12"/>
      <c r="E33" s="16"/>
      <c r="F33" s="12"/>
      <c r="G33" s="12"/>
      <c r="H33" s="12"/>
    </row>
    <row r="34" spans="1:8" x14ac:dyDescent="0.2">
      <c r="A34" s="11">
        <v>43282</v>
      </c>
      <c r="B34" s="12">
        <v>29022.64001418155</v>
      </c>
      <c r="C34" s="12"/>
      <c r="D34" s="12"/>
      <c r="E34" s="16"/>
      <c r="F34" s="12"/>
      <c r="G34" s="12"/>
      <c r="H34" s="12"/>
    </row>
    <row r="35" spans="1:8" x14ac:dyDescent="0.2">
      <c r="A35" s="17" t="s">
        <v>11</v>
      </c>
      <c r="B35" s="18">
        <f>SUM(B23:B34)</f>
        <v>341542.54761541024</v>
      </c>
      <c r="C35" s="18"/>
      <c r="D35" s="18"/>
      <c r="E35" s="19"/>
      <c r="F35" s="18"/>
      <c r="G35" s="18"/>
      <c r="H35" s="18"/>
    </row>
    <row r="36" spans="1:8" x14ac:dyDescent="0.2">
      <c r="A36" s="20" t="s">
        <v>12</v>
      </c>
      <c r="B36" s="12">
        <f>AVERAGE(B23:B34)</f>
        <v>28461.878967950852</v>
      </c>
      <c r="C36" s="12">
        <f>AVERAGE(C23:C34)</f>
        <v>78129.976900307171</v>
      </c>
      <c r="D36" s="12">
        <f>AVERAGE(D23:D34)</f>
        <v>145910.67539087977</v>
      </c>
      <c r="E36" s="16"/>
      <c r="F36" s="12"/>
      <c r="G36" s="12"/>
      <c r="H36" s="12"/>
    </row>
    <row r="37" spans="1:8" x14ac:dyDescent="0.2">
      <c r="A37" s="20" t="s">
        <v>13</v>
      </c>
      <c r="B37" s="12">
        <f>MAX(B23:B34)</f>
        <v>36994.355989146396</v>
      </c>
      <c r="C37" s="12">
        <f>MAX(C23:C34)</f>
        <v>93232.540408232599</v>
      </c>
      <c r="D37" s="12">
        <f>MAX(D23:D34)</f>
        <v>145910.67539087977</v>
      </c>
      <c r="E37" s="16"/>
      <c r="F37" s="12"/>
      <c r="G37" s="12"/>
      <c r="H37" s="12"/>
    </row>
    <row r="38" spans="1:8" x14ac:dyDescent="0.2">
      <c r="A38" s="21" t="s">
        <v>14</v>
      </c>
      <c r="B38" s="22">
        <f>MIN(B23:B34)</f>
        <v>25605.54813300744</v>
      </c>
      <c r="C38" s="22">
        <f>MIN(C23:C34)</f>
        <v>52678.134982647185</v>
      </c>
      <c r="D38" s="22">
        <f>MIN(D23:D34)</f>
        <v>145910.67539087977</v>
      </c>
      <c r="E38" s="23"/>
      <c r="F38" s="22"/>
      <c r="G38" s="22"/>
      <c r="H38" s="22"/>
    </row>
    <row r="39" spans="1:8" x14ac:dyDescent="0.2">
      <c r="A39" s="100"/>
      <c r="B39" s="12"/>
      <c r="C39" s="12"/>
      <c r="D39" s="12"/>
      <c r="E39" s="16"/>
      <c r="F39" s="12"/>
      <c r="G39" s="12"/>
      <c r="H39" s="12"/>
    </row>
    <row r="40" spans="1:8" x14ac:dyDescent="0.2">
      <c r="A40" s="24" t="s">
        <v>15</v>
      </c>
      <c r="B40" s="7"/>
      <c r="C40" s="7"/>
      <c r="D40" s="7"/>
      <c r="E40" s="7"/>
      <c r="F40" s="7"/>
      <c r="G40" s="7"/>
      <c r="H40" s="102"/>
    </row>
    <row r="41" spans="1:8" x14ac:dyDescent="0.2">
      <c r="A41" s="26" t="s">
        <v>16</v>
      </c>
      <c r="B41" s="100"/>
      <c r="C41" s="100"/>
      <c r="D41" s="100"/>
      <c r="E41" s="116">
        <v>1.9485946826941696E-2</v>
      </c>
      <c r="F41" s="100"/>
      <c r="G41" s="100"/>
      <c r="H41" s="147"/>
    </row>
    <row r="42" spans="1:8" x14ac:dyDescent="0.2">
      <c r="A42" s="26" t="s">
        <v>17</v>
      </c>
      <c r="B42" s="100"/>
      <c r="C42" s="100"/>
      <c r="D42" s="100"/>
      <c r="E42" s="105">
        <v>7535.7021652528947</v>
      </c>
      <c r="F42" s="100"/>
      <c r="G42" s="100"/>
      <c r="H42" s="147"/>
    </row>
    <row r="43" spans="1:8" x14ac:dyDescent="0.2">
      <c r="A43" s="30" t="s">
        <v>18</v>
      </c>
      <c r="B43" s="113"/>
      <c r="C43" s="113"/>
      <c r="D43" s="113"/>
      <c r="E43" s="114">
        <v>0.99831510675638191</v>
      </c>
      <c r="F43" s="113"/>
      <c r="G43" s="113"/>
      <c r="H43" s="148"/>
    </row>
    <row r="44" spans="1:8" x14ac:dyDescent="0.2">
      <c r="A44" s="100"/>
      <c r="B44" s="100"/>
      <c r="C44" s="100"/>
      <c r="D44" s="100"/>
      <c r="E44" s="100"/>
      <c r="F44" s="100"/>
      <c r="G44" s="100"/>
      <c r="H44" s="100"/>
    </row>
    <row r="45" spans="1:8" x14ac:dyDescent="0.2">
      <c r="A45" s="100"/>
      <c r="B45" s="100"/>
      <c r="C45" s="100"/>
      <c r="D45" s="100"/>
      <c r="E45" s="100"/>
      <c r="F45" s="100"/>
      <c r="G45" s="100"/>
      <c r="H45" s="100"/>
    </row>
    <row r="46" spans="1:8" x14ac:dyDescent="0.2">
      <c r="A46" s="24" t="s">
        <v>19</v>
      </c>
      <c r="B46" s="7"/>
      <c r="C46" s="7"/>
      <c r="D46" s="7"/>
      <c r="E46" s="7"/>
      <c r="F46" s="7"/>
      <c r="G46" s="7"/>
      <c r="H46" s="102"/>
    </row>
    <row r="47" spans="1:8" x14ac:dyDescent="0.2">
      <c r="A47" s="100"/>
      <c r="B47" s="100"/>
      <c r="C47" s="100"/>
      <c r="D47" s="100"/>
      <c r="E47" s="100"/>
      <c r="F47" s="100"/>
      <c r="G47" s="100"/>
      <c r="H47" s="100"/>
    </row>
    <row r="48" spans="1:8" x14ac:dyDescent="0.2">
      <c r="A48" s="24" t="s">
        <v>40</v>
      </c>
      <c r="B48" s="7"/>
      <c r="C48" s="7"/>
      <c r="D48" s="7"/>
      <c r="E48" s="7"/>
      <c r="F48" s="7"/>
      <c r="G48" s="7"/>
      <c r="H48" s="102"/>
    </row>
    <row r="49" spans="1:8" x14ac:dyDescent="0.2">
      <c r="A49" s="100"/>
      <c r="B49" s="100"/>
      <c r="C49" s="100"/>
      <c r="D49" s="100"/>
      <c r="E49" s="100"/>
      <c r="F49" s="100"/>
      <c r="G49" s="100"/>
      <c r="H49" s="100"/>
    </row>
    <row r="50" spans="1:8" x14ac:dyDescent="0.2">
      <c r="A50" s="39" t="s">
        <v>41</v>
      </c>
      <c r="B50" s="21"/>
      <c r="C50" s="21"/>
      <c r="D50" s="40" t="s">
        <v>30</v>
      </c>
      <c r="E50" s="100"/>
      <c r="F50" s="39" t="s">
        <v>42</v>
      </c>
      <c r="G50" s="21"/>
      <c r="H50" s="40" t="s">
        <v>30</v>
      </c>
    </row>
    <row r="51" spans="1:8" x14ac:dyDescent="0.2">
      <c r="A51" s="41" t="s">
        <v>43</v>
      </c>
      <c r="B51" s="100"/>
      <c r="C51" s="100"/>
      <c r="D51" s="104">
        <v>9.6954990585080658E-5</v>
      </c>
      <c r="E51" s="100"/>
      <c r="F51" s="41" t="s">
        <v>44</v>
      </c>
      <c r="G51" s="100"/>
      <c r="H51" s="101">
        <v>12220.01604278075</v>
      </c>
    </row>
    <row r="52" spans="1:8" x14ac:dyDescent="0.2">
      <c r="A52" s="41" t="s">
        <v>45</v>
      </c>
      <c r="B52" s="100"/>
      <c r="C52" s="100"/>
      <c r="D52" s="104">
        <v>1.9485946826941696E-2</v>
      </c>
      <c r="E52" s="100"/>
      <c r="F52" s="41" t="s">
        <v>46</v>
      </c>
      <c r="G52" s="100"/>
      <c r="H52" s="101">
        <v>7535.7021652528947</v>
      </c>
    </row>
    <row r="53" spans="1:8" x14ac:dyDescent="0.2">
      <c r="A53" s="41" t="s">
        <v>47</v>
      </c>
      <c r="B53" s="100"/>
      <c r="C53" s="100"/>
      <c r="D53" s="104">
        <v>0.99831510675638191</v>
      </c>
      <c r="E53" s="100"/>
      <c r="F53" s="100"/>
      <c r="G53" s="100"/>
      <c r="H53" s="100"/>
    </row>
    <row r="54" spans="1:8" x14ac:dyDescent="0.2">
      <c r="A54" s="100" t="s">
        <v>103</v>
      </c>
      <c r="B54" s="100"/>
      <c r="C54" s="100"/>
      <c r="D54" s="105">
        <v>1385.12</v>
      </c>
      <c r="E54" s="100"/>
      <c r="F54" s="100"/>
      <c r="G54" s="100"/>
      <c r="H54" s="100"/>
    </row>
    <row r="55" spans="1:8" x14ac:dyDescent="0.2">
      <c r="E55" s="100"/>
      <c r="F55" s="100"/>
      <c r="G55" s="100"/>
      <c r="H55" s="100"/>
    </row>
    <row r="56" spans="1:8" x14ac:dyDescent="0.2">
      <c r="A56" s="39" t="s">
        <v>48</v>
      </c>
      <c r="B56" s="21"/>
      <c r="C56" s="21"/>
      <c r="D56" s="40" t="s">
        <v>30</v>
      </c>
      <c r="E56" s="100"/>
      <c r="F56" s="100"/>
      <c r="G56" s="100"/>
      <c r="H56" s="100"/>
    </row>
    <row r="57" spans="1:8" x14ac:dyDescent="0.2">
      <c r="A57" s="41" t="s">
        <v>49</v>
      </c>
      <c r="B57" s="100"/>
      <c r="C57" s="100"/>
      <c r="D57" s="103" t="s">
        <v>140</v>
      </c>
      <c r="E57" s="100"/>
      <c r="F57" s="100"/>
      <c r="G57" s="100"/>
      <c r="H57" s="100"/>
    </row>
    <row r="58" spans="1:8" x14ac:dyDescent="0.2">
      <c r="A58" s="41" t="s">
        <v>141</v>
      </c>
      <c r="B58" s="100"/>
      <c r="C58" s="100"/>
      <c r="D58" s="101">
        <v>0.20465622642040746</v>
      </c>
      <c r="E58" s="100"/>
      <c r="F58" s="100"/>
      <c r="G58" s="100"/>
      <c r="H58" s="100"/>
    </row>
    <row r="59" spans="1:8" x14ac:dyDescent="0.2">
      <c r="A59" s="41" t="s">
        <v>142</v>
      </c>
      <c r="B59" s="100"/>
      <c r="C59" s="100"/>
      <c r="D59" s="101">
        <v>0.77896034657561275</v>
      </c>
      <c r="E59" s="100"/>
      <c r="F59" s="100"/>
      <c r="G59" s="100"/>
      <c r="H59" s="100"/>
    </row>
    <row r="60" spans="1:8" x14ac:dyDescent="0.2">
      <c r="A60" s="41" t="s">
        <v>143</v>
      </c>
      <c r="B60" s="100"/>
      <c r="C60" s="100"/>
      <c r="D60" s="101">
        <v>9.0169944001528099E-2</v>
      </c>
      <c r="E60" s="100"/>
      <c r="F60" s="100"/>
      <c r="G60" s="100"/>
      <c r="H60" s="100"/>
    </row>
    <row r="61" spans="1:8" x14ac:dyDescent="0.2">
      <c r="A61" s="41" t="s">
        <v>144</v>
      </c>
      <c r="B61" s="100"/>
      <c r="C61" s="100"/>
      <c r="D61" s="103" t="s">
        <v>145</v>
      </c>
      <c r="E61" s="100"/>
      <c r="F61" s="100"/>
      <c r="G61" s="100"/>
      <c r="H61" s="100"/>
    </row>
    <row r="62" spans="1:8" x14ac:dyDescent="0.2">
      <c r="A62" s="100"/>
      <c r="B62" s="100"/>
      <c r="C62" s="100"/>
      <c r="D62" s="100"/>
      <c r="E62" s="100"/>
      <c r="F62" s="100"/>
      <c r="G62" s="100"/>
      <c r="H62" s="100"/>
    </row>
    <row r="63" spans="1:8" x14ac:dyDescent="0.2">
      <c r="A63" s="39" t="s">
        <v>146</v>
      </c>
      <c r="B63" s="21"/>
      <c r="C63" s="21"/>
      <c r="D63" s="40" t="s">
        <v>30</v>
      </c>
      <c r="E63" s="100"/>
      <c r="F63" s="100"/>
      <c r="G63" s="100"/>
      <c r="H63" s="100"/>
    </row>
    <row r="64" spans="1:8" x14ac:dyDescent="0.2">
      <c r="A64" s="41" t="s">
        <v>147</v>
      </c>
      <c r="B64" s="100"/>
      <c r="C64" s="100"/>
      <c r="D64" s="101">
        <v>0.83000505647350742</v>
      </c>
      <c r="E64" s="100"/>
      <c r="F64" s="100"/>
      <c r="G64" s="100"/>
      <c r="H64" s="100"/>
    </row>
    <row r="65" spans="1:8" x14ac:dyDescent="0.2">
      <c r="A65" s="41" t="s">
        <v>148</v>
      </c>
      <c r="B65" s="100"/>
      <c r="C65" s="100"/>
      <c r="D65" s="101">
        <v>0.82965702760068238</v>
      </c>
      <c r="E65" s="100"/>
      <c r="F65" s="100"/>
      <c r="G65" s="100"/>
      <c r="H65" s="100"/>
    </row>
    <row r="66" spans="1:8" x14ac:dyDescent="0.2">
      <c r="A66" s="41" t="s">
        <v>149</v>
      </c>
      <c r="B66" s="100"/>
      <c r="C66" s="100"/>
      <c r="D66" s="101">
        <v>0.90343413265759875</v>
      </c>
      <c r="E66" s="100"/>
      <c r="F66" s="100"/>
      <c r="G66" s="100"/>
      <c r="H66" s="100"/>
    </row>
    <row r="67" spans="1:8" x14ac:dyDescent="0.2">
      <c r="A67" s="41" t="s">
        <v>150</v>
      </c>
      <c r="B67" s="100"/>
      <c r="C67" s="100"/>
      <c r="D67" s="101">
        <v>0.9347931336066917</v>
      </c>
      <c r="E67" s="100"/>
      <c r="F67" s="100"/>
      <c r="G67" s="100"/>
      <c r="H67" s="100"/>
    </row>
    <row r="68" spans="1:8" x14ac:dyDescent="0.2">
      <c r="A68" s="41" t="s">
        <v>151</v>
      </c>
      <c r="B68" s="100"/>
      <c r="C68" s="100"/>
      <c r="D68" s="101">
        <v>1.0064798318921135</v>
      </c>
      <c r="E68" s="100"/>
      <c r="F68" s="100"/>
      <c r="G68" s="100"/>
      <c r="H68" s="100"/>
    </row>
    <row r="69" spans="1:8" x14ac:dyDescent="0.2">
      <c r="A69" s="41" t="s">
        <v>152</v>
      </c>
      <c r="B69" s="100"/>
      <c r="C69" s="100"/>
      <c r="D69" s="101">
        <v>0.95510118186320281</v>
      </c>
      <c r="E69" s="100"/>
      <c r="F69" s="100"/>
      <c r="G69" s="100"/>
      <c r="H69" s="100"/>
    </row>
    <row r="70" spans="1:8" x14ac:dyDescent="0.2">
      <c r="A70" s="41" t="s">
        <v>153</v>
      </c>
      <c r="B70" s="100"/>
      <c r="C70" s="100"/>
      <c r="D70" s="101">
        <v>0.93850301281512938</v>
      </c>
      <c r="E70" s="100"/>
      <c r="F70" s="100"/>
      <c r="G70" s="100"/>
      <c r="H70" s="100"/>
    </row>
    <row r="71" spans="1:8" x14ac:dyDescent="0.2">
      <c r="A71" s="41" t="s">
        <v>154</v>
      </c>
      <c r="B71" s="100"/>
      <c r="C71" s="100"/>
      <c r="D71" s="101">
        <v>0.96920787175216372</v>
      </c>
      <c r="E71" s="100"/>
      <c r="F71" s="100"/>
      <c r="G71" s="100"/>
      <c r="H71" s="100"/>
    </row>
    <row r="72" spans="1:8" x14ac:dyDescent="0.2">
      <c r="A72" s="41" t="s">
        <v>155</v>
      </c>
      <c r="B72" s="100"/>
      <c r="C72" s="100"/>
      <c r="D72" s="101">
        <v>0.90394474282338755</v>
      </c>
      <c r="E72" s="100"/>
      <c r="F72" s="100"/>
      <c r="G72" s="100"/>
      <c r="H72" s="100"/>
    </row>
    <row r="73" spans="1:8" x14ac:dyDescent="0.2">
      <c r="A73" s="41" t="s">
        <v>156</v>
      </c>
      <c r="B73" s="100"/>
      <c r="C73" s="100"/>
      <c r="D73" s="101">
        <v>0.98768367398653167</v>
      </c>
      <c r="E73" s="100"/>
      <c r="F73" s="100"/>
      <c r="G73" s="100"/>
      <c r="H73" s="100"/>
    </row>
    <row r="74" spans="1:8" x14ac:dyDescent="0.2">
      <c r="A74" s="41" t="s">
        <v>157</v>
      </c>
      <c r="B74" s="100"/>
      <c r="C74" s="100"/>
      <c r="D74" s="101">
        <v>1.1366303043811528</v>
      </c>
      <c r="E74" s="100"/>
      <c r="F74" s="100"/>
      <c r="G74" s="100"/>
      <c r="H74" s="100"/>
    </row>
    <row r="75" spans="1:8" x14ac:dyDescent="0.2">
      <c r="A75" s="41" t="s">
        <v>158</v>
      </c>
      <c r="B75" s="100"/>
      <c r="C75" s="100"/>
      <c r="D75" s="101">
        <v>1.6045600301478362</v>
      </c>
    </row>
  </sheetData>
  <mergeCells count="1">
    <mergeCell ref="J20:O20"/>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D18D4-77C7-4DB0-8433-912B7DF611E0}">
  <dimension ref="A1:Q66"/>
  <sheetViews>
    <sheetView workbookViewId="0">
      <selection sqref="A1:D188"/>
    </sheetView>
  </sheetViews>
  <sheetFormatPr defaultRowHeight="12.75" x14ac:dyDescent="0.2"/>
  <cols>
    <col min="1" max="1" width="19.7109375" style="76" customWidth="1"/>
    <col min="2" max="3" width="9.140625" style="76"/>
    <col min="4" max="4" width="21.7109375" style="76" bestFit="1" customWidth="1"/>
    <col min="5" max="16384" width="9.140625" style="76"/>
  </cols>
  <sheetData>
    <row r="1" spans="1:4" x14ac:dyDescent="0.2">
      <c r="A1" s="149" t="s">
        <v>159</v>
      </c>
      <c r="B1" s="149"/>
      <c r="C1" s="149"/>
      <c r="D1" s="149"/>
    </row>
    <row r="2" spans="1:4" x14ac:dyDescent="0.2">
      <c r="A2" s="150"/>
      <c r="B2" s="151" t="s">
        <v>45</v>
      </c>
      <c r="C2" s="151" t="s">
        <v>86</v>
      </c>
      <c r="D2" s="151" t="s">
        <v>160</v>
      </c>
    </row>
    <row r="3" spans="1:4" ht="25.5" x14ac:dyDescent="0.2">
      <c r="A3" s="152" t="s">
        <v>161</v>
      </c>
      <c r="B3" s="153">
        <v>1.95E-2</v>
      </c>
      <c r="C3" s="154">
        <v>1385</v>
      </c>
      <c r="D3" s="155">
        <f>(C3/12220)*100</f>
        <v>11.333878887070377</v>
      </c>
    </row>
    <row r="4" spans="1:4" ht="25.5" x14ac:dyDescent="0.2">
      <c r="A4" s="152" t="s">
        <v>162</v>
      </c>
      <c r="B4" s="156">
        <v>9.7900000000000001E-2</v>
      </c>
      <c r="C4" s="157">
        <v>1813</v>
      </c>
      <c r="D4" s="158">
        <f t="shared" ref="D4:D5" si="0">(C4/12220)*100</f>
        <v>14.83633387888707</v>
      </c>
    </row>
    <row r="5" spans="1:4" ht="25.5" x14ac:dyDescent="0.2">
      <c r="A5" s="152" t="s">
        <v>163</v>
      </c>
      <c r="B5" s="157">
        <v>8.7799999999999994</v>
      </c>
      <c r="C5" s="157">
        <v>1598</v>
      </c>
      <c r="D5" s="158">
        <f t="shared" si="0"/>
        <v>13.076923076923078</v>
      </c>
    </row>
    <row r="9" spans="1:4" x14ac:dyDescent="0.2">
      <c r="A9" s="151" t="s">
        <v>135</v>
      </c>
    </row>
    <row r="27" spans="1:17" x14ac:dyDescent="0.2">
      <c r="A27" s="24" t="s">
        <v>164</v>
      </c>
      <c r="B27" s="7"/>
      <c r="C27" s="7"/>
      <c r="D27" s="7"/>
      <c r="E27" s="7"/>
      <c r="F27" s="7"/>
      <c r="G27" s="7"/>
      <c r="H27" s="102"/>
      <c r="J27" s="24" t="s">
        <v>165</v>
      </c>
      <c r="K27" s="7"/>
      <c r="L27" s="7"/>
      <c r="M27" s="7"/>
      <c r="N27" s="7"/>
      <c r="O27" s="7"/>
      <c r="P27" s="7"/>
      <c r="Q27" s="102"/>
    </row>
    <row r="28" spans="1:17" x14ac:dyDescent="0.2">
      <c r="A28" s="15"/>
      <c r="B28" s="15"/>
      <c r="C28" s="15" t="s">
        <v>5</v>
      </c>
      <c r="D28" s="15"/>
      <c r="E28" s="15"/>
      <c r="F28" s="15"/>
      <c r="G28" s="15"/>
      <c r="H28" s="15"/>
      <c r="J28" s="15"/>
      <c r="K28" s="15"/>
      <c r="L28" s="15" t="s">
        <v>5</v>
      </c>
      <c r="M28" s="15"/>
      <c r="N28" s="15"/>
      <c r="O28" s="15"/>
      <c r="P28" s="15"/>
      <c r="Q28" s="15"/>
    </row>
    <row r="29" spans="1:17" x14ac:dyDescent="0.2">
      <c r="A29" s="15" t="s">
        <v>0</v>
      </c>
      <c r="B29" s="15" t="s">
        <v>8</v>
      </c>
      <c r="C29" s="15" t="s">
        <v>9</v>
      </c>
      <c r="D29" s="15" t="s">
        <v>10</v>
      </c>
      <c r="E29" s="15"/>
      <c r="F29" s="15"/>
      <c r="G29" s="15"/>
      <c r="H29" s="15"/>
      <c r="J29" s="15" t="s">
        <v>0</v>
      </c>
      <c r="K29" s="15" t="s">
        <v>8</v>
      </c>
      <c r="L29" s="15" t="s">
        <v>9</v>
      </c>
      <c r="M29" s="15" t="s">
        <v>10</v>
      </c>
      <c r="N29" s="15"/>
      <c r="O29" s="15"/>
      <c r="P29" s="15"/>
      <c r="Q29" s="15"/>
    </row>
    <row r="30" spans="1:17" x14ac:dyDescent="0.2">
      <c r="A30" s="11">
        <v>42948</v>
      </c>
      <c r="B30" s="12">
        <v>26460.551870798958</v>
      </c>
      <c r="C30" s="12"/>
      <c r="D30" s="12"/>
      <c r="E30" s="16"/>
      <c r="F30" s="12"/>
      <c r="G30" s="12"/>
      <c r="H30" s="12"/>
      <c r="J30" s="11">
        <v>42948</v>
      </c>
      <c r="K30" s="12">
        <v>27570.064500604272</v>
      </c>
      <c r="L30" s="12"/>
      <c r="M30" s="12"/>
      <c r="N30" s="16"/>
      <c r="O30" s="12"/>
      <c r="P30" s="12"/>
      <c r="Q30" s="12"/>
    </row>
    <row r="31" spans="1:17" x14ac:dyDescent="0.2">
      <c r="A31" s="11">
        <v>42979</v>
      </c>
      <c r="B31" s="12">
        <v>26460.551870798958</v>
      </c>
      <c r="C31" s="12">
        <v>52921.103741597915</v>
      </c>
      <c r="D31" s="12"/>
      <c r="E31" s="16"/>
      <c r="F31" s="12"/>
      <c r="G31" s="12"/>
      <c r="H31" s="12"/>
      <c r="J31" s="11">
        <v>42979</v>
      </c>
      <c r="K31" s="12">
        <v>27769.128996589043</v>
      </c>
      <c r="L31" s="12">
        <v>55339.193497193315</v>
      </c>
      <c r="M31" s="12"/>
      <c r="N31" s="16"/>
      <c r="O31" s="12"/>
      <c r="P31" s="12"/>
      <c r="Q31" s="12"/>
    </row>
    <row r="32" spans="1:17" x14ac:dyDescent="0.2">
      <c r="A32" s="11">
        <v>43009</v>
      </c>
      <c r="B32" s="12">
        <v>26460.551870798958</v>
      </c>
      <c r="C32" s="12"/>
      <c r="D32" s="12"/>
      <c r="E32" s="16"/>
      <c r="F32" s="12"/>
      <c r="G32" s="12"/>
      <c r="H32" s="12"/>
      <c r="J32" s="11">
        <v>43009</v>
      </c>
      <c r="K32" s="12">
        <v>27968.193492573813</v>
      </c>
      <c r="L32" s="12"/>
      <c r="M32" s="12"/>
      <c r="N32" s="16"/>
      <c r="O32" s="12"/>
      <c r="P32" s="12"/>
      <c r="Q32" s="12"/>
    </row>
    <row r="33" spans="1:17" x14ac:dyDescent="0.2">
      <c r="A33" s="11">
        <v>43040</v>
      </c>
      <c r="B33" s="12">
        <v>26460.551870798958</v>
      </c>
      <c r="C33" s="12"/>
      <c r="D33" s="12"/>
      <c r="E33" s="16"/>
      <c r="F33" s="12"/>
      <c r="G33" s="12"/>
      <c r="H33" s="12"/>
      <c r="J33" s="11">
        <v>43040</v>
      </c>
      <c r="K33" s="12">
        <v>28167.257988558584</v>
      </c>
      <c r="L33" s="12"/>
      <c r="M33" s="12"/>
      <c r="N33" s="16"/>
      <c r="O33" s="12"/>
      <c r="P33" s="12"/>
      <c r="Q33" s="12"/>
    </row>
    <row r="34" spans="1:17" x14ac:dyDescent="0.2">
      <c r="A34" s="11">
        <v>43070</v>
      </c>
      <c r="B34" s="12">
        <v>26460.551870798958</v>
      </c>
      <c r="C34" s="12">
        <v>79381.655612396877</v>
      </c>
      <c r="D34" s="12">
        <v>132302.7593539948</v>
      </c>
      <c r="E34" s="16"/>
      <c r="F34" s="12"/>
      <c r="G34" s="12"/>
      <c r="H34" s="12"/>
      <c r="J34" s="11">
        <v>43070</v>
      </c>
      <c r="K34" s="12">
        <v>28366.322484543354</v>
      </c>
      <c r="L34" s="12">
        <v>84501.773965675748</v>
      </c>
      <c r="M34" s="12">
        <v>139840.96746286907</v>
      </c>
      <c r="N34" s="16"/>
      <c r="O34" s="12"/>
      <c r="P34" s="12"/>
      <c r="Q34" s="12"/>
    </row>
    <row r="35" spans="1:17" x14ac:dyDescent="0.2">
      <c r="A35" s="11">
        <v>43101</v>
      </c>
      <c r="B35" s="12">
        <v>26460.551870798958</v>
      </c>
      <c r="C35" s="12"/>
      <c r="D35" s="12"/>
      <c r="E35" s="16"/>
      <c r="F35" s="12"/>
      <c r="G35" s="12"/>
      <c r="H35" s="12"/>
      <c r="J35" s="11">
        <v>43101</v>
      </c>
      <c r="K35" s="12">
        <v>28565.386980528121</v>
      </c>
      <c r="L35" s="12"/>
      <c r="M35" s="12"/>
      <c r="N35" s="16"/>
      <c r="O35" s="12"/>
      <c r="P35" s="12"/>
      <c r="Q35" s="12"/>
    </row>
    <row r="36" spans="1:17" x14ac:dyDescent="0.2">
      <c r="A36" s="11">
        <v>43132</v>
      </c>
      <c r="B36" s="12">
        <v>26460.551870798958</v>
      </c>
      <c r="C36" s="12"/>
      <c r="D36" s="12"/>
      <c r="E36" s="16"/>
      <c r="F36" s="12"/>
      <c r="G36" s="12"/>
      <c r="H36" s="12"/>
      <c r="J36" s="11">
        <v>43132</v>
      </c>
      <c r="K36" s="12">
        <v>28764.451476512892</v>
      </c>
      <c r="L36" s="12"/>
      <c r="M36" s="12"/>
      <c r="N36" s="16"/>
      <c r="O36" s="12"/>
      <c r="P36" s="12"/>
      <c r="Q36" s="12"/>
    </row>
    <row r="37" spans="1:17" x14ac:dyDescent="0.2">
      <c r="A37" s="11">
        <v>43160</v>
      </c>
      <c r="B37" s="12">
        <v>26460.551870798958</v>
      </c>
      <c r="C37" s="12">
        <v>79381.655612396877</v>
      </c>
      <c r="D37" s="12"/>
      <c r="E37" s="16"/>
      <c r="F37" s="12"/>
      <c r="G37" s="12"/>
      <c r="H37" s="12"/>
      <c r="J37" s="11">
        <v>43160</v>
      </c>
      <c r="K37" s="12">
        <v>28963.515972497666</v>
      </c>
      <c r="L37" s="12">
        <v>86293.354429538682</v>
      </c>
      <c r="M37" s="12"/>
      <c r="N37" s="16"/>
      <c r="O37" s="12"/>
      <c r="P37" s="12"/>
      <c r="Q37" s="12"/>
    </row>
    <row r="38" spans="1:17" x14ac:dyDescent="0.2">
      <c r="A38" s="11">
        <v>43191</v>
      </c>
      <c r="B38" s="12">
        <v>26460.551870798958</v>
      </c>
      <c r="C38" s="12"/>
      <c r="D38" s="12"/>
      <c r="E38" s="16"/>
      <c r="F38" s="12"/>
      <c r="G38" s="12"/>
      <c r="H38" s="12"/>
      <c r="J38" s="11">
        <v>43191</v>
      </c>
      <c r="K38" s="12">
        <v>29162.580468482432</v>
      </c>
      <c r="L38" s="12"/>
      <c r="M38" s="12"/>
      <c r="N38" s="16"/>
      <c r="O38" s="12"/>
      <c r="P38" s="12"/>
      <c r="Q38" s="12"/>
    </row>
    <row r="39" spans="1:17" x14ac:dyDescent="0.2">
      <c r="A39" s="11">
        <v>43221</v>
      </c>
      <c r="B39" s="12">
        <v>26460.551870798958</v>
      </c>
      <c r="C39" s="12"/>
      <c r="D39" s="12"/>
      <c r="E39" s="16"/>
      <c r="F39" s="12"/>
      <c r="G39" s="12"/>
      <c r="H39" s="12"/>
      <c r="J39" s="11">
        <v>43221</v>
      </c>
      <c r="K39" s="12">
        <v>29361.644964467203</v>
      </c>
      <c r="L39" s="12"/>
      <c r="M39" s="12"/>
      <c r="N39" s="16"/>
      <c r="O39" s="12"/>
      <c r="P39" s="12"/>
      <c r="Q39" s="12"/>
    </row>
    <row r="40" spans="1:17" x14ac:dyDescent="0.2">
      <c r="A40" s="11">
        <v>43252</v>
      </c>
      <c r="B40" s="12">
        <v>26460.551870798958</v>
      </c>
      <c r="C40" s="12">
        <v>79381.655612396877</v>
      </c>
      <c r="D40" s="12"/>
      <c r="E40" s="16"/>
      <c r="F40" s="12"/>
      <c r="G40" s="12"/>
      <c r="H40" s="12"/>
      <c r="J40" s="11">
        <v>43252</v>
      </c>
      <c r="K40" s="12">
        <v>29560.709460451973</v>
      </c>
      <c r="L40" s="12">
        <v>88084.934893401602</v>
      </c>
      <c r="M40" s="12"/>
      <c r="N40" s="16"/>
      <c r="O40" s="12"/>
      <c r="P40" s="12"/>
      <c r="Q40" s="12"/>
    </row>
    <row r="41" spans="1:17" x14ac:dyDescent="0.2">
      <c r="A41" s="11">
        <v>43282</v>
      </c>
      <c r="B41" s="12">
        <v>26460.551870798958</v>
      </c>
      <c r="C41" s="12"/>
      <c r="D41" s="12"/>
      <c r="E41" s="16"/>
      <c r="F41" s="12"/>
      <c r="G41" s="12"/>
      <c r="H41" s="12"/>
      <c r="J41" s="11">
        <v>43282</v>
      </c>
      <c r="K41" s="12">
        <v>29759.773956436744</v>
      </c>
      <c r="L41" s="12"/>
      <c r="M41" s="12"/>
      <c r="N41" s="16"/>
      <c r="O41" s="12"/>
      <c r="P41" s="12"/>
      <c r="Q41" s="12"/>
    </row>
    <row r="42" spans="1:17" x14ac:dyDescent="0.2">
      <c r="A42" s="17" t="s">
        <v>11</v>
      </c>
      <c r="B42" s="18">
        <f>SUM(B30:B41)</f>
        <v>317526.62244958756</v>
      </c>
      <c r="C42" s="18"/>
      <c r="D42" s="18"/>
      <c r="E42" s="19"/>
      <c r="F42" s="18"/>
      <c r="G42" s="18"/>
      <c r="H42" s="18"/>
      <c r="J42" s="17" t="s">
        <v>11</v>
      </c>
      <c r="K42" s="18">
        <f>SUM(K30:K41)</f>
        <v>343979.03074224608</v>
      </c>
      <c r="L42" s="18"/>
      <c r="M42" s="18"/>
      <c r="N42" s="19"/>
      <c r="O42" s="18"/>
      <c r="P42" s="18"/>
      <c r="Q42" s="18"/>
    </row>
    <row r="43" spans="1:17" x14ac:dyDescent="0.2">
      <c r="A43" s="20" t="s">
        <v>12</v>
      </c>
      <c r="B43" s="12">
        <f>AVERAGE(B30:B41)</f>
        <v>26460.551870798965</v>
      </c>
      <c r="C43" s="12">
        <f>AVERAGE(C30:C41)</f>
        <v>72766.517644697145</v>
      </c>
      <c r="D43" s="12">
        <f>AVERAGE(D30:D41)</f>
        <v>132302.7593539948</v>
      </c>
      <c r="E43" s="16"/>
      <c r="F43" s="12"/>
      <c r="G43" s="12"/>
      <c r="H43" s="12"/>
      <c r="J43" s="20" t="s">
        <v>12</v>
      </c>
      <c r="K43" s="12">
        <f>AVERAGE(K30:K41)</f>
        <v>28664.919228520506</v>
      </c>
      <c r="L43" s="12">
        <f>AVERAGE(L30:L41)</f>
        <v>78554.814196452338</v>
      </c>
      <c r="M43" s="12">
        <f>AVERAGE(M30:M41)</f>
        <v>139840.96746286907</v>
      </c>
      <c r="N43" s="16"/>
      <c r="O43" s="12"/>
      <c r="P43" s="12"/>
      <c r="Q43" s="12"/>
    </row>
    <row r="44" spans="1:17" x14ac:dyDescent="0.2">
      <c r="A44" s="20" t="s">
        <v>13</v>
      </c>
      <c r="B44" s="12">
        <f>MAX(B30:B41)</f>
        <v>26460.551870798958</v>
      </c>
      <c r="C44" s="12">
        <f>MAX(C30:C41)</f>
        <v>79381.655612396877</v>
      </c>
      <c r="D44" s="12">
        <f>MAX(D30:D41)</f>
        <v>132302.7593539948</v>
      </c>
      <c r="E44" s="16"/>
      <c r="F44" s="12"/>
      <c r="G44" s="12"/>
      <c r="H44" s="12"/>
      <c r="J44" s="20" t="s">
        <v>13</v>
      </c>
      <c r="K44" s="12">
        <f>MAX(K30:K41)</f>
        <v>29759.773956436744</v>
      </c>
      <c r="L44" s="12">
        <f>MAX(L30:L41)</f>
        <v>88084.934893401602</v>
      </c>
      <c r="M44" s="12">
        <f>MAX(M30:M41)</f>
        <v>139840.96746286907</v>
      </c>
      <c r="N44" s="16"/>
      <c r="O44" s="12"/>
      <c r="P44" s="12"/>
      <c r="Q44" s="12"/>
    </row>
    <row r="45" spans="1:17" x14ac:dyDescent="0.2">
      <c r="A45" s="21" t="s">
        <v>14</v>
      </c>
      <c r="B45" s="22">
        <f>MIN(B30:B41)</f>
        <v>26460.551870798958</v>
      </c>
      <c r="C45" s="22">
        <f>MIN(C30:C41)</f>
        <v>52921.103741597915</v>
      </c>
      <c r="D45" s="22">
        <f>MIN(D30:D41)</f>
        <v>132302.7593539948</v>
      </c>
      <c r="E45" s="23"/>
      <c r="F45" s="22"/>
      <c r="G45" s="22"/>
      <c r="H45" s="22"/>
      <c r="J45" s="21" t="s">
        <v>14</v>
      </c>
      <c r="K45" s="22">
        <f>MIN(K30:K41)</f>
        <v>27570.064500604272</v>
      </c>
      <c r="L45" s="22">
        <f>MIN(L30:L41)</f>
        <v>55339.193497193315</v>
      </c>
      <c r="M45" s="22">
        <f>MIN(M30:M41)</f>
        <v>139840.96746286907</v>
      </c>
      <c r="N45" s="23"/>
      <c r="O45" s="22"/>
      <c r="P45" s="22"/>
      <c r="Q45" s="22"/>
    </row>
    <row r="46" spans="1:17" x14ac:dyDescent="0.2">
      <c r="A46" s="100"/>
      <c r="B46" s="12"/>
      <c r="C46" s="12"/>
      <c r="D46" s="12"/>
      <c r="E46" s="16"/>
      <c r="F46" s="12"/>
      <c r="G46" s="12"/>
      <c r="H46" s="12"/>
      <c r="J46" s="100"/>
      <c r="K46" s="12"/>
      <c r="L46" s="12"/>
      <c r="M46" s="12"/>
      <c r="N46" s="16"/>
      <c r="O46" s="12"/>
      <c r="P46" s="12"/>
      <c r="Q46" s="12"/>
    </row>
    <row r="47" spans="1:17" x14ac:dyDescent="0.2">
      <c r="A47" s="24" t="s">
        <v>15</v>
      </c>
      <c r="B47" s="7"/>
      <c r="C47" s="7"/>
      <c r="D47" s="7"/>
      <c r="E47" s="7"/>
      <c r="F47" s="7"/>
      <c r="G47" s="7"/>
      <c r="H47" s="102"/>
      <c r="J47" s="24" t="s">
        <v>15</v>
      </c>
      <c r="K47" s="7"/>
      <c r="L47" s="7"/>
      <c r="M47" s="7"/>
      <c r="N47" s="7"/>
      <c r="O47" s="7"/>
      <c r="P47" s="7"/>
      <c r="Q47" s="102"/>
    </row>
    <row r="48" spans="1:17" x14ac:dyDescent="0.2">
      <c r="A48" s="26" t="s">
        <v>16</v>
      </c>
      <c r="B48" s="100"/>
      <c r="C48" s="100"/>
      <c r="D48" s="100"/>
      <c r="E48" s="116">
        <v>9.7899252232564363E-2</v>
      </c>
      <c r="F48" s="100"/>
      <c r="G48" s="100"/>
      <c r="H48" s="147"/>
      <c r="J48" s="26" t="s">
        <v>16</v>
      </c>
      <c r="K48" s="100"/>
      <c r="L48" s="100"/>
      <c r="M48" s="100"/>
      <c r="N48" s="116">
        <v>8.7787891027524698E-2</v>
      </c>
      <c r="O48" s="100"/>
      <c r="P48" s="100"/>
      <c r="Q48" s="147"/>
    </row>
    <row r="49" spans="1:17" x14ac:dyDescent="0.2">
      <c r="A49" s="26" t="s">
        <v>17</v>
      </c>
      <c r="B49" s="100"/>
      <c r="C49" s="100"/>
      <c r="D49" s="100"/>
      <c r="E49" s="105">
        <v>7535.7021652528947</v>
      </c>
      <c r="F49" s="100"/>
      <c r="G49" s="100"/>
      <c r="H49" s="147"/>
      <c r="J49" s="26" t="s">
        <v>17</v>
      </c>
      <c r="K49" s="100"/>
      <c r="L49" s="100"/>
      <c r="M49" s="100"/>
      <c r="N49" s="105">
        <v>7535.7021652528947</v>
      </c>
      <c r="O49" s="100"/>
      <c r="P49" s="100"/>
      <c r="Q49" s="147"/>
    </row>
    <row r="50" spans="1:17" x14ac:dyDescent="0.2">
      <c r="A50" s="30" t="s">
        <v>18</v>
      </c>
      <c r="B50" s="113"/>
      <c r="C50" s="113"/>
      <c r="D50" s="113"/>
      <c r="E50" s="114">
        <v>0.94174589215251003</v>
      </c>
      <c r="F50" s="113"/>
      <c r="G50" s="113"/>
      <c r="H50" s="148"/>
      <c r="J50" s="30" t="s">
        <v>18</v>
      </c>
      <c r="K50" s="113"/>
      <c r="L50" s="113"/>
      <c r="M50" s="113"/>
      <c r="N50" s="114">
        <v>0.95476431586551747</v>
      </c>
      <c r="O50" s="113"/>
      <c r="P50" s="113"/>
      <c r="Q50" s="148"/>
    </row>
    <row r="51" spans="1:17" x14ac:dyDescent="0.2">
      <c r="A51" s="100"/>
      <c r="B51" s="100"/>
      <c r="C51" s="100"/>
      <c r="D51" s="100"/>
      <c r="E51" s="100"/>
      <c r="F51" s="100"/>
      <c r="G51" s="100"/>
      <c r="H51" s="100"/>
      <c r="J51" s="100"/>
      <c r="K51" s="100"/>
      <c r="L51" s="100"/>
      <c r="M51" s="100"/>
      <c r="N51" s="100"/>
      <c r="O51" s="100"/>
      <c r="P51" s="100"/>
      <c r="Q51" s="100"/>
    </row>
    <row r="52" spans="1:17" x14ac:dyDescent="0.2">
      <c r="A52" s="100"/>
      <c r="B52" s="100"/>
      <c r="C52" s="100"/>
      <c r="D52" s="100"/>
      <c r="E52" s="100"/>
      <c r="F52" s="100"/>
      <c r="G52" s="100"/>
      <c r="H52" s="100"/>
      <c r="J52" s="100"/>
      <c r="K52" s="100"/>
      <c r="L52" s="100"/>
      <c r="M52" s="100"/>
      <c r="N52" s="100"/>
      <c r="O52" s="100"/>
      <c r="P52" s="100"/>
      <c r="Q52" s="100"/>
    </row>
    <row r="53" spans="1:17" x14ac:dyDescent="0.2">
      <c r="A53" s="24" t="s">
        <v>19</v>
      </c>
      <c r="B53" s="7"/>
      <c r="C53" s="7"/>
      <c r="D53" s="7"/>
      <c r="E53" s="7"/>
      <c r="F53" s="7"/>
      <c r="G53" s="7"/>
      <c r="H53" s="102"/>
      <c r="J53" s="24" t="s">
        <v>19</v>
      </c>
      <c r="K53" s="7"/>
      <c r="L53" s="7"/>
      <c r="M53" s="7"/>
      <c r="N53" s="7"/>
      <c r="O53" s="7"/>
      <c r="P53" s="7"/>
      <c r="Q53" s="102"/>
    </row>
    <row r="54" spans="1:17" x14ac:dyDescent="0.2">
      <c r="A54" s="100"/>
      <c r="B54" s="100"/>
      <c r="C54" s="100"/>
      <c r="D54" s="100"/>
      <c r="E54" s="100"/>
      <c r="F54" s="100"/>
      <c r="G54" s="100"/>
      <c r="H54" s="100"/>
      <c r="J54" s="100"/>
      <c r="K54" s="100"/>
      <c r="L54" s="100"/>
      <c r="M54" s="100"/>
      <c r="N54" s="100"/>
      <c r="O54" s="100"/>
      <c r="P54" s="100"/>
      <c r="Q54" s="100"/>
    </row>
    <row r="55" spans="1:17" x14ac:dyDescent="0.2">
      <c r="A55" s="24" t="s">
        <v>40</v>
      </c>
      <c r="B55" s="7"/>
      <c r="C55" s="7"/>
      <c r="D55" s="7"/>
      <c r="E55" s="7"/>
      <c r="F55" s="7"/>
      <c r="G55" s="7"/>
      <c r="H55" s="102"/>
      <c r="J55" s="24" t="s">
        <v>40</v>
      </c>
      <c r="K55" s="7"/>
      <c r="L55" s="7"/>
      <c r="M55" s="7"/>
      <c r="N55" s="7"/>
      <c r="O55" s="7"/>
      <c r="P55" s="7"/>
      <c r="Q55" s="102"/>
    </row>
    <row r="56" spans="1:17" x14ac:dyDescent="0.2">
      <c r="A56" s="100"/>
      <c r="B56" s="100"/>
      <c r="C56" s="100"/>
      <c r="D56" s="100"/>
      <c r="E56" s="100"/>
      <c r="F56" s="100"/>
      <c r="G56" s="100"/>
      <c r="H56" s="100"/>
      <c r="J56" s="100"/>
      <c r="K56" s="100"/>
      <c r="L56" s="100"/>
      <c r="M56" s="100"/>
      <c r="N56" s="100"/>
      <c r="O56" s="100"/>
      <c r="P56" s="100"/>
      <c r="Q56" s="100"/>
    </row>
    <row r="57" spans="1:17" x14ac:dyDescent="0.2">
      <c r="A57" s="39" t="s">
        <v>41</v>
      </c>
      <c r="B57" s="21"/>
      <c r="C57" s="21"/>
      <c r="D57" s="40" t="s">
        <v>30</v>
      </c>
      <c r="E57" s="100"/>
      <c r="F57" s="39" t="s">
        <v>42</v>
      </c>
      <c r="G57" s="21"/>
      <c r="H57" s="40" t="s">
        <v>30</v>
      </c>
      <c r="J57" s="39" t="s">
        <v>41</v>
      </c>
      <c r="K57" s="21"/>
      <c r="L57" s="21"/>
      <c r="M57" s="40" t="s">
        <v>30</v>
      </c>
      <c r="N57" s="100"/>
      <c r="O57" s="39" t="s">
        <v>42</v>
      </c>
      <c r="P57" s="21"/>
      <c r="Q57" s="40" t="s">
        <v>30</v>
      </c>
    </row>
    <row r="58" spans="1:17" x14ac:dyDescent="0.2">
      <c r="A58" s="41" t="s">
        <v>43</v>
      </c>
      <c r="B58" s="100"/>
      <c r="C58" s="100"/>
      <c r="D58" s="104">
        <v>4.9389474096439502E-4</v>
      </c>
      <c r="E58" s="100"/>
      <c r="F58" s="41" t="s">
        <v>44</v>
      </c>
      <c r="G58" s="100"/>
      <c r="H58" s="101">
        <v>12220.01604278075</v>
      </c>
      <c r="J58" s="41" t="s">
        <v>43</v>
      </c>
      <c r="K58" s="100"/>
      <c r="L58" s="100"/>
      <c r="M58" s="104">
        <v>4.1664199698413027E-4</v>
      </c>
      <c r="N58" s="100"/>
      <c r="O58" s="41" t="s">
        <v>44</v>
      </c>
      <c r="P58" s="100"/>
      <c r="Q58" s="101">
        <v>12220.01604278075</v>
      </c>
    </row>
    <row r="59" spans="1:17" x14ac:dyDescent="0.2">
      <c r="A59" s="41" t="s">
        <v>45</v>
      </c>
      <c r="B59" s="100"/>
      <c r="C59" s="100"/>
      <c r="D59" s="104">
        <v>9.7899252232564363E-2</v>
      </c>
      <c r="E59" s="100"/>
      <c r="F59" s="41" t="s">
        <v>46</v>
      </c>
      <c r="G59" s="100"/>
      <c r="H59" s="101">
        <v>7535.7021652528947</v>
      </c>
      <c r="J59" s="41" t="s">
        <v>45</v>
      </c>
      <c r="K59" s="100"/>
      <c r="L59" s="100"/>
      <c r="M59" s="104">
        <v>8.7787891027524698E-2</v>
      </c>
      <c r="N59" s="100"/>
      <c r="O59" s="41" t="s">
        <v>46</v>
      </c>
      <c r="P59" s="100"/>
      <c r="Q59" s="101">
        <v>7535.7021652528947</v>
      </c>
    </row>
    <row r="60" spans="1:17" x14ac:dyDescent="0.2">
      <c r="A60" s="41" t="s">
        <v>47</v>
      </c>
      <c r="B60" s="100"/>
      <c r="C60" s="100"/>
      <c r="D60" s="104">
        <v>0.94174589215251003</v>
      </c>
      <c r="E60" s="100"/>
      <c r="F60" s="100"/>
      <c r="G60" s="100"/>
      <c r="H60" s="100"/>
      <c r="J60" s="41" t="s">
        <v>47</v>
      </c>
      <c r="K60" s="100"/>
      <c r="L60" s="100"/>
      <c r="M60" s="104">
        <v>0.95476431586551747</v>
      </c>
      <c r="N60" s="100"/>
      <c r="O60" s="100"/>
      <c r="P60" s="100"/>
      <c r="Q60" s="100"/>
    </row>
    <row r="61" spans="1:17" x14ac:dyDescent="0.2">
      <c r="A61" s="41" t="s">
        <v>103</v>
      </c>
      <c r="B61" s="100"/>
      <c r="C61" s="100"/>
      <c r="D61" s="101">
        <v>1813.9389737411313</v>
      </c>
      <c r="E61" s="100"/>
      <c r="F61" s="100"/>
      <c r="G61" s="100"/>
      <c r="H61" s="100"/>
      <c r="J61" s="41" t="s">
        <v>103</v>
      </c>
      <c r="K61" s="100"/>
      <c r="L61" s="100"/>
      <c r="M61" s="101">
        <v>1598.453385227559</v>
      </c>
      <c r="N61" s="100"/>
      <c r="O61" s="100"/>
      <c r="P61" s="100"/>
      <c r="Q61" s="100"/>
    </row>
    <row r="62" spans="1:17" x14ac:dyDescent="0.2">
      <c r="A62" s="100"/>
      <c r="B62" s="100"/>
      <c r="C62" s="100"/>
      <c r="D62" s="100"/>
      <c r="E62" s="100"/>
      <c r="F62" s="100"/>
      <c r="G62" s="100"/>
      <c r="H62" s="100"/>
      <c r="J62" s="100"/>
      <c r="K62" s="100"/>
      <c r="L62" s="100"/>
      <c r="M62" s="100"/>
      <c r="N62" s="100"/>
      <c r="O62" s="100"/>
      <c r="P62" s="100"/>
      <c r="Q62" s="100"/>
    </row>
    <row r="63" spans="1:17" x14ac:dyDescent="0.2">
      <c r="A63" s="39" t="s">
        <v>48</v>
      </c>
      <c r="B63" s="21"/>
      <c r="C63" s="21"/>
      <c r="D63" s="40" t="s">
        <v>30</v>
      </c>
      <c r="E63" s="100"/>
      <c r="F63" s="100"/>
      <c r="G63" s="100"/>
      <c r="H63" s="100"/>
      <c r="J63" s="39" t="s">
        <v>48</v>
      </c>
      <c r="K63" s="21"/>
      <c r="L63" s="21"/>
      <c r="M63" s="40" t="s">
        <v>30</v>
      </c>
      <c r="N63" s="100"/>
      <c r="O63" s="100"/>
      <c r="P63" s="100"/>
      <c r="Q63" s="100"/>
    </row>
    <row r="64" spans="1:17" x14ac:dyDescent="0.2">
      <c r="A64" s="41" t="s">
        <v>49</v>
      </c>
      <c r="B64" s="100"/>
      <c r="C64" s="100"/>
      <c r="D64" s="103" t="s">
        <v>162</v>
      </c>
      <c r="E64" s="100"/>
      <c r="F64" s="100"/>
      <c r="G64" s="100"/>
      <c r="H64" s="100"/>
      <c r="J64" s="41" t="s">
        <v>49</v>
      </c>
      <c r="K64" s="100"/>
      <c r="L64" s="100"/>
      <c r="M64" s="103" t="s">
        <v>166</v>
      </c>
      <c r="N64" s="100"/>
      <c r="O64" s="100"/>
      <c r="P64" s="100"/>
      <c r="Q64" s="100"/>
    </row>
    <row r="65" spans="1:17" x14ac:dyDescent="0.2">
      <c r="A65" s="41" t="s">
        <v>141</v>
      </c>
      <c r="B65" s="100"/>
      <c r="C65" s="100"/>
      <c r="D65" s="101">
        <v>0.25751416194513688</v>
      </c>
      <c r="E65" s="100"/>
      <c r="F65" s="100"/>
      <c r="G65" s="100"/>
      <c r="H65" s="100"/>
      <c r="J65" s="41" t="s">
        <v>141</v>
      </c>
      <c r="K65" s="100"/>
      <c r="L65" s="100"/>
      <c r="M65" s="101">
        <v>2.0251029770552421E-2</v>
      </c>
      <c r="N65" s="100"/>
      <c r="O65" s="100"/>
      <c r="P65" s="100"/>
      <c r="Q65" s="100"/>
    </row>
    <row r="66" spans="1:17" x14ac:dyDescent="0.2">
      <c r="J66" s="41" t="s">
        <v>143</v>
      </c>
      <c r="K66" s="100"/>
      <c r="L66" s="100"/>
      <c r="M66" s="101">
        <v>0.47568366120077998</v>
      </c>
      <c r="N66" s="100"/>
      <c r="O66" s="100"/>
      <c r="P66" s="100"/>
      <c r="Q66" s="100"/>
    </row>
  </sheetData>
  <mergeCells count="1">
    <mergeCell ref="A1:D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Regression_Analysis</vt:lpstr>
      <vt:lpstr>Seasonally-Adjusted Shoe Sales</vt:lpstr>
      <vt:lpstr>Interpretation&amp;Residual Plot</vt:lpstr>
      <vt:lpstr>Anova Table</vt:lpstr>
      <vt:lpstr>Tourism Demand Analysis</vt:lpstr>
      <vt:lpstr>Retail Sales_Naive</vt:lpstr>
      <vt:lpstr>Monthly Sales_Analysis</vt:lpstr>
      <vt:lpstr>SA_Winters Model</vt:lpstr>
      <vt:lpstr>Exp_Smoothing</vt:lpstr>
      <vt:lpstr>Shipments_Analysis</vt:lpstr>
      <vt:lpstr>Holts Exponential Smoothing</vt:lpstr>
      <vt:lpstr>Sheet10</vt:lpstr>
    </vt:vector>
  </TitlesOfParts>
  <Company>CMU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wilso1jh</dc:creator>
  <cp:lastModifiedBy>Bhavya Priya Akula</cp:lastModifiedBy>
  <cp:lastPrinted>2008-05-26T16:07:14Z</cp:lastPrinted>
  <dcterms:created xsi:type="dcterms:W3CDTF">2005-04-25T15:26:36Z</dcterms:created>
  <dcterms:modified xsi:type="dcterms:W3CDTF">2024-03-19T13:37:23Z</dcterms:modified>
</cp:coreProperties>
</file>