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E172CD42-2E8B-4A35-806E-5665C7389E14}" xr6:coauthVersionLast="47" xr6:coauthVersionMax="47" xr10:uidLastSave="{00000000-0000-0000-0000-000000000000}"/>
  <bookViews>
    <workbookView xWindow="-120" yWindow="-120" windowWidth="20730" windowHeight="11160" xr2:uid="{309960A0-8E62-41B0-A08B-575F7983F564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D4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87" i="1" l="1"/>
  <c r="G85" i="1" s="1"/>
  <c r="F103" i="1"/>
  <c r="G103" i="1" s="1"/>
  <c r="G30" i="1" l="1"/>
  <c r="G24" i="1"/>
  <c r="G20" i="1"/>
  <c r="G18" i="1"/>
  <c r="G16" i="1"/>
  <c r="G1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28" i="1"/>
  <c r="G26" i="1"/>
  <c r="G22" i="1"/>
  <c r="G14" i="1"/>
  <c r="G12" i="1"/>
  <c r="G31" i="1"/>
  <c r="G29" i="1"/>
  <c r="G27" i="1"/>
  <c r="G25" i="1"/>
  <c r="G19" i="1"/>
  <c r="G15" i="1"/>
  <c r="G13" i="1"/>
  <c r="G11" i="1"/>
  <c r="G9" i="1"/>
  <c r="G7" i="1"/>
  <c r="G8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23" i="1"/>
  <c r="G21" i="1"/>
  <c r="G17" i="1"/>
  <c r="G106" i="1"/>
  <c r="G83" i="1"/>
  <c r="G65" i="1"/>
  <c r="G110" i="1"/>
  <c r="G74" i="1"/>
  <c r="G75" i="1"/>
  <c r="G79" i="1"/>
  <c r="G64" i="1"/>
  <c r="G109" i="1"/>
  <c r="G69" i="1"/>
  <c r="G62" i="1"/>
  <c r="G107" i="1"/>
  <c r="G63" i="1"/>
  <c r="G108" i="1"/>
  <c r="G68" i="1"/>
  <c r="G102" i="1"/>
  <c r="G73" i="1"/>
  <c r="G66" i="1"/>
  <c r="G111" i="1"/>
  <c r="G67" i="1"/>
  <c r="G112" i="1"/>
  <c r="G72" i="1"/>
  <c r="G61" i="1"/>
  <c r="G104" i="1"/>
  <c r="G70" i="1"/>
  <c r="G71" i="1"/>
  <c r="G101" i="1"/>
  <c r="G105" i="1"/>
  <c r="F98" i="1"/>
</calcChain>
</file>

<file path=xl/sharedStrings.xml><?xml version="1.0" encoding="utf-8"?>
<sst xmlns="http://schemas.openxmlformats.org/spreadsheetml/2006/main" count="132" uniqueCount="113">
  <si>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</si>
  <si>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</si>
  <si>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</si>
  <si>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</si>
  <si>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</si>
  <si>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</si>
  <si>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</si>
  <si>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</si>
  <si>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</si>
  <si>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</si>
  <si>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</si>
  <si>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</si>
  <si>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IN0020040039</t>
  </si>
  <si>
    <t>IN0020070044</t>
  </si>
  <si>
    <t>IN0020110063</t>
  </si>
  <si>
    <t>IN0020150077</t>
  </si>
  <si>
    <t>IN0020140078</t>
  </si>
  <si>
    <t>IN0020190024</t>
  </si>
  <si>
    <t>IN0020190040</t>
  </si>
  <si>
    <t>IN0020020106</t>
  </si>
  <si>
    <t>IN0020060078</t>
  </si>
  <si>
    <t>IN0020170174</t>
  </si>
  <si>
    <t>IN0020150010</t>
  </si>
  <si>
    <t>IN0020050012</t>
  </si>
  <si>
    <t>IN0020160068</t>
  </si>
  <si>
    <t>IN0020060045</t>
  </si>
  <si>
    <t>IN0020150028</t>
  </si>
  <si>
    <t>IN0020060086</t>
  </si>
  <si>
    <t>IN0020150069</t>
  </si>
  <si>
    <t>IN0020030014</t>
  </si>
  <si>
    <t>IN0020070069</t>
  </si>
  <si>
    <t>IN0020160019</t>
  </si>
  <si>
    <t>IN0020070036</t>
  </si>
  <si>
    <t>IN0020150051</t>
  </si>
  <si>
    <t>IN0020160118</t>
  </si>
  <si>
    <t>IN0020160100</t>
  </si>
  <si>
    <t>IN0020200153</t>
  </si>
  <si>
    <t>IN3120180184</t>
  </si>
  <si>
    <t>IN1920190056</t>
  </si>
  <si>
    <t>IN1520180200</t>
  </si>
  <si>
    <t>IN2020180021</t>
  </si>
  <si>
    <t>IN1520170243</t>
  </si>
  <si>
    <t>IN1520170169</t>
  </si>
  <si>
    <t>IN1920190098</t>
  </si>
  <si>
    <t>IN2220150196</t>
  </si>
  <si>
    <t>IN2220200264</t>
  </si>
  <si>
    <t>IN1520130072</t>
  </si>
  <si>
    <t>IN2220200017</t>
  </si>
  <si>
    <t>IN4520180204</t>
  </si>
  <si>
    <t>IN1020180411</t>
  </si>
  <si>
    <t>IN1920180156</t>
  </si>
  <si>
    <t>IN3120180010</t>
  </si>
  <si>
    <t>INE261F08AJ5</t>
  </si>
  <si>
    <t>IN2020180039</t>
  </si>
  <si>
    <t>IN2020170147</t>
  </si>
  <si>
    <t>IN1920170157</t>
  </si>
  <si>
    <t>IN3120150203</t>
  </si>
  <si>
    <t>IN0020120062</t>
  </si>
  <si>
    <t>IN0020210244</t>
  </si>
  <si>
    <t>IN0020210152</t>
  </si>
  <si>
    <t>IN0020210020</t>
  </si>
  <si>
    <t>IN0020020247</t>
  </si>
  <si>
    <t>IN0020140011</t>
  </si>
  <si>
    <t>IN0020160092</t>
  </si>
  <si>
    <t>IN0020200245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</si>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</sst>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N2">
            <v>8.7389594394439191E-2</v>
          </cell>
          <cell r="O2">
            <v>0</v>
          </cell>
          <cell r="P2" t="str">
            <v/>
          </cell>
          <cell r="Q2">
            <v>1585142.39</v>
          </cell>
          <cell r="R2">
            <v>1585142.39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147.21</v>
          </cell>
          <cell r="AA2">
            <v>147.65</v>
          </cell>
          <cell r="AB2" t="str">
            <v>AAA</v>
          </cell>
          <cell r="AC2" t="str">
            <v>AAA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N3">
            <v>0.10120175792257939</v>
          </cell>
          <cell r="O3">
            <v>0</v>
          </cell>
          <cell r="P3" t="str">
            <v/>
          </cell>
          <cell r="Q3">
            <v>1726773.38</v>
          </cell>
          <cell r="R3">
            <v>1726773.38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/>
          </cell>
          <cell r="Z3">
            <v>133.9</v>
          </cell>
          <cell r="AA3">
            <v>134.38</v>
          </cell>
          <cell r="AB3">
            <v>0</v>
          </cell>
          <cell r="AC3">
            <v>0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N4">
            <v>9.872913208154159E-2</v>
          </cell>
          <cell r="O4">
            <v>0</v>
          </cell>
          <cell r="P4" t="str">
            <v/>
          </cell>
          <cell r="Q4">
            <v>1831317.45</v>
          </cell>
          <cell r="R4">
            <v>1831317.45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/>
          </cell>
          <cell r="Z4">
            <v>371.75</v>
          </cell>
          <cell r="AA4">
            <v>371.72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N5">
            <v>0.10622021535642059</v>
          </cell>
          <cell r="O5">
            <v>0</v>
          </cell>
          <cell r="P5" t="str">
            <v/>
          </cell>
          <cell r="Q5">
            <v>1793637.99</v>
          </cell>
          <cell r="R5">
            <v>1793637.99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346.54</v>
          </cell>
          <cell r="AA5">
            <v>346.51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N6">
            <v>0.16025412476621148</v>
          </cell>
          <cell r="O6">
            <v>9.1499999999999998E-2</v>
          </cell>
          <cell r="P6" t="str">
            <v>Yearly</v>
          </cell>
          <cell r="Q6">
            <v>3102404</v>
          </cell>
          <cell r="R6">
            <v>3102404</v>
          </cell>
          <cell r="S6">
            <v>45097</v>
          </cell>
          <cell r="T6">
            <v>0</v>
          </cell>
          <cell r="U6">
            <v>45097</v>
          </cell>
          <cell r="V6">
            <v>1.2219178082191782</v>
          </cell>
          <cell r="W6">
            <v>1.0833636213502409</v>
          </cell>
          <cell r="X6">
            <v>8.7524999999999992E-2</v>
          </cell>
          <cell r="Y6">
            <v>5.3020245793079734E-2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[ICRA]AA+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N7">
            <v>5.3618786845396157E-2</v>
          </cell>
          <cell r="O7">
            <v>9.4499999999999987E-2</v>
          </cell>
          <cell r="P7" t="str">
            <v>Yearly</v>
          </cell>
          <cell r="Q7">
            <v>1055236</v>
          </cell>
          <cell r="R7">
            <v>1055236</v>
          </cell>
          <cell r="S7">
            <v>45373</v>
          </cell>
          <cell r="T7">
            <v>0</v>
          </cell>
          <cell r="U7">
            <v>45373</v>
          </cell>
          <cell r="V7">
            <v>1.978082191780822</v>
          </cell>
          <cell r="W7">
            <v>1.7709099954123662</v>
          </cell>
          <cell r="X7">
            <v>8.9403999999999997E-2</v>
          </cell>
          <cell r="Y7">
            <v>6.7774199112000666E-2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str">
            <v>CRISIL AA+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N8">
            <v>0.30866586570179172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3.4465753424657533</v>
          </cell>
          <cell r="W8">
            <v>2.8219834147520877</v>
          </cell>
          <cell r="X8">
            <v>6.7676E-2</v>
          </cell>
          <cell r="Y8">
            <v>7.5345585990623354E-2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[ICRA]AA+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N9">
            <v>4.2477445057653059E-2</v>
          </cell>
          <cell r="O9">
            <v>0</v>
          </cell>
          <cell r="P9" t="str">
            <v/>
          </cell>
          <cell r="Q9">
            <v>830000</v>
          </cell>
          <cell r="R9">
            <v>830000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N10">
            <v>4.1443077873966803E-2</v>
          </cell>
          <cell r="O10">
            <v>0</v>
          </cell>
          <cell r="P10" t="str">
            <v/>
          </cell>
          <cell r="Q10">
            <v>0</v>
          </cell>
          <cell r="R10">
            <v>809888.1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N11">
            <v>8.4143235966720933E-3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2.2657534246575342</v>
          </cell>
          <cell r="W11">
            <v>1.8914021350376458</v>
          </cell>
          <cell r="X11">
            <v>9.1329999999999992E-4</v>
          </cell>
          <cell r="Y11">
            <v>6.9400000000000003E-2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[ICRA]AAA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N12">
            <v>1.6380640946440008E-2</v>
          </cell>
          <cell r="O12">
            <v>9.64E-2</v>
          </cell>
          <cell r="P12" t="str">
            <v>Yearly</v>
          </cell>
          <cell r="Q12">
            <v>18072846.5</v>
          </cell>
          <cell r="R12">
            <v>18072846.5</v>
          </cell>
          <cell r="S12">
            <v>0</v>
          </cell>
          <cell r="T12">
            <v>0</v>
          </cell>
          <cell r="U12">
            <v>46173</v>
          </cell>
          <cell r="V12">
            <v>4.1698630136986301</v>
          </cell>
          <cell r="W12">
            <v>3.2269089943067697</v>
          </cell>
          <cell r="X12">
            <v>6.6499950000000002E-2</v>
          </cell>
          <cell r="Y12">
            <v>6.0299999999999999E-2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N13">
            <v>4.6270991508826458E-3</v>
          </cell>
          <cell r="O13">
            <v>9.2499999999999999E-2</v>
          </cell>
          <cell r="P13" t="str">
            <v>Yearly</v>
          </cell>
          <cell r="Q13">
            <v>5000000</v>
          </cell>
          <cell r="R13">
            <v>5000000</v>
          </cell>
          <cell r="S13">
            <v>0</v>
          </cell>
          <cell r="T13">
            <v>0</v>
          </cell>
          <cell r="U13">
            <v>45096</v>
          </cell>
          <cell r="V13">
            <v>1.2191780821917808</v>
          </cell>
          <cell r="W13">
            <v>1.0724728191690578</v>
          </cell>
          <cell r="X13">
            <v>9.243700000000001E-4</v>
          </cell>
          <cell r="Y13">
            <v>0.06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N14">
            <v>1.7751566455855766E-2</v>
          </cell>
          <cell r="O14">
            <v>6.9199999999999998E-2</v>
          </cell>
          <cell r="P14" t="str">
            <v>Yearly</v>
          </cell>
          <cell r="Q14">
            <v>19797421</v>
          </cell>
          <cell r="R14">
            <v>19797421</v>
          </cell>
          <cell r="S14">
            <v>0</v>
          </cell>
          <cell r="T14">
            <v>0</v>
          </cell>
          <cell r="U14">
            <v>48091</v>
          </cell>
          <cell r="V14">
            <v>9.4246575342465757</v>
          </cell>
          <cell r="W14">
            <v>6.4928163793675937</v>
          </cell>
          <cell r="X14">
            <v>7.0608000000000004E-2</v>
          </cell>
          <cell r="Y14">
            <v>7.0099999999999996E-2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N15">
            <v>4.503164375414404E-3</v>
          </cell>
          <cell r="O15">
            <v>7.0999999999999994E-2</v>
          </cell>
          <cell r="P15" t="str">
            <v>Yearly</v>
          </cell>
          <cell r="Q15">
            <v>4731460</v>
          </cell>
          <cell r="R15">
            <v>4731460</v>
          </cell>
          <cell r="S15">
            <v>0</v>
          </cell>
          <cell r="T15">
            <v>0</v>
          </cell>
          <cell r="U15">
            <v>44781</v>
          </cell>
          <cell r="V15">
            <v>0.35616438356164382</v>
          </cell>
          <cell r="W15">
            <v>0.34128438440172854</v>
          </cell>
          <cell r="X15">
            <v>8.6700000000000004E-4</v>
          </cell>
          <cell r="Y15">
            <v>4.36E-2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[ICRA]AAA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N16">
            <v>9.5855034306975388E-4</v>
          </cell>
          <cell r="O16">
            <v>9.0200000000000002E-2</v>
          </cell>
          <cell r="P16" t="str">
            <v>Yearly</v>
          </cell>
          <cell r="Q16">
            <v>1018300</v>
          </cell>
          <cell r="R16">
            <v>1018300</v>
          </cell>
          <cell r="S16">
            <v>0</v>
          </cell>
          <cell r="T16">
            <v>0</v>
          </cell>
          <cell r="U16">
            <v>45924</v>
          </cell>
          <cell r="V16">
            <v>3.4876712328767123</v>
          </cell>
          <cell r="W16">
            <v>2.8485398050279809</v>
          </cell>
          <cell r="X16">
            <v>8.6499000000000005E-4</v>
          </cell>
          <cell r="Y16">
            <v>6.5600000000000006E-2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CARE AAA(CE)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N17">
            <v>1.8435673918065841E-3</v>
          </cell>
          <cell r="O17">
            <v>7.4900000000000008E-2</v>
          </cell>
          <cell r="P17" t="str">
            <v>Yearly</v>
          </cell>
          <cell r="Q17">
            <v>2004000</v>
          </cell>
          <cell r="R17">
            <v>2004000</v>
          </cell>
          <cell r="S17">
            <v>0</v>
          </cell>
          <cell r="T17">
            <v>0</v>
          </cell>
          <cell r="U17">
            <v>47331</v>
          </cell>
          <cell r="V17">
            <v>7.3424657534246576</v>
          </cell>
          <cell r="W17">
            <v>5.3021760776384932</v>
          </cell>
          <cell r="X17">
            <v>7.5450000000000003E-2</v>
          </cell>
          <cell r="Y17">
            <v>6.9000000000000006E-2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N18">
            <v>4.4793868426194913E-2</v>
          </cell>
          <cell r="O18">
            <v>7.4099999999999999E-2</v>
          </cell>
          <cell r="P18" t="str">
            <v>Yearly</v>
          </cell>
          <cell r="Q18">
            <v>51033993</v>
          </cell>
          <cell r="R18">
            <v>51033993</v>
          </cell>
          <cell r="S18">
            <v>0</v>
          </cell>
          <cell r="T18">
            <v>0</v>
          </cell>
          <cell r="U18">
            <v>47317</v>
          </cell>
          <cell r="V18">
            <v>7.3041095890410963</v>
          </cell>
          <cell r="W18">
            <v>5.2687403261802084</v>
          </cell>
          <cell r="X18">
            <v>5.6767999999999999E-2</v>
          </cell>
          <cell r="Y18">
            <v>6.9699999999999998E-2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N19">
            <v>1.8279643316574664E-2</v>
          </cell>
          <cell r="O19">
            <v>8.7499999999999994E-2</v>
          </cell>
          <cell r="P19" t="str">
            <v>Yearly</v>
          </cell>
          <cell r="Q19">
            <v>20901160.84</v>
          </cell>
          <cell r="R19">
            <v>20901160.84</v>
          </cell>
          <cell r="S19">
            <v>0</v>
          </cell>
          <cell r="T19">
            <v>0</v>
          </cell>
          <cell r="U19">
            <v>45850</v>
          </cell>
          <cell r="V19">
            <v>3.2849315068493152</v>
          </cell>
          <cell r="W19">
            <v>2.684040052961076</v>
          </cell>
          <cell r="X19">
            <v>3.0828999999999999E-2</v>
          </cell>
          <cell r="Y19">
            <v>6.0499999999999998E-2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N20">
            <v>1.9587227732974458E-2</v>
          </cell>
          <cell r="O20">
            <v>7.6999999999999999E-2</v>
          </cell>
          <cell r="P20" t="str">
            <v>Yearly</v>
          </cell>
          <cell r="Q20">
            <v>21394539</v>
          </cell>
          <cell r="R20">
            <v>21394539</v>
          </cell>
          <cell r="S20">
            <v>0</v>
          </cell>
          <cell r="T20">
            <v>0</v>
          </cell>
          <cell r="U20">
            <v>47374</v>
          </cell>
          <cell r="V20">
            <v>7.4602739726027396</v>
          </cell>
          <cell r="W20">
            <v>5.3878872668857154</v>
          </cell>
          <cell r="X20">
            <v>7.4135999999999994E-2</v>
          </cell>
          <cell r="Y20">
            <v>6.9000000000000006E-2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N21">
            <v>9.5158874840667925E-3</v>
          </cell>
          <cell r="O21">
            <v>8.4399999999999989E-2</v>
          </cell>
          <cell r="P21" t="str">
            <v>Yearly</v>
          </cell>
          <cell r="Q21">
            <v>10795091</v>
          </cell>
          <cell r="R21">
            <v>10795091</v>
          </cell>
          <cell r="S21">
            <v>0</v>
          </cell>
          <cell r="T21">
            <v>0</v>
          </cell>
          <cell r="U21">
            <v>46174</v>
          </cell>
          <cell r="V21">
            <v>4.1726027397260275</v>
          </cell>
          <cell r="W21">
            <v>3.2643641186142092</v>
          </cell>
          <cell r="X21">
            <v>6.4399999999999999E-2</v>
          </cell>
          <cell r="Y21">
            <v>6.5699999999999995E-2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N22">
            <v>1.9229374270868253E-3</v>
          </cell>
          <cell r="O22">
            <v>8.9600000000000013E-2</v>
          </cell>
          <cell r="P22" t="str">
            <v>Yearly</v>
          </cell>
          <cell r="Q22">
            <v>2099684</v>
          </cell>
          <cell r="R22">
            <v>2099684</v>
          </cell>
          <cell r="S22">
            <v>0</v>
          </cell>
          <cell r="T22">
            <v>0</v>
          </cell>
          <cell r="U22">
            <v>45755</v>
          </cell>
          <cell r="V22">
            <v>3.0246575342465754</v>
          </cell>
          <cell r="W22">
            <v>2.4303112662063602</v>
          </cell>
          <cell r="X22">
            <v>7.7499999999999999E-2</v>
          </cell>
          <cell r="Y22">
            <v>6.0900000000000003E-2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N23">
            <v>4.7138289433316986E-2</v>
          </cell>
          <cell r="O23">
            <v>7.6200000000000004E-2</v>
          </cell>
          <cell r="P23" t="str">
            <v>Yearly</v>
          </cell>
          <cell r="Q23">
            <v>53486253</v>
          </cell>
          <cell r="R23">
            <v>53486253</v>
          </cell>
          <cell r="S23">
            <v>0</v>
          </cell>
          <cell r="T23">
            <v>0</v>
          </cell>
          <cell r="U23">
            <v>46266</v>
          </cell>
          <cell r="V23">
            <v>4.4246575342465757</v>
          </cell>
          <cell r="W23">
            <v>3.5660130488871973</v>
          </cell>
          <cell r="X23">
            <v>5.9699999999999996E-2</v>
          </cell>
          <cell r="Y23">
            <v>6.1199999999999997E-2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N24">
            <v>1.8214042026419915E-3</v>
          </cell>
          <cell r="O24">
            <v>8.8399999999999992E-2</v>
          </cell>
          <cell r="P24" t="str">
            <v>Yearly</v>
          </cell>
          <cell r="Q24">
            <v>2025600</v>
          </cell>
          <cell r="R24">
            <v>2025600</v>
          </cell>
          <cell r="S24">
            <v>0</v>
          </cell>
          <cell r="T24">
            <v>0</v>
          </cell>
          <cell r="U24">
            <v>44838</v>
          </cell>
          <cell r="V24">
            <v>0.51232876712328768</v>
          </cell>
          <cell r="W24">
            <v>0.48979805652321956</v>
          </cell>
          <cell r="X24">
            <v>8.4489999999999999E-4</v>
          </cell>
          <cell r="Y24">
            <v>4.5999999999999999E-2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N25">
            <v>4.6716781749273545E-2</v>
          </cell>
          <cell r="O25">
            <v>7.6999999999999999E-2</v>
          </cell>
          <cell r="P25" t="str">
            <v>Yearly</v>
          </cell>
          <cell r="Q25">
            <v>53311455</v>
          </cell>
          <cell r="R25">
            <v>53311455</v>
          </cell>
          <cell r="S25">
            <v>0</v>
          </cell>
          <cell r="T25">
            <v>0</v>
          </cell>
          <cell r="U25">
            <v>45775</v>
          </cell>
          <cell r="V25">
            <v>3.0794520547945203</v>
          </cell>
          <cell r="W25">
            <v>2.5290079005060377</v>
          </cell>
          <cell r="X25">
            <v>5.6341000000000002E-2</v>
          </cell>
          <cell r="Y25">
            <v>5.9900000000000002E-2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N26">
            <v>4.3953167935635785E-2</v>
          </cell>
          <cell r="O26">
            <v>5.45E-2</v>
          </cell>
          <cell r="P26" t="str">
            <v>Yearly</v>
          </cell>
          <cell r="Q26">
            <v>49461511</v>
          </cell>
          <cell r="R26">
            <v>49461511</v>
          </cell>
          <cell r="S26">
            <v>0</v>
          </cell>
          <cell r="T26">
            <v>0</v>
          </cell>
          <cell r="U26">
            <v>45945</v>
          </cell>
          <cell r="V26">
            <v>3.5452054794520547</v>
          </cell>
          <cell r="W26">
            <v>3.0587117621573743</v>
          </cell>
          <cell r="X26">
            <v>5.7374000000000001E-2</v>
          </cell>
          <cell r="Y26">
            <v>5.9299999999999999E-2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N27">
            <v>1.9126476938107803E-3</v>
          </cell>
          <cell r="O27">
            <v>8.8000000000000009E-2</v>
          </cell>
          <cell r="P27" t="str">
            <v>Yearly</v>
          </cell>
          <cell r="Q27">
            <v>2117098</v>
          </cell>
          <cell r="R27">
            <v>2117098</v>
          </cell>
          <cell r="S27">
            <v>0</v>
          </cell>
          <cell r="T27">
            <v>0</v>
          </cell>
          <cell r="U27">
            <v>45672</v>
          </cell>
          <cell r="V27">
            <v>2.7972602739726029</v>
          </cell>
          <cell r="W27">
            <v>2.4234144286430297</v>
          </cell>
          <cell r="X27">
            <v>6.8000000000000005E-2</v>
          </cell>
          <cell r="Y27">
            <v>5.9400000000000001E-2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N28">
            <v>4.489282252176291E-3</v>
          </cell>
          <cell r="O28">
            <v>7.2700000000000001E-2</v>
          </cell>
          <cell r="P28" t="str">
            <v>Yearly</v>
          </cell>
          <cell r="Q28">
            <v>4843825</v>
          </cell>
          <cell r="R28">
            <v>4843825</v>
          </cell>
          <cell r="S28">
            <v>0</v>
          </cell>
          <cell r="T28">
            <v>0</v>
          </cell>
          <cell r="U28">
            <v>44718</v>
          </cell>
          <cell r="V28">
            <v>0.18356164383561643</v>
          </cell>
          <cell r="W28">
            <v>0.17675651789659749</v>
          </cell>
          <cell r="X28">
            <v>8.1899999999999996E-4</v>
          </cell>
          <cell r="Y28">
            <v>3.85E-2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N29">
            <v>6.578931927348766E-3</v>
          </cell>
          <cell r="O29">
            <v>8.4499999999999992E-2</v>
          </cell>
          <cell r="P29" t="str">
            <v>Yearly</v>
          </cell>
          <cell r="Q29">
            <v>7036652</v>
          </cell>
          <cell r="R29">
            <v>7036652</v>
          </cell>
          <cell r="S29">
            <v>0</v>
          </cell>
          <cell r="T29">
            <v>0</v>
          </cell>
          <cell r="U29">
            <v>46804</v>
          </cell>
          <cell r="V29">
            <v>5.8986301369863012</v>
          </cell>
          <cell r="W29">
            <v>4.5399309216373087</v>
          </cell>
          <cell r="X29">
            <v>8.3599999999999994E-4</v>
          </cell>
          <cell r="Y29">
            <v>7.3099999999999998E-2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N30">
            <v>1.8102538669992879E-3</v>
          </cell>
          <cell r="O30">
            <v>7.2700000000000001E-2</v>
          </cell>
          <cell r="P30" t="str">
            <v>Yearly</v>
          </cell>
          <cell r="Q30">
            <v>2019376</v>
          </cell>
          <cell r="R30">
            <v>2019376</v>
          </cell>
          <cell r="S30">
            <v>0</v>
          </cell>
          <cell r="T30">
            <v>0</v>
          </cell>
          <cell r="U30">
            <v>47528</v>
          </cell>
          <cell r="V30">
            <v>7.882191780821918</v>
          </cell>
          <cell r="W30">
            <v>5.8196561287769697</v>
          </cell>
          <cell r="X30">
            <v>7.0999999999999994E-2</v>
          </cell>
          <cell r="Y30">
            <v>7.0300000000000001E-2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N31">
            <v>1.873549207036733E-3</v>
          </cell>
          <cell r="O31">
            <v>7.85E-2</v>
          </cell>
          <cell r="P31" t="str">
            <v>Half Yly</v>
          </cell>
          <cell r="Q31">
            <v>1981292</v>
          </cell>
          <cell r="R31">
            <v>1981292</v>
          </cell>
          <cell r="S31">
            <v>0</v>
          </cell>
          <cell r="T31">
            <v>0</v>
          </cell>
          <cell r="U31">
            <v>46846</v>
          </cell>
          <cell r="V31">
            <v>6.0136986301369859</v>
          </cell>
          <cell r="W31">
            <v>4.5951716231924609</v>
          </cell>
          <cell r="X31">
            <v>7.9816999999999996E-4</v>
          </cell>
          <cell r="Y31">
            <v>6.9500000000000006E-2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N32">
            <v>1.0058004483188634E-2</v>
          </cell>
          <cell r="O32">
            <v>9.2499999999999999E-2</v>
          </cell>
          <cell r="P32" t="str">
            <v>Yearly</v>
          </cell>
          <cell r="Q32">
            <v>10936230</v>
          </cell>
          <cell r="R32">
            <v>10936230</v>
          </cell>
          <cell r="S32">
            <v>0</v>
          </cell>
          <cell r="T32">
            <v>0</v>
          </cell>
          <cell r="U32">
            <v>46382</v>
          </cell>
          <cell r="V32">
            <v>4.7424657534246579</v>
          </cell>
          <cell r="W32">
            <v>3.7831062848201191</v>
          </cell>
          <cell r="X32">
            <v>7.46E-2</v>
          </cell>
          <cell r="Y32">
            <v>6.08E-2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N33">
            <v>9.7589451607747579E-3</v>
          </cell>
          <cell r="O33">
            <v>9.1799999999999993E-2</v>
          </cell>
          <cell r="P33" t="str">
            <v>Half Yly</v>
          </cell>
          <cell r="Q33">
            <v>11126011</v>
          </cell>
          <cell r="R33">
            <v>11126011</v>
          </cell>
          <cell r="S33">
            <v>0</v>
          </cell>
          <cell r="T33">
            <v>0</v>
          </cell>
          <cell r="U33">
            <v>45680</v>
          </cell>
          <cell r="V33">
            <v>2.8191780821917809</v>
          </cell>
          <cell r="W33">
            <v>2.451536058426476</v>
          </cell>
          <cell r="X33">
            <v>5.5496999999999998E-2</v>
          </cell>
          <cell r="Y33">
            <v>5.6300000000000003E-2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N34">
            <v>7.3194624090376368E-3</v>
          </cell>
          <cell r="O34">
            <v>0.114</v>
          </cell>
          <cell r="P34" t="str">
            <v>Yearly</v>
          </cell>
          <cell r="Q34">
            <v>8808500</v>
          </cell>
          <cell r="R34">
            <v>8808500</v>
          </cell>
          <cell r="S34">
            <v>0</v>
          </cell>
          <cell r="T34">
            <v>0</v>
          </cell>
          <cell r="U34">
            <v>44862</v>
          </cell>
          <cell r="V34">
            <v>0.57808219178082187</v>
          </cell>
          <cell r="W34">
            <v>0.54229098666118369</v>
          </cell>
          <cell r="X34">
            <v>8.5797999999999994E-4</v>
          </cell>
          <cell r="Y34">
            <v>6.6000000000000003E-2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IND AA+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N35">
            <v>6.7364239459293852E-3</v>
          </cell>
          <cell r="O35">
            <v>8.900000000000001E-2</v>
          </cell>
          <cell r="P35" t="str">
            <v>Yearly</v>
          </cell>
          <cell r="Q35">
            <v>7463419</v>
          </cell>
          <cell r="R35">
            <v>7463419</v>
          </cell>
          <cell r="S35">
            <v>0</v>
          </cell>
          <cell r="T35">
            <v>0</v>
          </cell>
          <cell r="U35">
            <v>45731</v>
          </cell>
          <cell r="V35">
            <v>2.9589041095890409</v>
          </cell>
          <cell r="W35">
            <v>2.5740961116661052</v>
          </cell>
          <cell r="X35">
            <v>6.8000000000000005E-2</v>
          </cell>
          <cell r="Y35">
            <v>5.9400000000000001E-2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N36">
            <v>4.4250406066319387E-2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10.046575342465754</v>
          </cell>
          <cell r="W36">
            <v>6.6264888751391853</v>
          </cell>
          <cell r="X36">
            <v>6.8624077000000006E-2</v>
          </cell>
          <cell r="Y36">
            <v>6.9900000000000004E-2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N37">
            <v>1.9386710952507172E-2</v>
          </cell>
          <cell r="O37">
            <v>8.3699999999999997E-2</v>
          </cell>
          <cell r="P37" t="str">
            <v>Half Yly</v>
          </cell>
          <cell r="Q37">
            <v>20446538</v>
          </cell>
          <cell r="R37">
            <v>20446538</v>
          </cell>
          <cell r="S37">
            <v>0</v>
          </cell>
          <cell r="T37">
            <v>0</v>
          </cell>
          <cell r="U37">
            <v>47202</v>
          </cell>
          <cell r="V37">
            <v>6.9890410958904106</v>
          </cell>
          <cell r="W37">
            <v>5.3035198477687047</v>
          </cell>
          <cell r="X37">
            <v>7.9495E-4</v>
          </cell>
          <cell r="Y37">
            <v>6.9199999999999998E-2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[ICRA]AAA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N38">
            <v>3.9223613358809594E-3</v>
          </cell>
          <cell r="O38">
            <v>8.7799999999999989E-2</v>
          </cell>
          <cell r="P38" t="str">
            <v>Yearly</v>
          </cell>
          <cell r="Q38">
            <v>4038716</v>
          </cell>
          <cell r="R38">
            <v>4038716</v>
          </cell>
          <cell r="S38">
            <v>0</v>
          </cell>
          <cell r="T38">
            <v>0</v>
          </cell>
          <cell r="U38">
            <v>46794</v>
          </cell>
          <cell r="V38">
            <v>5.8712328767123285</v>
          </cell>
          <cell r="W38">
            <v>4.5330970308321321</v>
          </cell>
          <cell r="X38">
            <v>8.61E-4</v>
          </cell>
          <cell r="Y38">
            <v>6.6900000000000001E-2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[ICRA]AAA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N39">
            <v>4.8559042168191346E-2</v>
          </cell>
          <cell r="O39">
            <v>8.5500000000000007E-2</v>
          </cell>
          <cell r="P39" t="str">
            <v>Yearly</v>
          </cell>
          <cell r="Q39">
            <v>54383237.07</v>
          </cell>
          <cell r="R39">
            <v>54383237.07</v>
          </cell>
          <cell r="S39">
            <v>0</v>
          </cell>
          <cell r="T39">
            <v>0</v>
          </cell>
          <cell r="U39">
            <v>47170</v>
          </cell>
          <cell r="V39">
            <v>6.9013698630136986</v>
          </cell>
          <cell r="W39">
            <v>5.1538506789028817</v>
          </cell>
          <cell r="X39">
            <v>8.5254999999999999E-4</v>
          </cell>
          <cell r="Y39">
            <v>6.9000000000000006E-2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N40">
            <v>5.944648342818379E-3</v>
          </cell>
          <cell r="O40">
            <v>8.539999999999999E-2</v>
          </cell>
          <cell r="P40" t="str">
            <v>Yearly</v>
          </cell>
          <cell r="Q40">
            <v>5982900</v>
          </cell>
          <cell r="R40">
            <v>5982900</v>
          </cell>
          <cell r="S40">
            <v>0</v>
          </cell>
          <cell r="T40">
            <v>0</v>
          </cell>
          <cell r="U40">
            <v>48974</v>
          </cell>
          <cell r="V40">
            <v>11.843835616438357</v>
          </cell>
          <cell r="W40">
            <v>7.4764746760653331</v>
          </cell>
          <cell r="X40">
            <v>8.5664000000000009E-4</v>
          </cell>
          <cell r="Y40">
            <v>7.1300000000000002E-2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N41">
            <v>3.6467445898221935E-2</v>
          </cell>
          <cell r="O41">
            <v>9.0500000000000011E-2</v>
          </cell>
          <cell r="P41" t="str">
            <v>Yearly</v>
          </cell>
          <cell r="Q41">
            <v>40140863</v>
          </cell>
          <cell r="R41">
            <v>40140863</v>
          </cell>
          <cell r="S41">
            <v>0</v>
          </cell>
          <cell r="T41">
            <v>0</v>
          </cell>
          <cell r="U41">
            <v>47043</v>
          </cell>
          <cell r="V41">
            <v>6.5534246575342463</v>
          </cell>
          <cell r="W41">
            <v>4.7774868103650974</v>
          </cell>
          <cell r="X41">
            <v>8.3599999999999994E-4</v>
          </cell>
          <cell r="Y41">
            <v>7.0000000000000007E-2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N42">
            <v>3.5933420587868851E-2</v>
          </cell>
          <cell r="O42">
            <v>0</v>
          </cell>
          <cell r="P42" t="str">
            <v/>
          </cell>
          <cell r="Q42">
            <v>0</v>
          </cell>
          <cell r="R42">
            <v>40250664.869999997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e">
            <v>#N/A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N43">
            <v>4.9087901962806052E-3</v>
          </cell>
          <cell r="O43">
            <v>8.9499999999999996E-2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47066</v>
          </cell>
          <cell r="V43">
            <v>6.6164383561643838</v>
          </cell>
          <cell r="W43">
            <v>4.8447350697291327</v>
          </cell>
          <cell r="X43">
            <v>8.9419E-4</v>
          </cell>
          <cell r="Y43">
            <v>7.0000000000000007E-2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N44">
            <v>3.8822701210657041E-3</v>
          </cell>
          <cell r="O44">
            <v>8.4100000000000008E-2</v>
          </cell>
          <cell r="P44" t="str">
            <v>Half Yly</v>
          </cell>
          <cell r="Q44">
            <v>4254560</v>
          </cell>
          <cell r="R44">
            <v>4254560</v>
          </cell>
          <cell r="S44">
            <v>0</v>
          </cell>
          <cell r="T44">
            <v>0</v>
          </cell>
          <cell r="U44">
            <v>47192</v>
          </cell>
          <cell r="V44">
            <v>6.9616438356164387</v>
          </cell>
          <cell r="W44">
            <v>5.2725860050879829</v>
          </cell>
          <cell r="X44">
            <v>7.4607999999999994E-2</v>
          </cell>
          <cell r="Y44">
            <v>6.93E-2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N45">
            <v>2.3500515248881644E-2</v>
          </cell>
          <cell r="O45">
            <v>8.900000000000001E-2</v>
          </cell>
          <cell r="P45" t="str">
            <v>Yearly</v>
          </cell>
          <cell r="Q45">
            <v>25906280</v>
          </cell>
          <cell r="R45">
            <v>25906280</v>
          </cell>
          <cell r="S45">
            <v>0</v>
          </cell>
          <cell r="T45">
            <v>0</v>
          </cell>
          <cell r="U45">
            <v>47059</v>
          </cell>
          <cell r="V45">
            <v>1.5917808219178082</v>
          </cell>
          <cell r="W45">
            <v>1.4365003678642323</v>
          </cell>
          <cell r="X45">
            <v>8.3450000000000006E-4</v>
          </cell>
          <cell r="Y45">
            <v>5.2938370267039403E-2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N46">
            <v>5.7362397315199086E-3</v>
          </cell>
          <cell r="O46">
            <v>9.2399999999999996E-2</v>
          </cell>
          <cell r="P46" t="str">
            <v>Yearly</v>
          </cell>
          <cell r="Q46">
            <v>6015990</v>
          </cell>
          <cell r="R46">
            <v>6015990</v>
          </cell>
          <cell r="S46">
            <v>0</v>
          </cell>
          <cell r="T46">
            <v>0</v>
          </cell>
          <cell r="U46">
            <v>45467</v>
          </cell>
          <cell r="V46">
            <v>2.2356164383561645</v>
          </cell>
          <cell r="W46">
            <v>1.8891496113299879</v>
          </cell>
          <cell r="X46">
            <v>9.1500000000000001E-4</v>
          </cell>
          <cell r="Y46">
            <v>5.74E-2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[ICRA]AAA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N47">
            <v>7.3301753015686567E-3</v>
          </cell>
          <cell r="O47">
            <v>7.3200000000000001E-2</v>
          </cell>
          <cell r="P47" t="str">
            <v>Yearly</v>
          </cell>
          <cell r="Q47">
            <v>8421016</v>
          </cell>
          <cell r="R47">
            <v>8421016</v>
          </cell>
          <cell r="S47">
            <v>0</v>
          </cell>
          <cell r="T47">
            <v>0</v>
          </cell>
          <cell r="U47">
            <v>47316</v>
          </cell>
          <cell r="V47">
            <v>7.3013698630136989</v>
          </cell>
          <cell r="W47">
            <v>5.2900355456205332</v>
          </cell>
          <cell r="X47">
            <v>6.9333000000000006E-2</v>
          </cell>
          <cell r="Y47">
            <v>6.8400000000000002E-2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N48">
            <v>9.1379455629828359E-4</v>
          </cell>
          <cell r="O48">
            <v>9.3000000000000013E-2</v>
          </cell>
          <cell r="P48" t="str">
            <v>Yearly</v>
          </cell>
          <cell r="Q48">
            <v>989400</v>
          </cell>
          <cell r="R48">
            <v>989400</v>
          </cell>
          <cell r="S48">
            <v>0</v>
          </cell>
          <cell r="T48">
            <v>0</v>
          </cell>
          <cell r="U48">
            <v>45041</v>
          </cell>
          <cell r="V48">
            <v>1.0684931506849316</v>
          </cell>
          <cell r="W48">
            <v>0.92116158502374978</v>
          </cell>
          <cell r="X48">
            <v>9.5488000000000007E-4</v>
          </cell>
          <cell r="Y48">
            <v>6.9400000000000003E-2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IND AA+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N49">
            <v>7.1056187902617625E-3</v>
          </cell>
          <cell r="O49">
            <v>6.0899999999999996E-2</v>
          </cell>
          <cell r="P49" t="str">
            <v>Yearly</v>
          </cell>
          <cell r="Q49">
            <v>7879680</v>
          </cell>
          <cell r="R49">
            <v>7879680</v>
          </cell>
          <cell r="S49">
            <v>0</v>
          </cell>
          <cell r="T49">
            <v>0</v>
          </cell>
          <cell r="U49">
            <v>46444</v>
          </cell>
          <cell r="V49">
            <v>4.912328767123288</v>
          </cell>
          <cell r="W49">
            <v>4.1107445221020571</v>
          </cell>
          <cell r="X49">
            <v>6.4745999999999998E-2</v>
          </cell>
          <cell r="Y49">
            <v>6.2100000000000002E-2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N50">
            <v>5.0836022838607504E-3</v>
          </cell>
          <cell r="O50">
            <v>9.3000000000000013E-2</v>
          </cell>
          <cell r="P50" t="str">
            <v>Yearly</v>
          </cell>
          <cell r="Q50">
            <v>5656666</v>
          </cell>
          <cell r="R50">
            <v>5656666</v>
          </cell>
          <cell r="S50">
            <v>0</v>
          </cell>
          <cell r="T50">
            <v>0</v>
          </cell>
          <cell r="U50">
            <v>47365</v>
          </cell>
          <cell r="V50">
            <v>7.4356164383561643</v>
          </cell>
          <cell r="W50">
            <v>5.2020951834395026</v>
          </cell>
          <cell r="X50">
            <v>6.9749936999999998E-2</v>
          </cell>
          <cell r="Y50">
            <v>6.8400000000000002E-2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N51">
            <v>5.5462412260359976E-3</v>
          </cell>
          <cell r="O51">
            <v>0.09</v>
          </cell>
          <cell r="P51" t="str">
            <v>Yearly</v>
          </cell>
          <cell r="Q51">
            <v>6078600</v>
          </cell>
          <cell r="R51">
            <v>6078600</v>
          </cell>
          <cell r="S51">
            <v>0</v>
          </cell>
          <cell r="T51">
            <v>0</v>
          </cell>
          <cell r="U51">
            <v>45025</v>
          </cell>
          <cell r="V51">
            <v>1.0246575342465754</v>
          </cell>
          <cell r="W51">
            <v>0.89666101816860777</v>
          </cell>
          <cell r="X51">
            <v>8.6140000000000012E-4</v>
          </cell>
          <cell r="Y51">
            <v>5.3499999999999999E-2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N52">
            <v>8.5416570372958012E-3</v>
          </cell>
          <cell r="O52">
            <v>7.8799999999999995E-2</v>
          </cell>
          <cell r="P52" t="str">
            <v>Yearly</v>
          </cell>
          <cell r="Q52">
            <v>9485344</v>
          </cell>
          <cell r="R52">
            <v>9485344</v>
          </cell>
          <cell r="S52">
            <v>0</v>
          </cell>
          <cell r="T52">
            <v>0</v>
          </cell>
          <cell r="U52">
            <v>48590</v>
          </cell>
          <cell r="V52">
            <v>10.791780821917808</v>
          </cell>
          <cell r="W52">
            <v>7.1368766864430215</v>
          </cell>
          <cell r="X52">
            <v>7.1399963999999996E-2</v>
          </cell>
          <cell r="Y52">
            <v>7.0199999999999999E-2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N53">
            <v>4.7661033951778564E-3</v>
          </cell>
          <cell r="O53">
            <v>9.5000000000000001E-2</v>
          </cell>
          <cell r="P53" t="str">
            <v>Yearly</v>
          </cell>
          <cell r="Q53">
            <v>5179565</v>
          </cell>
          <cell r="R53">
            <v>5179565</v>
          </cell>
          <cell r="S53">
            <v>0</v>
          </cell>
          <cell r="T53">
            <v>0</v>
          </cell>
          <cell r="U53">
            <v>45263</v>
          </cell>
          <cell r="V53">
            <v>1.6767123287671233</v>
          </cell>
          <cell r="W53">
            <v>1.5152368689361737</v>
          </cell>
          <cell r="X53">
            <v>8.5999999999999998E-4</v>
          </cell>
          <cell r="Y53">
            <v>5.1400000000000001E-2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N54">
            <v>5.8507498397839851E-3</v>
          </cell>
          <cell r="O54">
            <v>8.539999999999999E-2</v>
          </cell>
          <cell r="P54" t="str">
            <v>Half Yly</v>
          </cell>
          <cell r="Q54">
            <v>6493699</v>
          </cell>
          <cell r="R54">
            <v>6493699</v>
          </cell>
          <cell r="S54">
            <v>0</v>
          </cell>
          <cell r="T54">
            <v>0</v>
          </cell>
          <cell r="U54">
            <v>47072</v>
          </cell>
          <cell r="V54">
            <v>6.6328767123287671</v>
          </cell>
          <cell r="W54">
            <v>4.9407579471282741</v>
          </cell>
          <cell r="X54">
            <v>6.9782553999999997E-2</v>
          </cell>
          <cell r="Y54">
            <v>6.9000000000000006E-2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N55">
            <v>5.6952843433738182E-3</v>
          </cell>
          <cell r="O55">
            <v>8.43E-2</v>
          </cell>
          <cell r="P55" t="str">
            <v>Yearly</v>
          </cell>
          <cell r="Q55">
            <v>5921112</v>
          </cell>
          <cell r="R55">
            <v>5921112</v>
          </cell>
          <cell r="S55">
            <v>0</v>
          </cell>
          <cell r="T55">
            <v>0</v>
          </cell>
          <cell r="U55">
            <v>45720</v>
          </cell>
          <cell r="V55">
            <v>2.9287671232876713</v>
          </cell>
          <cell r="W55">
            <v>2.5530390691691305</v>
          </cell>
          <cell r="X55">
            <v>8.6759000000000001E-4</v>
          </cell>
          <cell r="Y55">
            <v>0.06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N56">
            <v>4.6226488367770513E-3</v>
          </cell>
          <cell r="O56">
            <v>8.8900000000000007E-2</v>
          </cell>
          <cell r="P56" t="str">
            <v>Yearly</v>
          </cell>
          <cell r="Q56">
            <v>5036440</v>
          </cell>
          <cell r="R56">
            <v>5036440</v>
          </cell>
          <cell r="S56">
            <v>0</v>
          </cell>
          <cell r="T56">
            <v>0</v>
          </cell>
          <cell r="U56">
            <v>45041</v>
          </cell>
          <cell r="V56">
            <v>1.0684931506849316</v>
          </cell>
          <cell r="W56">
            <v>0.939055617612779</v>
          </cell>
          <cell r="X56">
            <v>8.6693999999999996E-4</v>
          </cell>
          <cell r="Y56">
            <v>5.3499999999999999E-2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N57">
            <v>4.6166674717805648E-3</v>
          </cell>
          <cell r="O57">
            <v>8.8000000000000009E-2</v>
          </cell>
          <cell r="P57" t="str">
            <v>Yearly</v>
          </cell>
          <cell r="Q57">
            <v>4789425</v>
          </cell>
          <cell r="R57">
            <v>4789425</v>
          </cell>
          <cell r="S57">
            <v>0</v>
          </cell>
          <cell r="T57">
            <v>0</v>
          </cell>
          <cell r="U57">
            <v>46566</v>
          </cell>
          <cell r="V57">
            <v>5.2465753424657535</v>
          </cell>
          <cell r="W57">
            <v>3.8684763641462134</v>
          </cell>
          <cell r="X57">
            <v>9.5100000000000002E-4</v>
          </cell>
          <cell r="Y57">
            <v>7.9600000000000004E-2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[ICRA]AA+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N58">
            <v>5.6600067882691682E-3</v>
          </cell>
          <cell r="O58">
            <v>7.6499999999999999E-2</v>
          </cell>
          <cell r="P58" t="str">
            <v>Yearly</v>
          </cell>
          <cell r="Q58">
            <v>6149214</v>
          </cell>
          <cell r="R58">
            <v>6149214</v>
          </cell>
          <cell r="S58">
            <v>0</v>
          </cell>
          <cell r="T58">
            <v>0</v>
          </cell>
          <cell r="U58">
            <v>46713</v>
          </cell>
          <cell r="V58">
            <v>5.6493150684931503</v>
          </cell>
          <cell r="W58">
            <v>4.4239462522902757</v>
          </cell>
          <cell r="X58">
            <v>7.0999999999999994E-2</v>
          </cell>
          <cell r="Y58">
            <v>6.4100000000000004E-2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N59">
            <v>9.1469711749402212E-4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1.6493150684931508</v>
          </cell>
          <cell r="W59">
            <v>1.4594070803452486</v>
          </cell>
          <cell r="X59">
            <v>9.5951999999999995E-4</v>
          </cell>
          <cell r="Y59">
            <v>7.3899999999999993E-2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N60">
            <v>1.2212294859152243E-2</v>
          </cell>
          <cell r="O60">
            <v>8.0500000000000002E-2</v>
          </cell>
          <cell r="P60" t="str">
            <v>Yearly</v>
          </cell>
          <cell r="Q60">
            <v>13342264</v>
          </cell>
          <cell r="R60">
            <v>13342264</v>
          </cell>
          <cell r="S60">
            <v>0</v>
          </cell>
          <cell r="T60">
            <v>0</v>
          </cell>
          <cell r="U60">
            <v>47413</v>
          </cell>
          <cell r="V60">
            <v>7.5671232876712331</v>
          </cell>
          <cell r="W60">
            <v>5.4255573826689725</v>
          </cell>
          <cell r="X60">
            <v>7.8284999999999993E-2</v>
          </cell>
          <cell r="Y60">
            <v>7.1199999999999999E-2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N61">
            <v>2.9942748882052501E-3</v>
          </cell>
          <cell r="O61">
            <v>9.4499999999999987E-2</v>
          </cell>
          <cell r="P61" t="str">
            <v>Yearly</v>
          </cell>
          <cell r="Q61">
            <v>3259764</v>
          </cell>
          <cell r="R61">
            <v>3259764</v>
          </cell>
          <cell r="S61">
            <v>0</v>
          </cell>
          <cell r="T61">
            <v>0</v>
          </cell>
          <cell r="U61">
            <v>46266</v>
          </cell>
          <cell r="V61">
            <v>4.4246575342465757</v>
          </cell>
          <cell r="W61">
            <v>3.4638040877838878</v>
          </cell>
          <cell r="X61">
            <v>7.1499999999999994E-2</v>
          </cell>
          <cell r="Y61">
            <v>6.2899999999999998E-2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N62">
            <v>8.9930608334291406E-3</v>
          </cell>
          <cell r="O62">
            <v>9.1799999999999993E-2</v>
          </cell>
          <cell r="P62" t="str">
            <v>Half Yly</v>
          </cell>
          <cell r="Q62">
            <v>10191966</v>
          </cell>
          <cell r="R62">
            <v>10191966</v>
          </cell>
          <cell r="S62">
            <v>0</v>
          </cell>
          <cell r="T62">
            <v>0</v>
          </cell>
          <cell r="U62">
            <v>46775</v>
          </cell>
          <cell r="V62">
            <v>5.8191780821917805</v>
          </cell>
          <cell r="W62">
            <v>4.4843244843488961</v>
          </cell>
          <cell r="X62">
            <v>6.7350999999999994E-2</v>
          </cell>
          <cell r="Y62">
            <v>6.7799999999999999E-2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N63">
            <v>4.7938899601801905E-3</v>
          </cell>
          <cell r="O63">
            <v>8.2699999999999996E-2</v>
          </cell>
          <cell r="P63" t="str">
            <v>Yearly</v>
          </cell>
          <cell r="Q63">
            <v>5350951</v>
          </cell>
          <cell r="R63">
            <v>5350951</v>
          </cell>
          <cell r="S63">
            <v>0</v>
          </cell>
          <cell r="T63">
            <v>0</v>
          </cell>
          <cell r="U63">
            <v>47205</v>
          </cell>
          <cell r="V63">
            <v>6.9972602739726026</v>
          </cell>
          <cell r="W63">
            <v>5.2683387843140626</v>
          </cell>
          <cell r="X63">
            <v>6.9699937000000003E-2</v>
          </cell>
          <cell r="Y63">
            <v>6.9000000000000006E-2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N64">
            <v>7.3228976765759169E-3</v>
          </cell>
          <cell r="O64">
            <v>7.3800000000000004E-2</v>
          </cell>
          <cell r="P64" t="str">
            <v>Yearly</v>
          </cell>
          <cell r="Q64">
            <v>8370960</v>
          </cell>
          <cell r="R64">
            <v>8370960</v>
          </cell>
          <cell r="S64">
            <v>0</v>
          </cell>
          <cell r="T64">
            <v>0</v>
          </cell>
          <cell r="U64">
            <v>47121</v>
          </cell>
          <cell r="V64">
            <v>6.7671232876712333</v>
          </cell>
          <cell r="W64">
            <v>5.1375399765066261</v>
          </cell>
          <cell r="X64">
            <v>6.6199999999999995E-2</v>
          </cell>
          <cell r="Y64">
            <v>6.8900000000000003E-2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N65">
            <v>2.2046262406321737E-2</v>
          </cell>
          <cell r="O65">
            <v>6.8000000000000005E-2</v>
          </cell>
          <cell r="P65" t="str">
            <v>Yearly</v>
          </cell>
          <cell r="Q65">
            <v>25000000</v>
          </cell>
          <cell r="R65">
            <v>25000000</v>
          </cell>
          <cell r="S65">
            <v>0</v>
          </cell>
          <cell r="T65">
            <v>0</v>
          </cell>
          <cell r="U65">
            <v>47930</v>
          </cell>
          <cell r="V65">
            <v>8.9835616438356158</v>
          </cell>
          <cell r="W65">
            <v>6.5258966711226547</v>
          </cell>
          <cell r="X65">
            <v>6.7957000000000004E-2</v>
          </cell>
          <cell r="Y65">
            <v>6.9900000000000004E-2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N66">
            <v>1.280726927002214E-2</v>
          </cell>
          <cell r="O66">
            <v>8.7799999999999989E-2</v>
          </cell>
          <cell r="P66" t="str">
            <v>Yearly</v>
          </cell>
          <cell r="Q66">
            <v>14528022</v>
          </cell>
          <cell r="R66">
            <v>14528022</v>
          </cell>
          <cell r="S66">
            <v>0</v>
          </cell>
          <cell r="T66">
            <v>0</v>
          </cell>
          <cell r="U66">
            <v>46429</v>
          </cell>
          <cell r="V66">
            <v>4.8712328767123285</v>
          </cell>
          <cell r="W66">
            <v>3.9194966255966022</v>
          </cell>
          <cell r="X66">
            <v>6.3E-2</v>
          </cell>
          <cell r="Y66">
            <v>6.2399999999999997E-2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N67">
            <v>1.1817413176753611E-3</v>
          </cell>
          <cell r="O67">
            <v>0.08</v>
          </cell>
          <cell r="P67" t="str">
            <v>Yearly</v>
          </cell>
          <cell r="Q67">
            <v>1283023.3</v>
          </cell>
          <cell r="R67">
            <v>1283023.3</v>
          </cell>
          <cell r="S67">
            <v>0</v>
          </cell>
          <cell r="T67">
            <v>0</v>
          </cell>
          <cell r="U67">
            <v>46592</v>
          </cell>
          <cell r="V67">
            <v>5.3178082191780822</v>
          </cell>
          <cell r="W67">
            <v>4.0143369575115972</v>
          </cell>
          <cell r="X67">
            <v>8.1765000000000006E-4</v>
          </cell>
          <cell r="Y67">
            <v>7.5800000000000006E-2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AAA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N68">
            <v>5.0338185795280547E-3</v>
          </cell>
          <cell r="O68">
            <v>9.1799999999999993E-2</v>
          </cell>
          <cell r="P68" t="str">
            <v>Half Yly</v>
          </cell>
          <cell r="Q68">
            <v>5800000</v>
          </cell>
          <cell r="R68">
            <v>5800000</v>
          </cell>
          <cell r="S68">
            <v>0</v>
          </cell>
          <cell r="T68">
            <v>0</v>
          </cell>
          <cell r="U68">
            <v>47141</v>
          </cell>
          <cell r="V68">
            <v>6.8219178082191778</v>
          </cell>
          <cell r="W68">
            <v>5.0630044164745289</v>
          </cell>
          <cell r="X68">
            <v>6.6558000000000006E-2</v>
          </cell>
          <cell r="Y68">
            <v>6.9199999999999998E-2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N69">
            <v>6.5554224846894422E-3</v>
          </cell>
          <cell r="O69">
            <v>7.3599999999999999E-2</v>
          </cell>
          <cell r="P69" t="str">
            <v>Yearly</v>
          </cell>
          <cell r="Q69">
            <v>6963007</v>
          </cell>
          <cell r="R69">
            <v>6963007</v>
          </cell>
          <cell r="S69">
            <v>0</v>
          </cell>
          <cell r="T69">
            <v>0</v>
          </cell>
          <cell r="U69">
            <v>46312</v>
          </cell>
          <cell r="V69">
            <v>4.5506849315068489</v>
          </cell>
          <cell r="W69">
            <v>3.7011863608468372</v>
          </cell>
          <cell r="X69">
            <v>7.4549000000000002E-4</v>
          </cell>
          <cell r="Y69">
            <v>6.08E-2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N70">
            <v>8.9875365518473109E-4</v>
          </cell>
          <cell r="O70">
            <v>9.0999999999999998E-2</v>
          </cell>
          <cell r="P70" t="str">
            <v>Half Yly</v>
          </cell>
          <cell r="Q70">
            <v>1069000</v>
          </cell>
          <cell r="R70">
            <v>1069000</v>
          </cell>
          <cell r="S70">
            <v>0</v>
          </cell>
          <cell r="T70">
            <v>0</v>
          </cell>
          <cell r="U70">
            <v>44916</v>
          </cell>
          <cell r="V70">
            <v>0.72602739726027399</v>
          </cell>
          <cell r="W70">
            <v>0.67555875534381526</v>
          </cell>
          <cell r="X70">
            <v>7.4523999999999988E-4</v>
          </cell>
          <cell r="Y70">
            <v>8.3000000000000004E-2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N71">
            <v>1.588126236251489E-2</v>
          </cell>
          <cell r="O71">
            <v>7.9899999999999999E-2</v>
          </cell>
          <cell r="P71" t="str">
            <v>Yearly</v>
          </cell>
          <cell r="Q71">
            <v>17730586</v>
          </cell>
          <cell r="R71">
            <v>17730586</v>
          </cell>
          <cell r="S71">
            <v>0</v>
          </cell>
          <cell r="T71">
            <v>0</v>
          </cell>
          <cell r="U71">
            <v>47311</v>
          </cell>
          <cell r="V71">
            <v>7.2876712328767121</v>
          </cell>
          <cell r="W71">
            <v>5.1693421401530788</v>
          </cell>
          <cell r="X71">
            <v>7.2999999999999995E-2</v>
          </cell>
          <cell r="Y71">
            <v>7.1400000000000005E-2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N72">
            <v>8.7049215194685511E-4</v>
          </cell>
          <cell r="O72">
            <v>6.6299999999999998E-2</v>
          </cell>
          <cell r="P72" t="str">
            <v>Yearly</v>
          </cell>
          <cell r="Q72">
            <v>1000001</v>
          </cell>
          <cell r="R72">
            <v>1000001</v>
          </cell>
          <cell r="S72">
            <v>0</v>
          </cell>
          <cell r="T72">
            <v>0</v>
          </cell>
          <cell r="U72">
            <v>47949</v>
          </cell>
          <cell r="V72">
            <v>9.0356164383561648</v>
          </cell>
          <cell r="W72">
            <v>6.1797589470661993</v>
          </cell>
          <cell r="X72">
            <v>6.6239999999999993E-2</v>
          </cell>
          <cell r="Y72">
            <v>7.0099999999999996E-2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N73">
            <v>9.8990519402596187E-4</v>
          </cell>
          <cell r="O73">
            <v>8.8499999999999995E-2</v>
          </cell>
          <cell r="P73" t="str">
            <v>Yearly</v>
          </cell>
          <cell r="Q73">
            <v>1083286</v>
          </cell>
          <cell r="R73">
            <v>1083286</v>
          </cell>
          <cell r="S73">
            <v>0</v>
          </cell>
          <cell r="T73">
            <v>0</v>
          </cell>
          <cell r="U73">
            <v>47649</v>
          </cell>
          <cell r="V73">
            <v>8.213698630136987</v>
          </cell>
          <cell r="W73">
            <v>5.5258008023869536</v>
          </cell>
          <cell r="X73">
            <v>7.7699999999999991E-4</v>
          </cell>
          <cell r="Y73">
            <v>7.0499999999999993E-2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N74">
            <v>3.9156264974431242E-3</v>
          </cell>
          <cell r="O74">
            <v>8.6699999999999999E-2</v>
          </cell>
          <cell r="P74" t="str">
            <v>Half Yly</v>
          </cell>
          <cell r="Q74">
            <v>4414972</v>
          </cell>
          <cell r="R74">
            <v>4414972</v>
          </cell>
          <cell r="S74">
            <v>0</v>
          </cell>
          <cell r="T74">
            <v>0</v>
          </cell>
          <cell r="U74">
            <v>47076</v>
          </cell>
          <cell r="V74">
            <v>6.6438356164383565</v>
          </cell>
          <cell r="W74">
            <v>4.9353838657956377</v>
          </cell>
          <cell r="X74">
            <v>6.9786000000000001E-2</v>
          </cell>
          <cell r="Y74">
            <v>6.9500000000000006E-2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[ICRA]AAA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N75">
            <v>1.9806299243305468E-3</v>
          </cell>
          <cell r="O75">
            <v>9.1799999999999993E-2</v>
          </cell>
          <cell r="P75" t="str">
            <v>Half Yly</v>
          </cell>
          <cell r="Q75">
            <v>2181026</v>
          </cell>
          <cell r="R75">
            <v>2181026</v>
          </cell>
          <cell r="S75">
            <v>0</v>
          </cell>
          <cell r="T75">
            <v>0</v>
          </cell>
          <cell r="U75">
            <v>46045</v>
          </cell>
          <cell r="V75">
            <v>3.8191780821917809</v>
          </cell>
          <cell r="W75">
            <v>3.1890098890570608</v>
          </cell>
          <cell r="X75">
            <v>7.6533000000000005E-4</v>
          </cell>
          <cell r="Y75">
            <v>6.0199999999999997E-2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N76">
            <v>9.449003325031455E-4</v>
          </cell>
          <cell r="O76">
            <v>7.9299999999999995E-2</v>
          </cell>
          <cell r="P76" t="str">
            <v>Yearly</v>
          </cell>
          <cell r="Q76">
            <v>1010700</v>
          </cell>
          <cell r="R76">
            <v>1010700</v>
          </cell>
          <cell r="S76">
            <v>0</v>
          </cell>
          <cell r="T76">
            <v>0</v>
          </cell>
          <cell r="U76">
            <v>46893</v>
          </cell>
          <cell r="V76">
            <v>6.1424657534246574</v>
          </cell>
          <cell r="W76">
            <v>4.5131603706782517</v>
          </cell>
          <cell r="X76">
            <v>7.76E-4</v>
          </cell>
          <cell r="Y76">
            <v>6.7299999999999999E-2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N77">
            <v>9.6398177958298119E-3</v>
          </cell>
          <cell r="O77">
            <v>8.8499999999999995E-2</v>
          </cell>
          <cell r="P77" t="str">
            <v>Yearly</v>
          </cell>
          <cell r="Q77">
            <v>11043011</v>
          </cell>
          <cell r="R77">
            <v>11043011</v>
          </cell>
          <cell r="S77">
            <v>0</v>
          </cell>
          <cell r="T77">
            <v>0</v>
          </cell>
          <cell r="U77">
            <v>45699</v>
          </cell>
          <cell r="V77">
            <v>2.871232876712329</v>
          </cell>
          <cell r="W77">
            <v>2.4975937564036474</v>
          </cell>
          <cell r="X77">
            <v>5.6241000000000006E-2</v>
          </cell>
          <cell r="Y77">
            <v>5.74E-2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N78">
            <v>9.5297606798944634E-4</v>
          </cell>
          <cell r="O78">
            <v>7.9299999999999995E-2</v>
          </cell>
          <cell r="P78" t="str">
            <v>Yearly</v>
          </cell>
          <cell r="Q78">
            <v>1003144</v>
          </cell>
          <cell r="R78">
            <v>1003144</v>
          </cell>
          <cell r="S78">
            <v>0</v>
          </cell>
          <cell r="T78">
            <v>0</v>
          </cell>
          <cell r="U78">
            <v>46162</v>
          </cell>
          <cell r="V78">
            <v>4.13972602739726</v>
          </cell>
          <cell r="W78">
            <v>3.284676402587297</v>
          </cell>
          <cell r="X78">
            <v>7.8600000000000002E-4</v>
          </cell>
          <cell r="Y78">
            <v>6.0299999999999999E-2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[ICRA]AAA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N79">
            <v>5.5642013903642526E-3</v>
          </cell>
          <cell r="O79">
            <v>7.5399999999999995E-2</v>
          </cell>
          <cell r="P79" t="str">
            <v>Yearly</v>
          </cell>
          <cell r="Q79">
            <v>6000000</v>
          </cell>
          <cell r="R79">
            <v>6000000</v>
          </cell>
          <cell r="S79">
            <v>0</v>
          </cell>
          <cell r="T79">
            <v>0</v>
          </cell>
          <cell r="U79">
            <v>49154</v>
          </cell>
          <cell r="V79">
            <v>12.336986301369864</v>
          </cell>
          <cell r="W79">
            <v>7.5996322455936589</v>
          </cell>
          <cell r="X79">
            <v>7.4909999999999994E-4</v>
          </cell>
          <cell r="Y79">
            <v>7.0599999999999996E-2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[ICRA]AAA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N80">
            <v>8.7311948884008783E-3</v>
          </cell>
          <cell r="O80">
            <v>6.4500000000000002E-2</v>
          </cell>
          <cell r="P80" t="str">
            <v>Yearly</v>
          </cell>
          <cell r="Q80">
            <v>10000000</v>
          </cell>
          <cell r="R80">
            <v>10000000</v>
          </cell>
          <cell r="S80">
            <v>0</v>
          </cell>
          <cell r="T80">
            <v>0</v>
          </cell>
          <cell r="U80">
            <v>46919</v>
          </cell>
          <cell r="V80">
            <v>6.2136986301369861</v>
          </cell>
          <cell r="W80">
            <v>4.7160028416395559</v>
          </cell>
          <cell r="X80">
            <v>6.4450999999999994E-2</v>
          </cell>
          <cell r="Y80">
            <v>6.8900000000000003E-2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N81">
            <v>7.9037042870735395E-3</v>
          </cell>
          <cell r="O81">
            <v>6.8000000000000005E-2</v>
          </cell>
          <cell r="P81" t="str">
            <v>Yearly</v>
          </cell>
          <cell r="Q81">
            <v>9000000</v>
          </cell>
          <cell r="R81">
            <v>9000000</v>
          </cell>
          <cell r="S81">
            <v>0</v>
          </cell>
          <cell r="T81">
            <v>0</v>
          </cell>
          <cell r="U81">
            <v>49542</v>
          </cell>
          <cell r="V81">
            <v>8.3972602739726021</v>
          </cell>
          <cell r="W81">
            <v>5.9865835561728353</v>
          </cell>
          <cell r="X81">
            <v>6.7960999999999994E-2</v>
          </cell>
          <cell r="Y81">
            <v>6.9201526287882231E-2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N82">
            <v>4.7787803180062306E-3</v>
          </cell>
          <cell r="O82">
            <v>8.199999999999999E-2</v>
          </cell>
          <cell r="P82" t="str">
            <v>Half Yly</v>
          </cell>
          <cell r="Q82">
            <v>5009000</v>
          </cell>
          <cell r="R82">
            <v>5009000</v>
          </cell>
          <cell r="S82">
            <v>0</v>
          </cell>
          <cell r="T82">
            <v>0</v>
          </cell>
          <cell r="U82">
            <v>46821</v>
          </cell>
          <cell r="V82">
            <v>5.9452054794520546</v>
          </cell>
          <cell r="W82">
            <v>4.6781773949763039</v>
          </cell>
          <cell r="X82">
            <v>8.1673E-4</v>
          </cell>
          <cell r="Y82">
            <v>6.8500000000000005E-2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N83">
            <v>9.5035319480143488E-4</v>
          </cell>
          <cell r="O83">
            <v>8.48E-2</v>
          </cell>
          <cell r="P83" t="str">
            <v>Yearly</v>
          </cell>
          <cell r="Q83">
            <v>1093396</v>
          </cell>
          <cell r="R83">
            <v>1093396</v>
          </cell>
          <cell r="S83">
            <v>0</v>
          </cell>
          <cell r="T83">
            <v>0</v>
          </cell>
          <cell r="U83">
            <v>46202</v>
          </cell>
          <cell r="V83">
            <v>4.2493150684931509</v>
          </cell>
          <cell r="W83">
            <v>3.329704339316732</v>
          </cell>
          <cell r="X83">
            <v>6.4000000000000001E-2</v>
          </cell>
          <cell r="Y83">
            <v>6.6699999999999995E-2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N84">
            <v>4.4241612567033507E-3</v>
          </cell>
          <cell r="O84">
            <v>6.9800000000000001E-2</v>
          </cell>
          <cell r="P84" t="str">
            <v>Yearly</v>
          </cell>
          <cell r="Q84">
            <v>5143785</v>
          </cell>
          <cell r="R84">
            <v>5143785</v>
          </cell>
          <cell r="S84">
            <v>0</v>
          </cell>
          <cell r="T84">
            <v>0</v>
          </cell>
          <cell r="U84">
            <v>49489</v>
          </cell>
          <cell r="V84">
            <v>13.254794520547945</v>
          </cell>
          <cell r="W84">
            <v>8.0239556738594633</v>
          </cell>
          <cell r="X84">
            <v>6.8436999999999998E-2</v>
          </cell>
          <cell r="Y84">
            <v>7.0800000000000002E-2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N85">
            <v>4.7540737096065646E-3</v>
          </cell>
          <cell r="O85">
            <v>8.1500000000000003E-2</v>
          </cell>
          <cell r="P85" t="str">
            <v>Yearly</v>
          </cell>
          <cell r="Q85">
            <v>4937880</v>
          </cell>
          <cell r="R85">
            <v>4937880</v>
          </cell>
          <cell r="S85">
            <v>0</v>
          </cell>
          <cell r="T85">
            <v>0</v>
          </cell>
          <cell r="U85">
            <v>45721</v>
          </cell>
          <cell r="V85">
            <v>2.9315068493150687</v>
          </cell>
          <cell r="W85">
            <v>2.5700138737544838</v>
          </cell>
          <cell r="X85">
            <v>8.3849999999999994E-4</v>
          </cell>
          <cell r="Y85">
            <v>5.67E-2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N86">
            <v>7.9022660812512503E-3</v>
          </cell>
          <cell r="O86">
            <v>0.06</v>
          </cell>
          <cell r="P86" t="str">
            <v>Yearly</v>
          </cell>
          <cell r="Q86">
            <v>9000000</v>
          </cell>
          <cell r="R86">
            <v>9000000</v>
          </cell>
          <cell r="S86">
            <v>0</v>
          </cell>
          <cell r="T86">
            <v>0</v>
          </cell>
          <cell r="U86">
            <v>46015</v>
          </cell>
          <cell r="V86">
            <v>3.7369863013698632</v>
          </cell>
          <cell r="W86">
            <v>3.1963450527313202</v>
          </cell>
          <cell r="X86">
            <v>5.9962999999999995E-2</v>
          </cell>
          <cell r="Y86">
            <v>6.5000000000000002E-2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N87">
            <v>9.2978087017769873E-4</v>
          </cell>
          <cell r="O87">
            <v>7.9000000000000001E-2</v>
          </cell>
          <cell r="P87" t="str">
            <v>Yearly</v>
          </cell>
          <cell r="Q87">
            <v>1041175</v>
          </cell>
          <cell r="R87">
            <v>1041175</v>
          </cell>
          <cell r="S87">
            <v>0</v>
          </cell>
          <cell r="T87">
            <v>0</v>
          </cell>
          <cell r="U87">
            <v>47493</v>
          </cell>
          <cell r="V87">
            <v>7.7863013698630139</v>
          </cell>
          <cell r="W87">
            <v>5.6406457220727093</v>
          </cell>
          <cell r="X87">
            <v>7.2680999999999996E-2</v>
          </cell>
          <cell r="Y87">
            <v>7.1800000000000003E-2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N88">
            <v>9.30193316540143E-4</v>
          </cell>
          <cell r="O88">
            <v>7.690000000000001E-2</v>
          </cell>
          <cell r="P88" t="str">
            <v>Yearly</v>
          </cell>
          <cell r="Q88">
            <v>1083310</v>
          </cell>
          <cell r="R88">
            <v>1083310</v>
          </cell>
          <cell r="S88">
            <v>0</v>
          </cell>
          <cell r="T88">
            <v>0</v>
          </cell>
          <cell r="U88">
            <v>48304</v>
          </cell>
          <cell r="V88">
            <v>10.008219178082191</v>
          </cell>
          <cell r="W88">
            <v>6.8985091455802658</v>
          </cell>
          <cell r="X88">
            <v>6.6100000000000006E-2</v>
          </cell>
          <cell r="Y88">
            <v>7.0900000000000005E-2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N89">
            <v>7.9110755614945627E-2</v>
          </cell>
          <cell r="O89">
            <v>0</v>
          </cell>
          <cell r="P89" t="str">
            <v/>
          </cell>
          <cell r="Q89">
            <v>88620000</v>
          </cell>
          <cell r="R89">
            <v>88620000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e">
            <v>#N/A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N90">
            <v>5.053801337966167E-2</v>
          </cell>
          <cell r="O90">
            <v>8.8499999999999995E-2</v>
          </cell>
          <cell r="P90" t="str">
            <v>Yearly</v>
          </cell>
          <cell r="Q90">
            <v>57671607.390000001</v>
          </cell>
          <cell r="R90">
            <v>57671607.390000001</v>
          </cell>
          <cell r="S90">
            <v>0</v>
          </cell>
          <cell r="T90">
            <v>0</v>
          </cell>
          <cell r="U90">
            <v>45631</v>
          </cell>
          <cell r="V90">
            <v>2.6849315068493151</v>
          </cell>
          <cell r="W90">
            <v>2.3149451445573703</v>
          </cell>
          <cell r="X90">
            <v>7.4350000000000002E-4</v>
          </cell>
          <cell r="Y90">
            <v>0.06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N91">
            <v>5.4121961582416049E-3</v>
          </cell>
          <cell r="O91">
            <v>9.35E-2</v>
          </cell>
          <cell r="P91" t="str">
            <v>Yearly</v>
          </cell>
          <cell r="Q91">
            <v>6230136</v>
          </cell>
          <cell r="R91">
            <v>6230136</v>
          </cell>
          <cell r="S91">
            <v>0</v>
          </cell>
          <cell r="T91">
            <v>0</v>
          </cell>
          <cell r="U91">
            <v>44727</v>
          </cell>
          <cell r="V91">
            <v>0.20821917808219179</v>
          </cell>
          <cell r="W91">
            <v>0.20030704962211812</v>
          </cell>
          <cell r="X91">
            <v>8.2266999999999996E-4</v>
          </cell>
          <cell r="Y91">
            <v>3.95E-2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N92">
            <v>1.5741698369584934E-2</v>
          </cell>
          <cell r="O92">
            <v>7.5499999999999998E-2</v>
          </cell>
          <cell r="P92" t="str">
            <v>Yearly</v>
          </cell>
          <cell r="Q92">
            <v>18559665</v>
          </cell>
          <cell r="R92">
            <v>18559665</v>
          </cell>
          <cell r="S92">
            <v>0</v>
          </cell>
          <cell r="T92">
            <v>0</v>
          </cell>
          <cell r="U92">
            <v>48112</v>
          </cell>
          <cell r="V92">
            <v>9.4821917808219176</v>
          </cell>
          <cell r="W92">
            <v>6.4467436783942711</v>
          </cell>
          <cell r="X92">
            <v>6.3500000000000001E-2</v>
          </cell>
          <cell r="Y92">
            <v>6.9900000000000004E-2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N93">
            <v>1.5343704591906039E-2</v>
          </cell>
          <cell r="O93">
            <v>8.6999999999999994E-2</v>
          </cell>
          <cell r="P93" t="str">
            <v>Yearly</v>
          </cell>
          <cell r="Q93">
            <v>16948703</v>
          </cell>
          <cell r="R93">
            <v>16948703</v>
          </cell>
          <cell r="S93">
            <v>0</v>
          </cell>
          <cell r="T93">
            <v>0</v>
          </cell>
          <cell r="U93">
            <v>45791</v>
          </cell>
          <cell r="V93">
            <v>3.1232876712328768</v>
          </cell>
          <cell r="W93">
            <v>2.5345722407626599</v>
          </cell>
          <cell r="X93">
            <v>6.4500000000000007E-4</v>
          </cell>
          <cell r="Y93">
            <v>6.0100000000000001E-2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N94">
            <v>2.6329209884645354E-3</v>
          </cell>
          <cell r="O94">
            <v>6.9199999999999998E-2</v>
          </cell>
          <cell r="P94" t="str">
            <v>Yearly</v>
          </cell>
          <cell r="Q94">
            <v>2996595</v>
          </cell>
          <cell r="R94">
            <v>2996595</v>
          </cell>
          <cell r="S94">
            <v>0</v>
          </cell>
          <cell r="T94">
            <v>0</v>
          </cell>
          <cell r="U94">
            <v>47841</v>
          </cell>
          <cell r="V94">
            <v>8.7397260273972606</v>
          </cell>
          <cell r="W94">
            <v>6.255798442368536</v>
          </cell>
          <cell r="X94">
            <v>6.9596999999999992E-2</v>
          </cell>
          <cell r="Y94">
            <v>7.1800000000000003E-2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N95">
            <v>4.730456245280886E-3</v>
          </cell>
          <cell r="O95">
            <v>7.6999999999999999E-2</v>
          </cell>
          <cell r="P95" t="str">
            <v>Yearly</v>
          </cell>
          <cell r="Q95">
            <v>4946920</v>
          </cell>
          <cell r="R95">
            <v>4946920</v>
          </cell>
          <cell r="S95">
            <v>0</v>
          </cell>
          <cell r="T95">
            <v>0</v>
          </cell>
          <cell r="U95">
            <v>46731</v>
          </cell>
          <cell r="V95">
            <v>5.6986301369863011</v>
          </cell>
          <cell r="W95">
            <v>4.466551758778575</v>
          </cell>
          <cell r="X95">
            <v>7.8498000000000001E-4</v>
          </cell>
          <cell r="Y95">
            <v>6.4100000000000004E-2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N96">
            <v>4.6954741874618835E-3</v>
          </cell>
          <cell r="O96">
            <v>8.4499999999999992E-2</v>
          </cell>
          <cell r="P96" t="str">
            <v>Yearly</v>
          </cell>
          <cell r="Q96">
            <v>5000000</v>
          </cell>
          <cell r="R96">
            <v>5000000</v>
          </cell>
          <cell r="S96">
            <v>0</v>
          </cell>
          <cell r="T96">
            <v>0</v>
          </cell>
          <cell r="U96">
            <v>46771</v>
          </cell>
          <cell r="V96">
            <v>5.8082191780821919</v>
          </cell>
          <cell r="W96">
            <v>4.4556787933136572</v>
          </cell>
          <cell r="X96">
            <v>8.4442000000000002E-4</v>
          </cell>
          <cell r="Y96">
            <v>7.3099999999999998E-2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N97">
            <v>4.8104949436032721E-3</v>
          </cell>
          <cell r="O97">
            <v>8.3499999999999991E-2</v>
          </cell>
          <cell r="P97" t="str">
            <v>Yearly</v>
          </cell>
          <cell r="Q97">
            <v>5496000</v>
          </cell>
          <cell r="R97">
            <v>5496000</v>
          </cell>
          <cell r="S97">
            <v>0</v>
          </cell>
          <cell r="T97">
            <v>0</v>
          </cell>
          <cell r="U97">
            <v>47190</v>
          </cell>
          <cell r="V97">
            <v>6.956164383561644</v>
          </cell>
          <cell r="W97">
            <v>5.2227424320162479</v>
          </cell>
          <cell r="X97">
            <v>6.7892000000000008E-2</v>
          </cell>
          <cell r="Y97">
            <v>6.9000000000000006E-2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N98">
            <v>1.2215561398633159E-2</v>
          </cell>
          <cell r="O98">
            <v>6.83E-2</v>
          </cell>
          <cell r="P98" t="str">
            <v>Yearly</v>
          </cell>
          <cell r="Q98">
            <v>13877900</v>
          </cell>
          <cell r="R98">
            <v>13877900</v>
          </cell>
          <cell r="S98">
            <v>0</v>
          </cell>
          <cell r="T98">
            <v>0</v>
          </cell>
          <cell r="U98">
            <v>47856</v>
          </cell>
          <cell r="V98">
            <v>8.7808219178082183</v>
          </cell>
          <cell r="W98">
            <v>6.3076397092659846</v>
          </cell>
          <cell r="X98">
            <v>6.9172999999999998E-2</v>
          </cell>
          <cell r="Y98">
            <v>7.1800000000000003E-2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N99">
            <v>1.065525929501787E-2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S99">
            <v>0</v>
          </cell>
          <cell r="T99">
            <v>0</v>
          </cell>
          <cell r="U99">
            <v>47100</v>
          </cell>
          <cell r="V99">
            <v>6.7095890410958905</v>
          </cell>
          <cell r="W99">
            <v>5.0523219995367361</v>
          </cell>
          <cell r="X99">
            <v>7.6101000000000001E-4</v>
          </cell>
          <cell r="Y99">
            <v>6.8500000000000005E-2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N100">
            <v>1.1038528218240994E-2</v>
          </cell>
          <cell r="O100">
            <v>8.4700000000000011E-2</v>
          </cell>
          <cell r="P100" t="str">
            <v>Half Yly</v>
          </cell>
          <cell r="Q100">
            <v>1023000</v>
          </cell>
          <cell r="R100">
            <v>1023000</v>
          </cell>
          <cell r="S100">
            <v>0</v>
          </cell>
          <cell r="T100">
            <v>0</v>
          </cell>
          <cell r="U100">
            <v>48822</v>
          </cell>
          <cell r="V100">
            <v>11.427397260273972</v>
          </cell>
          <cell r="W100">
            <v>7.4323200602937822</v>
          </cell>
          <cell r="X100">
            <v>8.1875000000000003E-4</v>
          </cell>
          <cell r="Y100">
            <v>7.0800000000000002E-2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N101">
            <v>1.0227020177808691E-2</v>
          </cell>
          <cell r="O101">
            <v>0.09</v>
          </cell>
          <cell r="P101" t="str">
            <v>Yearly</v>
          </cell>
          <cell r="Q101">
            <v>1013100</v>
          </cell>
          <cell r="R101">
            <v>1013100</v>
          </cell>
          <cell r="S101">
            <v>0</v>
          </cell>
          <cell r="T101">
            <v>0</v>
          </cell>
          <cell r="U101">
            <v>45025</v>
          </cell>
          <cell r="V101">
            <v>1.0246575342465754</v>
          </cell>
          <cell r="W101">
            <v>0.89666101816860777</v>
          </cell>
          <cell r="X101">
            <v>8.6140000000000012E-4</v>
          </cell>
          <cell r="Y101">
            <v>5.3499999999999999E-2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N102">
            <v>1.0109977173474241E-2</v>
          </cell>
          <cell r="O102">
            <v>9.3000000000000013E-2</v>
          </cell>
          <cell r="P102" t="str">
            <v>Yearly</v>
          </cell>
          <cell r="Q102">
            <v>989400</v>
          </cell>
          <cell r="R102">
            <v>989400</v>
          </cell>
          <cell r="S102">
            <v>0</v>
          </cell>
          <cell r="T102">
            <v>0</v>
          </cell>
          <cell r="U102">
            <v>45041</v>
          </cell>
          <cell r="V102">
            <v>1.0684931506849316</v>
          </cell>
          <cell r="W102">
            <v>0.92116158502374978</v>
          </cell>
          <cell r="X102">
            <v>9.5488000000000007E-4</v>
          </cell>
          <cell r="Y102">
            <v>6.9400000000000003E-2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IND AA+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N103">
            <v>2.0722123159300561E-2</v>
          </cell>
          <cell r="O103">
            <v>7.3599999999999999E-2</v>
          </cell>
          <cell r="P103" t="str">
            <v>Yearly</v>
          </cell>
          <cell r="Q103">
            <v>1988221</v>
          </cell>
          <cell r="R103">
            <v>1988221</v>
          </cell>
          <cell r="S103">
            <v>0</v>
          </cell>
          <cell r="T103">
            <v>0</v>
          </cell>
          <cell r="U103">
            <v>46312</v>
          </cell>
          <cell r="V103">
            <v>4.5506849315068489</v>
          </cell>
          <cell r="W103">
            <v>3.7011863608468372</v>
          </cell>
          <cell r="X103">
            <v>7.4549000000000002E-4</v>
          </cell>
          <cell r="Y103">
            <v>6.08E-2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N104">
            <v>4.3617947265597624E-2</v>
          </cell>
          <cell r="O104">
            <v>9.0500000000000011E-2</v>
          </cell>
          <cell r="P104" t="str">
            <v>Yearly</v>
          </cell>
          <cell r="Q104">
            <v>4235035</v>
          </cell>
          <cell r="R104">
            <v>4235035</v>
          </cell>
          <cell r="S104">
            <v>0</v>
          </cell>
          <cell r="T104">
            <v>0</v>
          </cell>
          <cell r="U104">
            <v>47043</v>
          </cell>
          <cell r="V104">
            <v>6.5534246575342463</v>
          </cell>
          <cell r="W104">
            <v>4.7774868103650974</v>
          </cell>
          <cell r="X104">
            <v>8.3599999999999994E-4</v>
          </cell>
          <cell r="Y104">
            <v>7.0000000000000007E-2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N105">
            <v>2.0800270353418214E-2</v>
          </cell>
          <cell r="O105">
            <v>8.900000000000001E-2</v>
          </cell>
          <cell r="P105" t="str">
            <v>Yearly</v>
          </cell>
          <cell r="Q105">
            <v>2083320</v>
          </cell>
          <cell r="R105">
            <v>2083320</v>
          </cell>
          <cell r="S105">
            <v>0</v>
          </cell>
          <cell r="T105">
            <v>0</v>
          </cell>
          <cell r="U105">
            <v>47059</v>
          </cell>
          <cell r="V105">
            <v>1.5917808219178082</v>
          </cell>
          <cell r="W105">
            <v>1.4365003678642323</v>
          </cell>
          <cell r="X105">
            <v>8.3450000000000006E-4</v>
          </cell>
          <cell r="Y105">
            <v>5.2938370267039403E-2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N106">
            <v>7.3185261238211258E-2</v>
          </cell>
          <cell r="O106">
            <v>0</v>
          </cell>
          <cell r="P106" t="str">
            <v/>
          </cell>
          <cell r="Q106">
            <v>7410000</v>
          </cell>
          <cell r="R106">
            <v>7410000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e">
            <v>#N/A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N107">
            <v>2.1215323613177055E-2</v>
          </cell>
          <cell r="O107">
            <v>8.2699999999999996E-2</v>
          </cell>
          <cell r="P107" t="str">
            <v>Yearly</v>
          </cell>
          <cell r="Q107">
            <v>2140380</v>
          </cell>
          <cell r="R107">
            <v>2140380</v>
          </cell>
          <cell r="S107">
            <v>0</v>
          </cell>
          <cell r="T107">
            <v>0</v>
          </cell>
          <cell r="U107">
            <v>47205</v>
          </cell>
          <cell r="V107">
            <v>6.9972602739726026</v>
          </cell>
          <cell r="W107">
            <v>5.2683387843140626</v>
          </cell>
          <cell r="X107">
            <v>6.9699937000000003E-2</v>
          </cell>
          <cell r="Y107">
            <v>6.9000000000000006E-2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N108">
            <v>2.1267039830113358E-2</v>
          </cell>
          <cell r="O108">
            <v>8.5500000000000007E-2</v>
          </cell>
          <cell r="P108" t="str">
            <v>Yearly</v>
          </cell>
          <cell r="Q108">
            <v>2017942</v>
          </cell>
          <cell r="R108">
            <v>2017942</v>
          </cell>
          <cell r="S108">
            <v>0</v>
          </cell>
          <cell r="T108">
            <v>0</v>
          </cell>
          <cell r="U108">
            <v>47204</v>
          </cell>
          <cell r="V108">
            <v>6.9945205479452053</v>
          </cell>
          <cell r="W108">
            <v>5.2219808519760385</v>
          </cell>
          <cell r="X108">
            <v>8.4049999999999999E-4</v>
          </cell>
          <cell r="Y108">
            <v>7.1199999999999999E-2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N109">
            <v>1.0176034862334057E-2</v>
          </cell>
          <cell r="O109">
            <v>9.8000000000000004E-2</v>
          </cell>
          <cell r="P109" t="str">
            <v>Yearly</v>
          </cell>
          <cell r="Q109">
            <v>1027900</v>
          </cell>
          <cell r="R109">
            <v>1027900</v>
          </cell>
          <cell r="S109">
            <v>0</v>
          </cell>
          <cell r="T109">
            <v>0</v>
          </cell>
          <cell r="U109">
            <v>44916</v>
          </cell>
          <cell r="V109">
            <v>0.72602739726027399</v>
          </cell>
          <cell r="W109">
            <v>0.68941923583731257</v>
          </cell>
          <cell r="X109">
            <v>8.9611999999999992E-4</v>
          </cell>
          <cell r="Y109">
            <v>5.3100000000000001E-2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N110">
            <v>1.1005499373811086E-2</v>
          </cell>
          <cell r="O110">
            <v>8.8000000000000009E-2</v>
          </cell>
          <cell r="P110" t="str">
            <v>Half Yly</v>
          </cell>
          <cell r="Q110">
            <v>1128200</v>
          </cell>
          <cell r="R110">
            <v>1128200</v>
          </cell>
          <cell r="S110">
            <v>0</v>
          </cell>
          <cell r="T110">
            <v>0</v>
          </cell>
          <cell r="U110">
            <v>47517</v>
          </cell>
          <cell r="V110">
            <v>7.8520547945205479</v>
          </cell>
          <cell r="W110">
            <v>5.6716873610430296</v>
          </cell>
          <cell r="X110">
            <v>7.2185000000000001E-4</v>
          </cell>
          <cell r="Y110">
            <v>7.0099999999999996E-2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N111">
            <v>1.0228748660995065E-2</v>
          </cell>
          <cell r="O111">
            <v>8.8900000000000007E-2</v>
          </cell>
          <cell r="P111" t="str">
            <v>Yearly</v>
          </cell>
          <cell r="Q111">
            <v>1007288</v>
          </cell>
          <cell r="R111">
            <v>1007288</v>
          </cell>
          <cell r="S111">
            <v>0</v>
          </cell>
          <cell r="T111">
            <v>0</v>
          </cell>
          <cell r="U111">
            <v>45041</v>
          </cell>
          <cell r="V111">
            <v>1.0684931506849316</v>
          </cell>
          <cell r="W111">
            <v>0.939055617612779</v>
          </cell>
          <cell r="X111">
            <v>8.6693999999999996E-4</v>
          </cell>
          <cell r="Y111">
            <v>5.3499999999999999E-2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N112">
            <v>1.0119962867768091E-2</v>
          </cell>
          <cell r="O112">
            <v>9.0800000000000006E-2</v>
          </cell>
          <cell r="P112" t="str">
            <v>Yearly</v>
          </cell>
          <cell r="Q112">
            <v>978000</v>
          </cell>
          <cell r="R112">
            <v>978000</v>
          </cell>
          <cell r="S112">
            <v>0</v>
          </cell>
          <cell r="T112">
            <v>0</v>
          </cell>
          <cell r="U112">
            <v>45253</v>
          </cell>
          <cell r="V112">
            <v>1.6493150684931508</v>
          </cell>
          <cell r="W112">
            <v>1.4594070803452486</v>
          </cell>
          <cell r="X112">
            <v>9.5951999999999995E-4</v>
          </cell>
          <cell r="Y112">
            <v>7.3899999999999993E-2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[ICRA]AA+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N113">
            <v>9.0515548160161104E-3</v>
          </cell>
          <cell r="O113">
            <v>0.08</v>
          </cell>
          <cell r="P113" t="str">
            <v>Yearly</v>
          </cell>
          <cell r="Q113">
            <v>888798.7</v>
          </cell>
          <cell r="R113">
            <v>888798.7</v>
          </cell>
          <cell r="S113">
            <v>0</v>
          </cell>
          <cell r="T113">
            <v>0</v>
          </cell>
          <cell r="U113">
            <v>46592</v>
          </cell>
          <cell r="V113">
            <v>5.3178082191780822</v>
          </cell>
          <cell r="W113">
            <v>4.0143369575115972</v>
          </cell>
          <cell r="X113">
            <v>8.1765000000000006E-4</v>
          </cell>
          <cell r="Y113">
            <v>7.5800000000000006E-2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IND AAA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N114">
            <v>1.0260137915659613E-2</v>
          </cell>
          <cell r="O114">
            <v>7.5399999999999995E-2</v>
          </cell>
          <cell r="P114" t="str">
            <v>Yearly</v>
          </cell>
          <cell r="Q114">
            <v>1008123</v>
          </cell>
          <cell r="R114">
            <v>1008123</v>
          </cell>
          <cell r="S114">
            <v>0</v>
          </cell>
          <cell r="T114">
            <v>0</v>
          </cell>
          <cell r="U114">
            <v>49154</v>
          </cell>
          <cell r="V114">
            <v>12.336986301369864</v>
          </cell>
          <cell r="W114">
            <v>7.5996322455936589</v>
          </cell>
          <cell r="X114">
            <v>7.4909999999999994E-4</v>
          </cell>
          <cell r="Y114">
            <v>7.0599999999999996E-2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N115">
            <v>1.0343756993692985E-2</v>
          </cell>
          <cell r="O115">
            <v>9.3000000000000013E-2</v>
          </cell>
          <cell r="P115" t="str">
            <v>Yearly</v>
          </cell>
          <cell r="Q115">
            <v>1008527</v>
          </cell>
          <cell r="R115">
            <v>1008527</v>
          </cell>
          <cell r="S115">
            <v>0</v>
          </cell>
          <cell r="T115">
            <v>0</v>
          </cell>
          <cell r="U115">
            <v>45478</v>
          </cell>
          <cell r="V115">
            <v>2.2657534246575342</v>
          </cell>
          <cell r="W115">
            <v>1.8914021350376458</v>
          </cell>
          <cell r="X115">
            <v>9.1329999999999992E-4</v>
          </cell>
          <cell r="Y115">
            <v>6.9400000000000003E-2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N116">
            <v>2.115995288893242E-2</v>
          </cell>
          <cell r="O116">
            <v>7.9299999999999995E-2</v>
          </cell>
          <cell r="P116" t="str">
            <v>Yearly</v>
          </cell>
          <cell r="Q116">
            <v>2152336</v>
          </cell>
          <cell r="R116">
            <v>2152336</v>
          </cell>
          <cell r="S116">
            <v>0</v>
          </cell>
          <cell r="T116">
            <v>0</v>
          </cell>
          <cell r="U116">
            <v>46527</v>
          </cell>
          <cell r="V116">
            <v>5.13972602739726</v>
          </cell>
          <cell r="W116">
            <v>3.9334403292170412</v>
          </cell>
          <cell r="X116">
            <v>7.7603999999999998E-4</v>
          </cell>
          <cell r="Y116">
            <v>6.2600000000000003E-2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N117">
            <v>1.0543470879569996E-2</v>
          </cell>
          <cell r="O117">
            <v>7.9299999999999995E-2</v>
          </cell>
          <cell r="P117" t="str">
            <v>Yearly</v>
          </cell>
          <cell r="Q117">
            <v>1003144</v>
          </cell>
          <cell r="R117">
            <v>1003144</v>
          </cell>
          <cell r="S117">
            <v>0</v>
          </cell>
          <cell r="T117">
            <v>0</v>
          </cell>
          <cell r="U117">
            <v>46162</v>
          </cell>
          <cell r="V117">
            <v>4.13972602739726</v>
          </cell>
          <cell r="W117">
            <v>3.284676402587297</v>
          </cell>
          <cell r="X117">
            <v>7.8600000000000002E-4</v>
          </cell>
          <cell r="Y117">
            <v>6.0299999999999999E-2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N118">
            <v>1.0075763083430821E-2</v>
          </cell>
          <cell r="O118">
            <v>8.8399999999999992E-2</v>
          </cell>
          <cell r="P118" t="str">
            <v>Yearly</v>
          </cell>
          <cell r="Q118">
            <v>1012800</v>
          </cell>
          <cell r="R118">
            <v>1012800</v>
          </cell>
          <cell r="S118">
            <v>0</v>
          </cell>
          <cell r="T118">
            <v>0</v>
          </cell>
          <cell r="U118">
            <v>44838</v>
          </cell>
          <cell r="V118">
            <v>0.51232876712328768</v>
          </cell>
          <cell r="W118">
            <v>0.48979805652321956</v>
          </cell>
          <cell r="X118">
            <v>8.4489999999999999E-4</v>
          </cell>
          <cell r="Y118">
            <v>4.5999999999999999E-2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N119">
            <v>2.1219827546508405E-2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S119">
            <v>0</v>
          </cell>
          <cell r="T119">
            <v>0</v>
          </cell>
          <cell r="U119">
            <v>45791</v>
          </cell>
          <cell r="V119">
            <v>3.1232876712328768</v>
          </cell>
          <cell r="W119">
            <v>2.5345722407626599</v>
          </cell>
          <cell r="X119">
            <v>6.4500000000000007E-4</v>
          </cell>
          <cell r="Y119">
            <v>6.0100000000000001E-2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N120">
            <v>1.0467299094808201E-2</v>
          </cell>
          <cell r="O120">
            <v>7.6999999999999999E-2</v>
          </cell>
          <cell r="P120" t="str">
            <v>Yearly</v>
          </cell>
          <cell r="Q120">
            <v>989384</v>
          </cell>
          <cell r="R120">
            <v>989384</v>
          </cell>
          <cell r="S120">
            <v>0</v>
          </cell>
          <cell r="T120">
            <v>0</v>
          </cell>
          <cell r="U120">
            <v>46731</v>
          </cell>
          <cell r="V120">
            <v>5.6986301369863011</v>
          </cell>
          <cell r="W120">
            <v>4.466551758778575</v>
          </cell>
          <cell r="X120">
            <v>7.8498000000000001E-4</v>
          </cell>
          <cell r="Y120">
            <v>6.4100000000000004E-2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N121">
            <v>9.9336422573237815E-3</v>
          </cell>
          <cell r="O121">
            <v>7.2700000000000001E-2</v>
          </cell>
          <cell r="P121" t="str">
            <v>Yearly</v>
          </cell>
          <cell r="Q121">
            <v>968765</v>
          </cell>
          <cell r="R121">
            <v>968765</v>
          </cell>
          <cell r="S121">
            <v>0</v>
          </cell>
          <cell r="T121">
            <v>0</v>
          </cell>
          <cell r="U121">
            <v>44718</v>
          </cell>
          <cell r="V121">
            <v>0.18356164383561643</v>
          </cell>
          <cell r="W121">
            <v>0.17675651789659749</v>
          </cell>
          <cell r="X121">
            <v>8.1899999999999996E-4</v>
          </cell>
          <cell r="Y121">
            <v>3.85E-2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N122">
            <v>9.8998133721047536E-3</v>
          </cell>
          <cell r="O122">
            <v>9.2499999999999999E-2</v>
          </cell>
          <cell r="P122" t="str">
            <v>Yearly</v>
          </cell>
          <cell r="Q122">
            <v>1046013</v>
          </cell>
          <cell r="R122">
            <v>1046013</v>
          </cell>
          <cell r="S122">
            <v>0</v>
          </cell>
          <cell r="T122">
            <v>0</v>
          </cell>
          <cell r="U122">
            <v>44669</v>
          </cell>
          <cell r="V122">
            <v>4.9315068493150684E-2</v>
          </cell>
          <cell r="W122">
            <v>4.751706724135113E-2</v>
          </cell>
          <cell r="X122">
            <v>7.9000000000000001E-4</v>
          </cell>
          <cell r="Y122">
            <v>3.7839061966241871E-2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N123">
            <v>1.0364222234619649E-2</v>
          </cell>
          <cell r="O123">
            <v>7.85E-2</v>
          </cell>
          <cell r="P123" t="str">
            <v>Half Yly</v>
          </cell>
          <cell r="Q123">
            <v>990646</v>
          </cell>
          <cell r="R123">
            <v>990646</v>
          </cell>
          <cell r="S123">
            <v>0</v>
          </cell>
          <cell r="T123">
            <v>0</v>
          </cell>
          <cell r="U123">
            <v>46846</v>
          </cell>
          <cell r="V123">
            <v>6.0136986301369859</v>
          </cell>
          <cell r="W123">
            <v>4.5951716231924609</v>
          </cell>
          <cell r="X123">
            <v>7.9816999999999996E-4</v>
          </cell>
          <cell r="Y123">
            <v>6.9500000000000006E-2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N124">
            <v>3.1649376568526205E-2</v>
          </cell>
          <cell r="O124">
            <v>8.8499999999999995E-2</v>
          </cell>
          <cell r="P124" t="str">
            <v>Yearly</v>
          </cell>
          <cell r="Q124">
            <v>3268948</v>
          </cell>
          <cell r="R124">
            <v>3268948</v>
          </cell>
          <cell r="S124">
            <v>0</v>
          </cell>
          <cell r="T124">
            <v>0</v>
          </cell>
          <cell r="U124">
            <v>45631</v>
          </cell>
          <cell r="V124">
            <v>2.6849315068493151</v>
          </cell>
          <cell r="W124">
            <v>2.3149451445573703</v>
          </cell>
          <cell r="X124">
            <v>7.4350000000000002E-4</v>
          </cell>
          <cell r="Y124">
            <v>0.06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[ICRA]AAA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N125">
            <v>1.0519558549317362E-2</v>
          </cell>
          <cell r="O125">
            <v>8.1500000000000003E-2</v>
          </cell>
          <cell r="P125" t="str">
            <v>Yearly</v>
          </cell>
          <cell r="Q125">
            <v>987576</v>
          </cell>
          <cell r="R125">
            <v>987576</v>
          </cell>
          <cell r="S125">
            <v>0</v>
          </cell>
          <cell r="T125">
            <v>0</v>
          </cell>
          <cell r="U125">
            <v>45721</v>
          </cell>
          <cell r="V125">
            <v>2.9315068493150687</v>
          </cell>
          <cell r="W125">
            <v>2.5700138737544838</v>
          </cell>
          <cell r="X125">
            <v>8.3849999999999994E-4</v>
          </cell>
          <cell r="Y125">
            <v>5.67E-2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N126">
            <v>2.0576673768428907E-2</v>
          </cell>
          <cell r="O126">
            <v>7.2700000000000001E-2</v>
          </cell>
          <cell r="P126" t="str">
            <v>Yearly</v>
          </cell>
          <cell r="Q126">
            <v>2075045.33</v>
          </cell>
          <cell r="R126">
            <v>2075045.33</v>
          </cell>
          <cell r="S126">
            <v>0</v>
          </cell>
          <cell r="T126">
            <v>0</v>
          </cell>
          <cell r="U126">
            <v>46553</v>
          </cell>
          <cell r="V126">
            <v>5.2109589041095887</v>
          </cell>
          <cell r="W126">
            <v>4.0470709568019672</v>
          </cell>
          <cell r="X126">
            <v>7.0753000000000005E-4</v>
          </cell>
          <cell r="Y126">
            <v>6.3100000000000003E-2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N127">
            <v>1.057422800324067E-2</v>
          </cell>
          <cell r="O127">
            <v>8.199999999999999E-2</v>
          </cell>
          <cell r="P127" t="str">
            <v>Half Yly</v>
          </cell>
          <cell r="Q127">
            <v>1001800</v>
          </cell>
          <cell r="R127">
            <v>1001800</v>
          </cell>
          <cell r="S127">
            <v>0</v>
          </cell>
          <cell r="T127">
            <v>0</v>
          </cell>
          <cell r="U127">
            <v>46821</v>
          </cell>
          <cell r="V127">
            <v>5.9452054794520546</v>
          </cell>
          <cell r="W127">
            <v>4.6781773949763039</v>
          </cell>
          <cell r="X127">
            <v>8.1673E-4</v>
          </cell>
          <cell r="Y127">
            <v>6.8500000000000005E-2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N128">
            <v>3.2763698862395399E-2</v>
          </cell>
          <cell r="O128">
            <v>0</v>
          </cell>
          <cell r="P128" t="str">
            <v/>
          </cell>
          <cell r="Q128">
            <v>0</v>
          </cell>
          <cell r="R128">
            <v>3317155.38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e">
            <v>#N/A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N129">
            <v>3.9307327493810655E-2</v>
          </cell>
          <cell r="O129">
            <v>6.0899999999999996E-2</v>
          </cell>
          <cell r="P129" t="str">
            <v>Yearly</v>
          </cell>
          <cell r="Q129">
            <v>3935768</v>
          </cell>
          <cell r="R129">
            <v>3935768</v>
          </cell>
          <cell r="S129">
            <v>0</v>
          </cell>
          <cell r="T129">
            <v>0</v>
          </cell>
          <cell r="U129">
            <v>46444</v>
          </cell>
          <cell r="V129">
            <v>4.912328767123288</v>
          </cell>
          <cell r="W129">
            <v>4.1107445221020571</v>
          </cell>
          <cell r="X129">
            <v>6.4745999999999998E-2</v>
          </cell>
          <cell r="Y129">
            <v>6.2100000000000002E-2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N130">
            <v>9.7843605723017674E-3</v>
          </cell>
          <cell r="O130">
            <v>7.0499999999999993E-2</v>
          </cell>
          <cell r="P130" t="str">
            <v>Yearly</v>
          </cell>
          <cell r="Q130">
            <v>991686</v>
          </cell>
          <cell r="R130">
            <v>991686</v>
          </cell>
          <cell r="S130">
            <v>0</v>
          </cell>
          <cell r="T130">
            <v>0</v>
          </cell>
          <cell r="U130">
            <v>48183</v>
          </cell>
          <cell r="V130">
            <v>9.6767123287671239</v>
          </cell>
          <cell r="W130">
            <v>6.6803660318853009</v>
          </cell>
          <cell r="X130">
            <v>7.1699999E-2</v>
          </cell>
          <cell r="Y130">
            <v>7.1800000000000003E-2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N131">
            <v>1.0114026762653746E-2</v>
          </cell>
          <cell r="O131">
            <v>7.4099999999999999E-2</v>
          </cell>
          <cell r="P131" t="str">
            <v>Yearly</v>
          </cell>
          <cell r="Q131">
            <v>1041510</v>
          </cell>
          <cell r="R131">
            <v>1041510</v>
          </cell>
          <cell r="S131">
            <v>0</v>
          </cell>
          <cell r="T131">
            <v>0</v>
          </cell>
          <cell r="U131">
            <v>47317</v>
          </cell>
          <cell r="V131">
            <v>7.3041095890410963</v>
          </cell>
          <cell r="W131">
            <v>5.2687403261802084</v>
          </cell>
          <cell r="X131">
            <v>5.6767999999999999E-2</v>
          </cell>
          <cell r="Y131">
            <v>6.9699999999999998E-2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N132">
            <v>2.0630819738872912E-2</v>
          </cell>
          <cell r="O132">
            <v>8.4000000000000005E-2</v>
          </cell>
          <cell r="P132" t="str">
            <v>Yearly</v>
          </cell>
          <cell r="Q132">
            <v>2049892</v>
          </cell>
          <cell r="R132">
            <v>2049892</v>
          </cell>
          <cell r="S132">
            <v>0</v>
          </cell>
          <cell r="T132">
            <v>0</v>
          </cell>
          <cell r="U132">
            <v>45616</v>
          </cell>
          <cell r="V132">
            <v>2.6438356164383561</v>
          </cell>
          <cell r="W132">
            <v>2.272914015933797</v>
          </cell>
          <cell r="X132">
            <v>7.5000000000000002E-4</v>
          </cell>
          <cell r="Y132">
            <v>6.4899999999999999E-2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N133">
            <v>3.0048317162651935E-2</v>
          </cell>
          <cell r="O133">
            <v>6.8000000000000005E-2</v>
          </cell>
          <cell r="P133" t="str">
            <v>Yearly</v>
          </cell>
          <cell r="Q133">
            <v>3080542</v>
          </cell>
          <cell r="R133">
            <v>3080542</v>
          </cell>
          <cell r="S133">
            <v>0</v>
          </cell>
          <cell r="T133">
            <v>0</v>
          </cell>
          <cell r="U133">
            <v>44910</v>
          </cell>
          <cell r="V133">
            <v>0.70958904109589038</v>
          </cell>
          <cell r="W133">
            <v>0.67805928437256602</v>
          </cell>
          <cell r="X133">
            <v>4.6999999999999999E-4</v>
          </cell>
          <cell r="Y133">
            <v>4.65E-2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N134">
            <v>6.5896337423628423E-3</v>
          </cell>
          <cell r="O134">
            <v>0.09</v>
          </cell>
          <cell r="P134" t="str">
            <v>Yearly</v>
          </cell>
          <cell r="Q134">
            <v>669440.80000000005</v>
          </cell>
          <cell r="R134">
            <v>669440.80000000005</v>
          </cell>
          <cell r="S134">
            <v>0</v>
          </cell>
          <cell r="T134">
            <v>0</v>
          </cell>
          <cell r="U134">
            <v>46412</v>
          </cell>
          <cell r="V134">
            <v>4.8246575342465752</v>
          </cell>
          <cell r="W134">
            <v>3.8651651371481019</v>
          </cell>
          <cell r="X134">
            <v>6.4500000000000007E-4</v>
          </cell>
          <cell r="Y134">
            <v>6.2300000000000001E-2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N135">
            <v>9.6599591681167541E-3</v>
          </cell>
          <cell r="O135">
            <v>6.4500000000000002E-2</v>
          </cell>
          <cell r="P135" t="str">
            <v>Yearly</v>
          </cell>
          <cell r="Q135">
            <v>1000000</v>
          </cell>
          <cell r="R135">
            <v>1000000</v>
          </cell>
          <cell r="S135">
            <v>0</v>
          </cell>
          <cell r="T135">
            <v>0</v>
          </cell>
          <cell r="U135">
            <v>46919</v>
          </cell>
          <cell r="V135">
            <v>6.2136986301369861</v>
          </cell>
          <cell r="W135">
            <v>4.7160028416395559</v>
          </cell>
          <cell r="X135">
            <v>6.4450999999999994E-2</v>
          </cell>
          <cell r="Y135">
            <v>6.8900000000000003E-2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N136">
            <v>9.5987116010384475E-3</v>
          </cell>
          <cell r="O136">
            <v>8.8499999999999995E-2</v>
          </cell>
          <cell r="P136" t="str">
            <v>Yearly</v>
          </cell>
          <cell r="Q136">
            <v>993871</v>
          </cell>
          <cell r="R136">
            <v>993871</v>
          </cell>
          <cell r="S136">
            <v>0</v>
          </cell>
          <cell r="T136">
            <v>0</v>
          </cell>
          <cell r="U136">
            <v>45699</v>
          </cell>
          <cell r="V136">
            <v>2.871232876712329</v>
          </cell>
          <cell r="W136">
            <v>2.4975937564036474</v>
          </cell>
          <cell r="X136">
            <v>5.6241000000000006E-2</v>
          </cell>
          <cell r="Y136">
            <v>5.74E-2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N137">
            <v>9.6308910194453368E-3</v>
          </cell>
          <cell r="O137">
            <v>6.6299999999999998E-2</v>
          </cell>
          <cell r="P137" t="str">
            <v>Yearly</v>
          </cell>
          <cell r="Q137">
            <v>1000001</v>
          </cell>
          <cell r="R137">
            <v>1000001</v>
          </cell>
          <cell r="S137">
            <v>0</v>
          </cell>
          <cell r="T137">
            <v>0</v>
          </cell>
          <cell r="U137">
            <v>47949</v>
          </cell>
          <cell r="V137">
            <v>9.0356164383561648</v>
          </cell>
          <cell r="W137">
            <v>6.1797589470661993</v>
          </cell>
          <cell r="X137">
            <v>6.6239999999999993E-2</v>
          </cell>
          <cell r="Y137">
            <v>7.0099999999999996E-2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N138">
            <v>3.2699118977274705E-2</v>
          </cell>
          <cell r="O138">
            <v>8.7799999999999989E-2</v>
          </cell>
          <cell r="P138" t="str">
            <v>Yearly</v>
          </cell>
          <cell r="Q138">
            <v>3352620</v>
          </cell>
          <cell r="R138">
            <v>3352620</v>
          </cell>
          <cell r="S138">
            <v>0</v>
          </cell>
          <cell r="T138">
            <v>0</v>
          </cell>
          <cell r="U138">
            <v>46429</v>
          </cell>
          <cell r="V138">
            <v>4.8712328767123285</v>
          </cell>
          <cell r="W138">
            <v>3.9194966255966022</v>
          </cell>
          <cell r="X138">
            <v>6.3E-2</v>
          </cell>
          <cell r="Y138">
            <v>6.2399999999999997E-2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N139">
            <v>2.0671295876574396E-2</v>
          </cell>
          <cell r="O139">
            <v>7.9899999999999999E-2</v>
          </cell>
          <cell r="P139" t="str">
            <v>Yearly</v>
          </cell>
          <cell r="Q139">
            <v>2104288</v>
          </cell>
          <cell r="R139">
            <v>2104288</v>
          </cell>
          <cell r="S139">
            <v>0</v>
          </cell>
          <cell r="T139">
            <v>0</v>
          </cell>
          <cell r="U139">
            <v>47311</v>
          </cell>
          <cell r="V139">
            <v>7.2876712328767121</v>
          </cell>
          <cell r="W139">
            <v>5.1693421401530788</v>
          </cell>
          <cell r="X139">
            <v>7.2999999999999995E-2</v>
          </cell>
          <cell r="Y139">
            <v>7.1400000000000005E-2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N140">
            <v>1.9419953066014042E-2</v>
          </cell>
          <cell r="O140">
            <v>6.9199999999999998E-2</v>
          </cell>
          <cell r="P140" t="str">
            <v>Yearly</v>
          </cell>
          <cell r="Q140">
            <v>1997730</v>
          </cell>
          <cell r="R140">
            <v>1997730</v>
          </cell>
          <cell r="S140">
            <v>0</v>
          </cell>
          <cell r="T140">
            <v>0</v>
          </cell>
          <cell r="U140">
            <v>47841</v>
          </cell>
          <cell r="V140">
            <v>8.7397260273972606</v>
          </cell>
          <cell r="W140">
            <v>6.255798442368536</v>
          </cell>
          <cell r="X140">
            <v>6.9596999999999992E-2</v>
          </cell>
          <cell r="Y140">
            <v>7.1800000000000003E-2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N141">
            <v>1.9307097929514003E-2</v>
          </cell>
          <cell r="O141">
            <v>6.83E-2</v>
          </cell>
          <cell r="P141" t="str">
            <v>Yearly</v>
          </cell>
          <cell r="Q141">
            <v>1987100</v>
          </cell>
          <cell r="R141">
            <v>1987100</v>
          </cell>
          <cell r="S141">
            <v>0</v>
          </cell>
          <cell r="T141">
            <v>0</v>
          </cell>
          <cell r="U141">
            <v>47856</v>
          </cell>
          <cell r="V141">
            <v>8.7808219178082183</v>
          </cell>
          <cell r="W141">
            <v>6.3076397092659846</v>
          </cell>
          <cell r="X141">
            <v>6.9172999999999998E-2</v>
          </cell>
          <cell r="Y141">
            <v>7.1800000000000003E-2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N142">
            <v>9.7142829254027851E-3</v>
          </cell>
          <cell r="O142">
            <v>0.06</v>
          </cell>
          <cell r="P142" t="str">
            <v>Yearly</v>
          </cell>
          <cell r="Q142">
            <v>1000000</v>
          </cell>
          <cell r="R142">
            <v>1000000</v>
          </cell>
          <cell r="S142">
            <v>0</v>
          </cell>
          <cell r="T142">
            <v>0</v>
          </cell>
          <cell r="U142">
            <v>46015</v>
          </cell>
          <cell r="V142">
            <v>3.7369863013698632</v>
          </cell>
          <cell r="W142">
            <v>3.1963450527313202</v>
          </cell>
          <cell r="X142">
            <v>5.9962999999999995E-2</v>
          </cell>
          <cell r="Y142">
            <v>6.5000000000000002E-2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N143">
            <v>2.1028904232264951E-2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V143">
            <v>4.2493150684931509</v>
          </cell>
          <cell r="W143">
            <v>3.329704339316732</v>
          </cell>
          <cell r="X143">
            <v>6.4000000000000001E-2</v>
          </cell>
          <cell r="Y143">
            <v>6.6699999999999995E-2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N144">
            <v>1.0291408645762808E-2</v>
          </cell>
          <cell r="O144">
            <v>7.690000000000001E-2</v>
          </cell>
          <cell r="P144" t="str">
            <v>Yearly</v>
          </cell>
          <cell r="Q144">
            <v>1083310</v>
          </cell>
          <cell r="R144">
            <v>1083310</v>
          </cell>
          <cell r="S144">
            <v>0</v>
          </cell>
          <cell r="T144">
            <v>0</v>
          </cell>
          <cell r="U144">
            <v>48304</v>
          </cell>
          <cell r="V144">
            <v>10.008219178082191</v>
          </cell>
          <cell r="W144">
            <v>6.8985091455802658</v>
          </cell>
          <cell r="X144">
            <v>6.6100000000000006E-2</v>
          </cell>
          <cell r="Y144">
            <v>7.0900000000000005E-2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N145">
            <v>9.9016505028056995E-3</v>
          </cell>
          <cell r="O145">
            <v>7.0400000000000004E-2</v>
          </cell>
          <cell r="P145" t="str">
            <v>Yearly</v>
          </cell>
          <cell r="Q145">
            <v>1012601</v>
          </cell>
          <cell r="R145">
            <v>1012601</v>
          </cell>
          <cell r="S145">
            <v>0</v>
          </cell>
          <cell r="T145">
            <v>0</v>
          </cell>
          <cell r="U145">
            <v>48843</v>
          </cell>
          <cell r="V145">
            <v>11.484931506849316</v>
          </cell>
          <cell r="W145">
            <v>7.4453562597183511</v>
          </cell>
          <cell r="X145">
            <v>6.8800000000000003E-4</v>
          </cell>
          <cell r="Y145">
            <v>7.0000000000000007E-2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N146">
            <v>9.562176405001897E-3</v>
          </cell>
          <cell r="O146">
            <v>6.8499999999999991E-2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51438</v>
          </cell>
          <cell r="V146">
            <v>18.594520547945205</v>
          </cell>
          <cell r="W146">
            <v>9.9118997583857631</v>
          </cell>
          <cell r="X146">
            <v>6.8428E-4</v>
          </cell>
          <cell r="Y146">
            <v>7.1599999999999997E-2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N147">
            <v>1.0393349645571742E-2</v>
          </cell>
          <cell r="O147">
            <v>8.0500000000000002E-2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47413</v>
          </cell>
          <cell r="V147">
            <v>7.5671232876712331</v>
          </cell>
          <cell r="W147">
            <v>5.4255573826689725</v>
          </cell>
          <cell r="X147">
            <v>7.8284999999999993E-2</v>
          </cell>
          <cell r="Y147">
            <v>7.1199999999999999E-2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N148">
            <v>1.0292475366814971E-2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8.2027397260273975</v>
          </cell>
          <cell r="W148">
            <v>5.6534845355260144</v>
          </cell>
          <cell r="X148">
            <v>6.8499999999999995E-4</v>
          </cell>
          <cell r="Y148">
            <v>7.0499999999999993E-2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N149">
            <v>1.0244818616104951E-2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9.4821917808219176</v>
          </cell>
          <cell r="W149">
            <v>6.4467436783942711</v>
          </cell>
          <cell r="X149">
            <v>6.3500000000000001E-2</v>
          </cell>
          <cell r="Y149">
            <v>6.9900000000000004E-2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N150">
            <v>9.7160509167762768E-3</v>
          </cell>
          <cell r="O150">
            <v>6.8000000000000005E-2</v>
          </cell>
          <cell r="P150" t="str">
            <v>Yearly</v>
          </cell>
          <cell r="Q150">
            <v>1000000</v>
          </cell>
          <cell r="R150">
            <v>1000000</v>
          </cell>
          <cell r="S150">
            <v>0</v>
          </cell>
          <cell r="T150">
            <v>0</v>
          </cell>
          <cell r="U150">
            <v>49542</v>
          </cell>
          <cell r="V150">
            <v>8.3972602739726021</v>
          </cell>
          <cell r="W150">
            <v>5.9865835561728353</v>
          </cell>
          <cell r="X150">
            <v>6.7960999999999994E-2</v>
          </cell>
          <cell r="Y150">
            <v>6.9201526287882231E-2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N151">
            <v>2.0573690900301565E-2</v>
          </cell>
          <cell r="O151">
            <v>7.9000000000000001E-2</v>
          </cell>
          <cell r="P151" t="str">
            <v>Yearly</v>
          </cell>
          <cell r="Q151">
            <v>2082350</v>
          </cell>
          <cell r="R151">
            <v>2082350</v>
          </cell>
          <cell r="S151">
            <v>0</v>
          </cell>
          <cell r="T151">
            <v>0</v>
          </cell>
          <cell r="U151">
            <v>47493</v>
          </cell>
          <cell r="V151">
            <v>7.7863013698630139</v>
          </cell>
          <cell r="W151">
            <v>5.6406457220727093</v>
          </cell>
          <cell r="X151">
            <v>7.2680999999999996E-2</v>
          </cell>
          <cell r="Y151">
            <v>7.1800000000000003E-2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N152">
            <v>1.099861507220593E-2</v>
          </cell>
          <cell r="O152">
            <v>8.8300000000000003E-2</v>
          </cell>
          <cell r="P152" t="str">
            <v>Yearly</v>
          </cell>
          <cell r="Q152">
            <v>1081811</v>
          </cell>
          <cell r="R152">
            <v>1081811</v>
          </cell>
          <cell r="S152">
            <v>0</v>
          </cell>
          <cell r="T152">
            <v>0</v>
          </cell>
          <cell r="U152">
            <v>47425</v>
          </cell>
          <cell r="V152">
            <v>7.6</v>
          </cell>
          <cell r="W152">
            <v>5.4015036849784268</v>
          </cell>
          <cell r="X152">
            <v>7.5999999999999993E-4</v>
          </cell>
          <cell r="Y152">
            <v>6.8500000000000005E-2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N153">
            <v>1.0137385978286739E-2</v>
          </cell>
          <cell r="O153">
            <v>7.3200000000000001E-2</v>
          </cell>
          <cell r="P153" t="str">
            <v>Yearly</v>
          </cell>
          <cell r="Q153">
            <v>997900</v>
          </cell>
          <cell r="R153">
            <v>997900</v>
          </cell>
          <cell r="S153">
            <v>0</v>
          </cell>
          <cell r="T153">
            <v>0</v>
          </cell>
          <cell r="U153">
            <v>47316</v>
          </cell>
          <cell r="V153">
            <v>7.3013698630136989</v>
          </cell>
          <cell r="W153">
            <v>5.2900355456205332</v>
          </cell>
          <cell r="X153">
            <v>6.9333000000000006E-2</v>
          </cell>
          <cell r="Y153">
            <v>6.8400000000000002E-2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N154">
            <v>1.0830359580320921E-2</v>
          </cell>
          <cell r="O154">
            <v>8.6699999999999999E-2</v>
          </cell>
          <cell r="P154" t="str">
            <v>Half Yly</v>
          </cell>
          <cell r="Q154">
            <v>1103743</v>
          </cell>
          <cell r="R154">
            <v>1103743</v>
          </cell>
          <cell r="S154">
            <v>0</v>
          </cell>
          <cell r="T154">
            <v>0</v>
          </cell>
          <cell r="U154">
            <v>47076</v>
          </cell>
          <cell r="V154">
            <v>6.6438356164383565</v>
          </cell>
          <cell r="W154">
            <v>4.9353838657956377</v>
          </cell>
          <cell r="X154">
            <v>6.9786000000000001E-2</v>
          </cell>
          <cell r="Y154">
            <v>6.9500000000000006E-2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[ICRA]AAA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N155">
            <v>2.0254642535237309E-2</v>
          </cell>
          <cell r="O155">
            <v>7.3800000000000004E-2</v>
          </cell>
          <cell r="P155" t="str">
            <v>Yearly</v>
          </cell>
          <cell r="Q155">
            <v>2092740</v>
          </cell>
          <cell r="R155">
            <v>2092740</v>
          </cell>
          <cell r="S155">
            <v>0</v>
          </cell>
          <cell r="T155">
            <v>0</v>
          </cell>
          <cell r="U155">
            <v>47121</v>
          </cell>
          <cell r="V155">
            <v>6.7671232876712333</v>
          </cell>
          <cell r="W155">
            <v>5.1375399765066261</v>
          </cell>
          <cell r="X155">
            <v>6.6199999999999995E-2</v>
          </cell>
          <cell r="Y155">
            <v>6.8900000000000003E-2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N156">
            <v>3.1762478631195724E-2</v>
          </cell>
          <cell r="O156">
            <v>8.0500000000000002E-2</v>
          </cell>
          <cell r="P156" t="str">
            <v>Yearly</v>
          </cell>
          <cell r="Q156">
            <v>3180552</v>
          </cell>
          <cell r="R156">
            <v>3180552</v>
          </cell>
          <cell r="S156">
            <v>0</v>
          </cell>
          <cell r="T156">
            <v>0</v>
          </cell>
          <cell r="U156">
            <v>46147</v>
          </cell>
          <cell r="V156">
            <v>4.0986301369863014</v>
          </cell>
          <cell r="W156">
            <v>3.2403891658528465</v>
          </cell>
          <cell r="X156">
            <v>7.5502000000000002E-4</v>
          </cell>
          <cell r="Y156">
            <v>6.0100000000000001E-2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N157">
            <v>1.078709811542768E-2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6.6684931506849319</v>
          </cell>
          <cell r="W157">
            <v>4.9781145193560468</v>
          </cell>
          <cell r="X157">
            <v>7.2196999999999995E-4</v>
          </cell>
          <cell r="Y157">
            <v>6.8900000000000003E-2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N158">
            <v>2.2277125896043054E-2</v>
          </cell>
          <cell r="O158">
            <v>9.1799999999999993E-2</v>
          </cell>
          <cell r="P158" t="str">
            <v>Half Yly</v>
          </cell>
          <cell r="Q158">
            <v>2307201</v>
          </cell>
          <cell r="R158">
            <v>2307201</v>
          </cell>
          <cell r="S158">
            <v>0</v>
          </cell>
          <cell r="T158">
            <v>0</v>
          </cell>
          <cell r="U158">
            <v>47141</v>
          </cell>
          <cell r="V158">
            <v>6.8219178082191778</v>
          </cell>
          <cell r="W158">
            <v>5.0630044164745289</v>
          </cell>
          <cell r="X158">
            <v>6.6558000000000006E-2</v>
          </cell>
          <cell r="Y158">
            <v>6.9199999999999998E-2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N159">
            <v>4.8177102682364099E-3</v>
          </cell>
          <cell r="O159">
            <v>0</v>
          </cell>
          <cell r="P159" t="str">
            <v/>
          </cell>
          <cell r="Q159">
            <v>13781055.52</v>
          </cell>
          <cell r="R159">
            <v>13781055.52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299.25</v>
          </cell>
          <cell r="AA159">
            <v>299.2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N160">
            <v>5.2283637277786565E-3</v>
          </cell>
          <cell r="O160">
            <v>0</v>
          </cell>
          <cell r="P160" t="str">
            <v/>
          </cell>
          <cell r="Q160">
            <v>9140002.6799999997</v>
          </cell>
          <cell r="R160">
            <v>9140002.6799999997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777.4</v>
          </cell>
          <cell r="AA160">
            <v>777.25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N161">
            <v>2.0718251857932322E-3</v>
          </cell>
          <cell r="O161">
            <v>0</v>
          </cell>
          <cell r="P161" t="str">
            <v/>
          </cell>
          <cell r="Q161">
            <v>4192409.03</v>
          </cell>
          <cell r="R161">
            <v>4192409.03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679.45</v>
          </cell>
          <cell r="AA161">
            <v>679.15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N162">
            <v>6.622583336547045E-3</v>
          </cell>
          <cell r="O162">
            <v>0</v>
          </cell>
          <cell r="P162" t="str">
            <v/>
          </cell>
          <cell r="Q162">
            <v>12645176.619999999</v>
          </cell>
          <cell r="R162">
            <v>12645176.619999999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700.6</v>
          </cell>
          <cell r="AA162">
            <v>701.9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N163">
            <v>3.0509770397174146E-2</v>
          </cell>
          <cell r="O163">
            <v>0</v>
          </cell>
          <cell r="P163" t="str">
            <v/>
          </cell>
          <cell r="Q163">
            <v>53340926.270000003</v>
          </cell>
          <cell r="R163">
            <v>53341761.880000003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493.55</v>
          </cell>
          <cell r="AA163">
            <v>493.4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N164">
            <v>2.6118042877418587E-3</v>
          </cell>
          <cell r="O164">
            <v>0</v>
          </cell>
          <cell r="P164" t="str">
            <v/>
          </cell>
          <cell r="Q164">
            <v>7544421.04</v>
          </cell>
          <cell r="R164">
            <v>7544421.04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3206.4</v>
          </cell>
          <cell r="AA164">
            <v>3204.3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N165">
            <v>8.8401616806298627E-2</v>
          </cell>
          <cell r="O165">
            <v>0</v>
          </cell>
          <cell r="P165" t="str">
            <v/>
          </cell>
          <cell r="Q165">
            <v>125975542.18000001</v>
          </cell>
          <cell r="R165">
            <v>125975118.55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2634.75</v>
          </cell>
          <cell r="AA165">
            <v>2633.95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N166">
            <v>8.1592174109580435E-3</v>
          </cell>
          <cell r="O166">
            <v>0</v>
          </cell>
          <cell r="P166" t="str">
            <v/>
          </cell>
          <cell r="Q166">
            <v>13326671.810000001</v>
          </cell>
          <cell r="R166">
            <v>13326671.810000001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1121.45</v>
          </cell>
          <cell r="AA166">
            <v>1120.2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N167">
            <v>2.8390871336016303E-3</v>
          </cell>
          <cell r="O167">
            <v>0</v>
          </cell>
          <cell r="P167" t="str">
            <v/>
          </cell>
          <cell r="Q167">
            <v>7899494.7699999996</v>
          </cell>
          <cell r="R167">
            <v>7899494.7699999996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2636.5</v>
          </cell>
          <cell r="AA167">
            <v>2635.45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N168">
            <v>1.2367759618705759E-2</v>
          </cell>
          <cell r="O168">
            <v>0</v>
          </cell>
          <cell r="P168" t="str">
            <v/>
          </cell>
          <cell r="Q168">
            <v>28782515.66</v>
          </cell>
          <cell r="R168">
            <v>28782515.66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1307.2</v>
          </cell>
          <cell r="AA168">
            <v>1307.05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N169">
            <v>4.9251223350421612E-3</v>
          </cell>
          <cell r="O169">
            <v>0</v>
          </cell>
          <cell r="P169" t="str">
            <v/>
          </cell>
          <cell r="Q169">
            <v>11076774.800000001</v>
          </cell>
          <cell r="R169">
            <v>11076774.800000001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888.35</v>
          </cell>
          <cell r="AA169">
            <v>887.65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N170">
            <v>1.2934173870351574E-2</v>
          </cell>
          <cell r="O170">
            <v>0</v>
          </cell>
          <cell r="P170" t="str">
            <v/>
          </cell>
          <cell r="Q170">
            <v>29192541.800000001</v>
          </cell>
          <cell r="R170">
            <v>29194106.739999998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7561.3</v>
          </cell>
          <cell r="AA170">
            <v>7559.9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N171">
            <v>2.2707840629641865E-3</v>
          </cell>
          <cell r="O171">
            <v>0</v>
          </cell>
          <cell r="P171" t="str">
            <v/>
          </cell>
          <cell r="Q171">
            <v>5533101.0899999999</v>
          </cell>
          <cell r="R171">
            <v>5533101.0899999999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2151.35</v>
          </cell>
          <cell r="AA171">
            <v>2151.75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N172">
            <v>1.3139551968561614E-2</v>
          </cell>
          <cell r="O172">
            <v>0</v>
          </cell>
          <cell r="P172" t="str">
            <v/>
          </cell>
          <cell r="Q172">
            <v>23769598.940000001</v>
          </cell>
          <cell r="R172">
            <v>23769598.940000001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569.5</v>
          </cell>
          <cell r="AA172">
            <v>569.6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N173">
            <v>2.5237960143613355E-3</v>
          </cell>
          <cell r="O173">
            <v>0</v>
          </cell>
          <cell r="P173" t="str">
            <v/>
          </cell>
          <cell r="Q173">
            <v>5462538.4299999997</v>
          </cell>
          <cell r="R173">
            <v>5462538.4299999997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3653</v>
          </cell>
          <cell r="AA173">
            <v>3652.5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N174">
            <v>2.6221453344965055E-2</v>
          </cell>
          <cell r="O174">
            <v>0</v>
          </cell>
          <cell r="P174" t="str">
            <v/>
          </cell>
          <cell r="Q174">
            <v>54692117.259999998</v>
          </cell>
          <cell r="R174">
            <v>54693138.560000002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1753.85</v>
          </cell>
          <cell r="AA174">
            <v>1754.7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N175">
            <v>3.9414721710176251E-3</v>
          </cell>
          <cell r="O175">
            <v>0</v>
          </cell>
          <cell r="P175" t="str">
            <v/>
          </cell>
          <cell r="Q175">
            <v>9541054.9399999995</v>
          </cell>
          <cell r="R175">
            <v>9541054.9399999995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672.15</v>
          </cell>
          <cell r="AA175">
            <v>672.4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N176">
            <v>3.9635793644785134E-3</v>
          </cell>
          <cell r="O176">
            <v>0</v>
          </cell>
          <cell r="P176" t="str">
            <v/>
          </cell>
          <cell r="Q176">
            <v>10597094.33</v>
          </cell>
          <cell r="R176">
            <v>10597094.33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374</v>
          </cell>
          <cell r="AA176">
            <v>373.9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N177">
            <v>9.2832625935485441E-3</v>
          </cell>
          <cell r="O177">
            <v>0</v>
          </cell>
          <cell r="P177" t="str">
            <v/>
          </cell>
          <cell r="Q177">
            <v>25020431.449999999</v>
          </cell>
          <cell r="R177">
            <v>25020431.449999999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359.35</v>
          </cell>
          <cell r="AA177">
            <v>359.2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N178">
            <v>7.1881339075359374E-2</v>
          </cell>
          <cell r="O178">
            <v>0</v>
          </cell>
          <cell r="P178" t="str">
            <v/>
          </cell>
          <cell r="Q178">
            <v>145661157.34</v>
          </cell>
          <cell r="R178">
            <v>145661157.34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1470.35</v>
          </cell>
          <cell r="AA178">
            <v>1469.95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N179">
            <v>2.9856748317807552E-3</v>
          </cell>
          <cell r="O179">
            <v>0</v>
          </cell>
          <cell r="P179" t="str">
            <v/>
          </cell>
          <cell r="Q179">
            <v>6993431.54</v>
          </cell>
          <cell r="R179">
            <v>6993431.54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1489.55</v>
          </cell>
          <cell r="AA179">
            <v>1488.8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N180">
            <v>2.5474177366222941E-2</v>
          </cell>
          <cell r="O180">
            <v>0</v>
          </cell>
          <cell r="P180" t="str">
            <v/>
          </cell>
          <cell r="Q180">
            <v>56542358.600000001</v>
          </cell>
          <cell r="R180">
            <v>56550237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2048.65</v>
          </cell>
          <cell r="AA180">
            <v>2048.85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N181">
            <v>2.1642148309100488E-2</v>
          </cell>
          <cell r="O181">
            <v>0</v>
          </cell>
          <cell r="P181" t="str">
            <v/>
          </cell>
          <cell r="Q181">
            <v>26999605.25</v>
          </cell>
          <cell r="R181">
            <v>26999605.25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7259.95</v>
          </cell>
          <cell r="AA181">
            <v>7259.1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N182">
            <v>1.0280556419655563E-2</v>
          </cell>
          <cell r="O182">
            <v>0</v>
          </cell>
          <cell r="P182" t="str">
            <v/>
          </cell>
          <cell r="Q182">
            <v>15935940.59</v>
          </cell>
          <cell r="R182">
            <v>15935940.59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2536.15</v>
          </cell>
          <cell r="AA182">
            <v>2536.15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N183">
            <v>1.4162259802064923E-2</v>
          </cell>
          <cell r="O183">
            <v>0</v>
          </cell>
          <cell r="P183" t="str">
            <v/>
          </cell>
          <cell r="Q183">
            <v>21441104.25</v>
          </cell>
          <cell r="R183">
            <v>21440955.379999999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3079.95</v>
          </cell>
          <cell r="AA183">
            <v>3081.75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N184">
            <v>8.2709612509160608E-3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4295.45</v>
          </cell>
          <cell r="AA184">
            <v>4305.3999999999996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N185">
            <v>9.7061426584658299E-4</v>
          </cell>
          <cell r="O185">
            <v>0</v>
          </cell>
          <cell r="P185" t="str">
            <v/>
          </cell>
          <cell r="Q185">
            <v>768795</v>
          </cell>
          <cell r="R185">
            <v>768795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395.95</v>
          </cell>
          <cell r="AA185">
            <v>393.85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N186">
            <v>8.625379074637618E-2</v>
          </cell>
          <cell r="O186">
            <v>0</v>
          </cell>
          <cell r="P186" t="str">
            <v/>
          </cell>
          <cell r="Q186">
            <v>113230336.90000001</v>
          </cell>
          <cell r="R186">
            <v>113230336.90000001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1906.85</v>
          </cell>
          <cell r="AA186">
            <v>1907.2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N187">
            <v>1.6753354697885078E-2</v>
          </cell>
          <cell r="O187">
            <v>0</v>
          </cell>
          <cell r="P187" t="str">
            <v/>
          </cell>
          <cell r="Q187">
            <v>30355175.620000001</v>
          </cell>
          <cell r="R187">
            <v>30355175.620000001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6602.3</v>
          </cell>
          <cell r="AA187">
            <v>6602.15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N188">
            <v>4.0622556642384414E-2</v>
          </cell>
          <cell r="O188">
            <v>0</v>
          </cell>
          <cell r="P188" t="str">
            <v/>
          </cell>
          <cell r="Q188">
            <v>64521952.299999997</v>
          </cell>
          <cell r="R188">
            <v>64521952.299999997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3739.95</v>
          </cell>
          <cell r="AA188">
            <v>3738.8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N189">
            <v>1.4730352984971251E-2</v>
          </cell>
          <cell r="O189">
            <v>0</v>
          </cell>
          <cell r="P189" t="str">
            <v/>
          </cell>
          <cell r="Q189">
            <v>23025583.199999999</v>
          </cell>
          <cell r="R189">
            <v>23025583.199999999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1163.75</v>
          </cell>
          <cell r="AA189">
            <v>1163.3499999999999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N190">
            <v>2.410542317593687E-2</v>
          </cell>
          <cell r="O190">
            <v>0</v>
          </cell>
          <cell r="P190" t="str">
            <v/>
          </cell>
          <cell r="Q190">
            <v>52708635.880000003</v>
          </cell>
          <cell r="R190">
            <v>52708635.880000003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761.15</v>
          </cell>
          <cell r="AA190">
            <v>760.65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N191">
            <v>1.1254707687191019E-2</v>
          </cell>
          <cell r="O191">
            <v>0</v>
          </cell>
          <cell r="P191" t="str">
            <v/>
          </cell>
          <cell r="Q191">
            <v>22315539.239999998</v>
          </cell>
          <cell r="R191">
            <v>22315539.239999998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1499.45</v>
          </cell>
          <cell r="AA191">
            <v>1499.3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N192">
            <v>8.5389713791225071E-3</v>
          </cell>
          <cell r="O192">
            <v>0</v>
          </cell>
          <cell r="P192" t="str">
            <v/>
          </cell>
          <cell r="Q192">
            <v>20358168.370000001</v>
          </cell>
          <cell r="R192">
            <v>20358168.370000001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17380.55</v>
          </cell>
          <cell r="AA192">
            <v>17376.8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N193">
            <v>1.8573763040655256E-3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935.4</v>
          </cell>
          <cell r="AA193">
            <v>935.1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N194">
            <v>5.0216657869388065E-3</v>
          </cell>
          <cell r="O194">
            <v>0</v>
          </cell>
          <cell r="P194" t="str">
            <v/>
          </cell>
          <cell r="Q194">
            <v>10514321.619999999</v>
          </cell>
          <cell r="R194">
            <v>10514321.619999999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 t="str">
            <v>-</v>
          </cell>
          <cell r="Y194">
            <v>0</v>
          </cell>
          <cell r="Z194">
            <v>380.45</v>
          </cell>
          <cell r="AA194">
            <v>380.45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N195">
            <v>1.0710945786959332E-2</v>
          </cell>
          <cell r="O195">
            <v>0</v>
          </cell>
          <cell r="P195" t="str">
            <v/>
          </cell>
          <cell r="Q195">
            <v>16416555.59</v>
          </cell>
          <cell r="R195">
            <v>16416555.59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1018.05</v>
          </cell>
          <cell r="AA195">
            <v>1018.5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N196">
            <v>7.5680487747011036E-3</v>
          </cell>
          <cell r="O196">
            <v>0</v>
          </cell>
          <cell r="P196" t="str">
            <v/>
          </cell>
          <cell r="Q196">
            <v>15412296.67</v>
          </cell>
          <cell r="R196">
            <v>15412296.67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135</v>
          </cell>
          <cell r="AA196">
            <v>134.94999999999999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N197">
            <v>1.0163632406346362E-2</v>
          </cell>
          <cell r="O197">
            <v>0</v>
          </cell>
          <cell r="P197" t="str">
            <v/>
          </cell>
          <cell r="Q197">
            <v>21595158.640000001</v>
          </cell>
          <cell r="R197">
            <v>21599478.640000001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806.55</v>
          </cell>
          <cell r="AA197">
            <v>805.8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N198">
            <v>5.261887338222449E-3</v>
          </cell>
          <cell r="O198">
            <v>0</v>
          </cell>
          <cell r="P198" t="str">
            <v/>
          </cell>
          <cell r="Q198">
            <v>6713942.1799999997</v>
          </cell>
          <cell r="R198">
            <v>6713942.1799999997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238.65</v>
          </cell>
          <cell r="AA198">
            <v>238.85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N199">
            <v>4.2738028684474495E-2</v>
          </cell>
          <cell r="O199">
            <v>0</v>
          </cell>
          <cell r="P199" t="str">
            <v/>
          </cell>
          <cell r="Q199">
            <v>100207876.59999999</v>
          </cell>
          <cell r="R199">
            <v>100207876.59999999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N200">
            <v>5.3036473842063454E-3</v>
          </cell>
          <cell r="O200">
            <v>0</v>
          </cell>
          <cell r="P200" t="str">
            <v/>
          </cell>
          <cell r="Q200">
            <v>10573988.34</v>
          </cell>
          <cell r="R200">
            <v>10573988.34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1275.5</v>
          </cell>
          <cell r="AA200">
            <v>1276.4000000000001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N201">
            <v>7.6112187340022256E-3</v>
          </cell>
          <cell r="O201">
            <v>0</v>
          </cell>
          <cell r="P201" t="str">
            <v/>
          </cell>
          <cell r="Q201">
            <v>10626025.92</v>
          </cell>
          <cell r="R201">
            <v>10626025.92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216.8</v>
          </cell>
          <cell r="AA201">
            <v>216.85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N202">
            <v>1.8971578015472223E-3</v>
          </cell>
          <cell r="O202">
            <v>0</v>
          </cell>
          <cell r="P202" t="str">
            <v/>
          </cell>
          <cell r="Q202">
            <v>3988269.09</v>
          </cell>
          <cell r="R202">
            <v>3988269.09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43189.35</v>
          </cell>
          <cell r="AA202">
            <v>43192.65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N203">
            <v>3.1764289559464927E-2</v>
          </cell>
          <cell r="O203">
            <v>0</v>
          </cell>
          <cell r="P203" t="str">
            <v/>
          </cell>
          <cell r="Q203">
            <v>56757621.939999998</v>
          </cell>
          <cell r="R203">
            <v>56759985.469999999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1767.65</v>
          </cell>
          <cell r="AA203">
            <v>1767.45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N204">
            <v>4.5244060776186926E-3</v>
          </cell>
          <cell r="O204">
            <v>0</v>
          </cell>
          <cell r="P204" t="str">
            <v/>
          </cell>
          <cell r="Q204">
            <v>11866882.41</v>
          </cell>
          <cell r="R204">
            <v>11866882.41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4402.05</v>
          </cell>
          <cell r="AA204">
            <v>4403.8500000000004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N205">
            <v>1.6104732733657767E-3</v>
          </cell>
          <cell r="O205">
            <v>0</v>
          </cell>
          <cell r="P205" t="str">
            <v/>
          </cell>
          <cell r="Q205">
            <v>5459043.9699999997</v>
          </cell>
          <cell r="R205">
            <v>5459043.9699999997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373.15</v>
          </cell>
          <cell r="AA205">
            <v>372.75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N206">
            <v>4.9189997118296719E-3</v>
          </cell>
          <cell r="O206">
            <v>0</v>
          </cell>
          <cell r="P206" t="str">
            <v/>
          </cell>
          <cell r="Q206">
            <v>0</v>
          </cell>
          <cell r="R206">
            <v>11534193.52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N207">
            <v>8.9107161355264832E-3</v>
          </cell>
          <cell r="O207">
            <v>0</v>
          </cell>
          <cell r="P207" t="str">
            <v/>
          </cell>
          <cell r="Q207">
            <v>21884552.149999999</v>
          </cell>
          <cell r="R207">
            <v>21884552.149999999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591.9</v>
          </cell>
          <cell r="AA207">
            <v>592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N208">
            <v>7.1545464799630504E-2</v>
          </cell>
          <cell r="O208">
            <v>0</v>
          </cell>
          <cell r="P208" t="str">
            <v/>
          </cell>
          <cell r="Q208">
            <v>118364014.12</v>
          </cell>
          <cell r="R208">
            <v>118367477.45999999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730.3</v>
          </cell>
          <cell r="AA208">
            <v>730.25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N209">
            <v>2.0110093467673069E-3</v>
          </cell>
          <cell r="O209">
            <v>0</v>
          </cell>
          <cell r="P209" t="str">
            <v/>
          </cell>
          <cell r="Q209">
            <v>5353007.37</v>
          </cell>
          <cell r="R209">
            <v>5353007.37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1328.3</v>
          </cell>
          <cell r="AA209">
            <v>1328.5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N210">
            <v>1.8278810219545683E-2</v>
          </cell>
          <cell r="O210">
            <v>0</v>
          </cell>
          <cell r="P210" t="str">
            <v/>
          </cell>
          <cell r="Q210">
            <v>28163109.280000001</v>
          </cell>
          <cell r="R210">
            <v>28159960.539999999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914.75</v>
          </cell>
          <cell r="AA210">
            <v>914.8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N211">
            <v>4.7798940133599076E-3</v>
          </cell>
          <cell r="O211">
            <v>0</v>
          </cell>
          <cell r="P211" t="str">
            <v/>
          </cell>
          <cell r="Q211">
            <v>14094094.189999999</v>
          </cell>
          <cell r="R211">
            <v>14094094.189999999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538.20000000000005</v>
          </cell>
          <cell r="AA211">
            <v>538.25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N212">
            <v>2.9875896868304659E-3</v>
          </cell>
          <cell r="O212">
            <v>0</v>
          </cell>
          <cell r="P212" t="str">
            <v/>
          </cell>
          <cell r="Q212">
            <v>5859833.0599999996</v>
          </cell>
          <cell r="R212">
            <v>5859833.0599999996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1245.4000000000001</v>
          </cell>
          <cell r="AA212">
            <v>1244.5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N213">
            <v>4.4534489700728116E-3</v>
          </cell>
          <cell r="O213">
            <v>0</v>
          </cell>
          <cell r="P213" t="str">
            <v/>
          </cell>
          <cell r="Q213">
            <v>9218937.2300000004</v>
          </cell>
          <cell r="R213">
            <v>9216772.0399999991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155.65</v>
          </cell>
          <cell r="AA213">
            <v>155.69999999999999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N214">
            <v>9.6695224629945991E-3</v>
          </cell>
          <cell r="O214">
            <v>0</v>
          </cell>
          <cell r="P214" t="str">
            <v/>
          </cell>
          <cell r="Q214">
            <v>22687424.530000001</v>
          </cell>
          <cell r="R214">
            <v>22687424.530000001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17060.45</v>
          </cell>
          <cell r="AA214">
            <v>17052.150000000001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N215">
            <v>2.8068396311806661E-3</v>
          </cell>
          <cell r="O215">
            <v>0</v>
          </cell>
          <cell r="P215" t="str">
            <v/>
          </cell>
          <cell r="Q215">
            <v>6690456.6100000003</v>
          </cell>
          <cell r="R215">
            <v>6690456.6100000003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1330.95</v>
          </cell>
          <cell r="AA215">
            <v>1329.5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N216">
            <v>4.7262546160598204E-3</v>
          </cell>
          <cell r="O216">
            <v>0</v>
          </cell>
          <cell r="P216" t="str">
            <v/>
          </cell>
          <cell r="Q216">
            <v>11159166.24</v>
          </cell>
          <cell r="R216">
            <v>11159166.24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769.6</v>
          </cell>
          <cell r="AA216">
            <v>769.7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N217">
            <v>4.8021494055133966E-3</v>
          </cell>
          <cell r="O217">
            <v>0</v>
          </cell>
          <cell r="P217" t="str">
            <v/>
          </cell>
          <cell r="Q217">
            <v>10718891.25</v>
          </cell>
          <cell r="R217">
            <v>10718891.25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536.20000000000005</v>
          </cell>
          <cell r="AA217">
            <v>536.54999999999995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N218">
            <v>4.0187202981378942E-2</v>
          </cell>
          <cell r="O218">
            <v>0</v>
          </cell>
          <cell r="P218" t="str">
            <v/>
          </cell>
          <cell r="Q218">
            <v>87476948.629999995</v>
          </cell>
          <cell r="R218">
            <v>87482394.819999993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2390.4</v>
          </cell>
          <cell r="AA218">
            <v>2388.65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N219">
            <v>5.6854242751865763E-3</v>
          </cell>
          <cell r="O219">
            <v>0</v>
          </cell>
          <cell r="P219" t="str">
            <v/>
          </cell>
          <cell r="Q219">
            <v>14561411.01</v>
          </cell>
          <cell r="R219">
            <v>14561411.01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117.25</v>
          </cell>
          <cell r="AA219">
            <v>117.25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N220">
            <v>4.2302517169471665E-3</v>
          </cell>
          <cell r="O220">
            <v>0</v>
          </cell>
          <cell r="P220" t="str">
            <v/>
          </cell>
          <cell r="Q220">
            <v>10717225.25</v>
          </cell>
          <cell r="R220">
            <v>10717225.25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39676.800000000003</v>
          </cell>
          <cell r="AA220">
            <v>39606.75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N221">
            <v>4.6358037296955062E-3</v>
          </cell>
          <cell r="O221">
            <v>0</v>
          </cell>
          <cell r="P221" t="str">
            <v/>
          </cell>
          <cell r="Q221">
            <v>9333986.9900000002</v>
          </cell>
          <cell r="R221">
            <v>9333986.9900000002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718.45</v>
          </cell>
          <cell r="AA221">
            <v>718.3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N222">
            <v>3.1362577534768499E-3</v>
          </cell>
          <cell r="O222">
            <v>0</v>
          </cell>
          <cell r="P222" t="str">
            <v/>
          </cell>
          <cell r="Q222">
            <v>7651236.6799999997</v>
          </cell>
          <cell r="R222">
            <v>7651236.6799999997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24032.6</v>
          </cell>
          <cell r="AA222">
            <v>23993.1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N223">
            <v>3.9715537335535738E-3</v>
          </cell>
          <cell r="O223">
            <v>0</v>
          </cell>
          <cell r="P223" t="str">
            <v/>
          </cell>
          <cell r="Q223">
            <v>7248050.2199999997</v>
          </cell>
          <cell r="R223">
            <v>7248050.2199999997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2457.15</v>
          </cell>
          <cell r="AA223">
            <v>2460.4499999999998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N224">
            <v>7.7784855873050552E-3</v>
          </cell>
          <cell r="O224">
            <v>0</v>
          </cell>
          <cell r="P224" t="str">
            <v/>
          </cell>
          <cell r="Q224">
            <v>12738850.52</v>
          </cell>
          <cell r="R224">
            <v>12738850.52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433.75</v>
          </cell>
          <cell r="AA224">
            <v>433.5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N225">
            <v>2.3914542833396852E-2</v>
          </cell>
          <cell r="O225">
            <v>0</v>
          </cell>
          <cell r="P225" t="str">
            <v/>
          </cell>
          <cell r="Q225">
            <v>53243455.299999997</v>
          </cell>
          <cell r="R225">
            <v>53251720.130000003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250.65</v>
          </cell>
          <cell r="AA225">
            <v>250.8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N226">
            <v>3.7347575978065187E-3</v>
          </cell>
          <cell r="O226">
            <v>0</v>
          </cell>
          <cell r="P226" t="str">
            <v/>
          </cell>
          <cell r="Q226">
            <v>6674955.2999999998</v>
          </cell>
          <cell r="R226">
            <v>6674955.2999999998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1121.3</v>
          </cell>
          <cell r="AA226">
            <v>1123.8499999999999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N227">
            <v>2.1646305506325226E-2</v>
          </cell>
          <cell r="O227">
            <v>0</v>
          </cell>
          <cell r="P227" t="str">
            <v/>
          </cell>
          <cell r="Q227">
            <v>31609914</v>
          </cell>
          <cell r="R227">
            <v>31609914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754.95</v>
          </cell>
          <cell r="AA227">
            <v>755.4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N228">
            <v>4.3961148407631089E-3</v>
          </cell>
          <cell r="O228">
            <v>0</v>
          </cell>
          <cell r="P228" t="str">
            <v/>
          </cell>
          <cell r="Q228">
            <v>6999373.6900000004</v>
          </cell>
          <cell r="R228">
            <v>6999373.6900000004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210.8</v>
          </cell>
          <cell r="AA228">
            <v>210.85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N229">
            <v>2.4221479167840596E-2</v>
          </cell>
          <cell r="O229">
            <v>0</v>
          </cell>
          <cell r="P229" t="str">
            <v/>
          </cell>
          <cell r="Q229">
            <v>4356834.28</v>
          </cell>
          <cell r="R229">
            <v>4357013.95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250.65</v>
          </cell>
          <cell r="AA229">
            <v>250.8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N230">
            <v>1.1564089550148199E-2</v>
          </cell>
          <cell r="O230">
            <v>0</v>
          </cell>
          <cell r="P230" t="str">
            <v/>
          </cell>
          <cell r="Q230">
            <v>2023833.72</v>
          </cell>
          <cell r="R230">
            <v>2023833.72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1499.45</v>
          </cell>
          <cell r="AA230">
            <v>1499.3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N231">
            <v>1.4874811131048458E-2</v>
          </cell>
          <cell r="O231">
            <v>0</v>
          </cell>
          <cell r="P231" t="str">
            <v/>
          </cell>
          <cell r="Q231">
            <v>1776001.09</v>
          </cell>
          <cell r="R231">
            <v>1776001.09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1163.75</v>
          </cell>
          <cell r="AA231">
            <v>1163.3499999999999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N232">
            <v>7.7999826850934286E-3</v>
          </cell>
          <cell r="O232">
            <v>0</v>
          </cell>
          <cell r="P232" t="str">
            <v/>
          </cell>
          <cell r="Q232">
            <v>887095.99</v>
          </cell>
          <cell r="R232">
            <v>887095.99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216.8</v>
          </cell>
          <cell r="AA232">
            <v>216.85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N233">
            <v>8.820543809148236E-2</v>
          </cell>
          <cell r="O233">
            <v>0</v>
          </cell>
          <cell r="P233" t="str">
            <v/>
          </cell>
          <cell r="Q233">
            <v>8021641.5099999998</v>
          </cell>
          <cell r="R233">
            <v>8021641.5099999998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1906.85</v>
          </cell>
          <cell r="AA233">
            <v>1907.2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N234">
            <v>3.0991277144654172E-2</v>
          </cell>
          <cell r="O234">
            <v>0</v>
          </cell>
          <cell r="P234" t="str">
            <v/>
          </cell>
          <cell r="Q234">
            <v>4183095.12</v>
          </cell>
          <cell r="R234">
            <v>4183088.63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493.55</v>
          </cell>
          <cell r="AA234">
            <v>493.4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N235">
            <v>2.1986301209785857E-3</v>
          </cell>
          <cell r="O235">
            <v>0</v>
          </cell>
          <cell r="P235" t="str">
            <v/>
          </cell>
          <cell r="Q235">
            <v>351101.52</v>
          </cell>
          <cell r="R235">
            <v>351101.52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679.45</v>
          </cell>
          <cell r="AA235">
            <v>679.15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N236">
            <v>2.8640332549539163E-3</v>
          </cell>
          <cell r="O236">
            <v>0</v>
          </cell>
          <cell r="P236" t="str">
            <v/>
          </cell>
          <cell r="Q236">
            <v>539843.18999999994</v>
          </cell>
          <cell r="R236">
            <v>539843.18999999994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1330.95</v>
          </cell>
          <cell r="AA236">
            <v>1329.5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N237">
            <v>4.0699453915735831E-2</v>
          </cell>
          <cell r="O237">
            <v>0</v>
          </cell>
          <cell r="P237" t="str">
            <v/>
          </cell>
          <cell r="Q237">
            <v>6526680.0300000003</v>
          </cell>
          <cell r="R237">
            <v>6527435.7999999998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2390.4</v>
          </cell>
          <cell r="AA237">
            <v>2388.65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N238">
            <v>5.1295706669996742E-3</v>
          </cell>
          <cell r="O238">
            <v>0</v>
          </cell>
          <cell r="P238" t="str">
            <v/>
          </cell>
          <cell r="Q238">
            <v>849641.25</v>
          </cell>
          <cell r="R238">
            <v>849641.25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 t="str">
            <v>-</v>
          </cell>
          <cell r="Y238">
            <v>0</v>
          </cell>
          <cell r="Z238">
            <v>380.45</v>
          </cell>
          <cell r="AA238">
            <v>380.45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N239">
            <v>7.0020442268754202E-2</v>
          </cell>
          <cell r="O239">
            <v>0</v>
          </cell>
          <cell r="P239" t="str">
            <v/>
          </cell>
          <cell r="Q239">
            <v>10277294.060000001</v>
          </cell>
          <cell r="R239">
            <v>10277294.060000001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1470.35</v>
          </cell>
          <cell r="AA239">
            <v>1469.95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N240">
            <v>1.2605293835523964E-2</v>
          </cell>
          <cell r="O240">
            <v>0</v>
          </cell>
          <cell r="P240" t="str">
            <v/>
          </cell>
          <cell r="Q240">
            <v>2361427.34</v>
          </cell>
          <cell r="R240">
            <v>2361427.34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1307.2</v>
          </cell>
          <cell r="AA240">
            <v>1307.05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N241">
            <v>1.8786365951021497E-2</v>
          </cell>
          <cell r="O241">
            <v>0</v>
          </cell>
          <cell r="P241" t="str">
            <v/>
          </cell>
          <cell r="Q241">
            <v>2118423.2599999998</v>
          </cell>
          <cell r="R241">
            <v>2118423.2599999998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914.75</v>
          </cell>
          <cell r="AA241">
            <v>914.8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N242">
            <v>1.3283828508611971E-2</v>
          </cell>
          <cell r="O242">
            <v>0</v>
          </cell>
          <cell r="P242" t="str">
            <v/>
          </cell>
          <cell r="Q242">
            <v>1966236.66</v>
          </cell>
          <cell r="R242">
            <v>1966236.66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569.5</v>
          </cell>
          <cell r="AA242">
            <v>569.6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N243">
            <v>5.148311902975833E-3</v>
          </cell>
          <cell r="O243">
            <v>0</v>
          </cell>
          <cell r="P243" t="str">
            <v/>
          </cell>
          <cell r="Q243">
            <v>511000</v>
          </cell>
          <cell r="R243">
            <v>511000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238.65</v>
          </cell>
          <cell r="AA243">
            <v>238.85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N244">
            <v>5.3656023770706331E-3</v>
          </cell>
          <cell r="O244">
            <v>0</v>
          </cell>
          <cell r="P244" t="str">
            <v/>
          </cell>
          <cell r="Q244">
            <v>846377.32</v>
          </cell>
          <cell r="R244">
            <v>846377.32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1275.5</v>
          </cell>
          <cell r="AA244">
            <v>1276.4000000000001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N245">
            <v>1.8634170935410792E-3</v>
          </cell>
          <cell r="O245">
            <v>0</v>
          </cell>
          <cell r="P245" t="str">
            <v/>
          </cell>
          <cell r="Q245">
            <v>309766.43</v>
          </cell>
          <cell r="R245">
            <v>309766.43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43189.35</v>
          </cell>
          <cell r="AA245">
            <v>43192.65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N246">
            <v>4.5582655260831707E-3</v>
          </cell>
          <cell r="O246">
            <v>0</v>
          </cell>
          <cell r="P246" t="str">
            <v/>
          </cell>
          <cell r="Q246">
            <v>944051.53</v>
          </cell>
          <cell r="R246">
            <v>944051.53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4402.05</v>
          </cell>
          <cell r="AA246">
            <v>4403.8500000000004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N247">
            <v>1.6099665506770853E-3</v>
          </cell>
          <cell r="O247">
            <v>0</v>
          </cell>
          <cell r="P247" t="str">
            <v/>
          </cell>
          <cell r="Q247">
            <v>427897.77</v>
          </cell>
          <cell r="R247">
            <v>427897.77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373.15</v>
          </cell>
          <cell r="AA247">
            <v>372.75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N248">
            <v>8.9860774882364117E-3</v>
          </cell>
          <cell r="O248">
            <v>0</v>
          </cell>
          <cell r="P248" t="str">
            <v/>
          </cell>
          <cell r="Q248">
            <v>1811625.8</v>
          </cell>
          <cell r="R248">
            <v>1811625.8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591.9</v>
          </cell>
          <cell r="AA248">
            <v>592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N249">
            <v>2.0058461724307393E-3</v>
          </cell>
          <cell r="O249">
            <v>0</v>
          </cell>
          <cell r="P249" t="str">
            <v/>
          </cell>
          <cell r="Q249">
            <v>422237.14</v>
          </cell>
          <cell r="R249">
            <v>422237.14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1328.3</v>
          </cell>
          <cell r="AA249">
            <v>1328.5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N250">
            <v>4.7892891464483859E-3</v>
          </cell>
          <cell r="O250">
            <v>0</v>
          </cell>
          <cell r="P250" t="str">
            <v/>
          </cell>
          <cell r="Q250">
            <v>1040888.09</v>
          </cell>
          <cell r="R250">
            <v>1040888.09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538.20000000000005</v>
          </cell>
          <cell r="AA250">
            <v>538.25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N251">
            <v>2.8545733801441375E-3</v>
          </cell>
          <cell r="O251">
            <v>0</v>
          </cell>
          <cell r="P251" t="str">
            <v/>
          </cell>
          <cell r="Q251">
            <v>415195.55</v>
          </cell>
          <cell r="R251">
            <v>415195.55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1245.4000000000001</v>
          </cell>
          <cell r="AA251">
            <v>1244.5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N252">
            <v>9.8450444219026541E-3</v>
          </cell>
          <cell r="O252">
            <v>0</v>
          </cell>
          <cell r="P252" t="str">
            <v/>
          </cell>
          <cell r="Q252">
            <v>1825674.6</v>
          </cell>
          <cell r="R252">
            <v>1825674.6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17060.45</v>
          </cell>
          <cell r="AA252">
            <v>17052.150000000001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N253">
            <v>4.4618703159123889E-3</v>
          </cell>
          <cell r="O253">
            <v>0</v>
          </cell>
          <cell r="P253" t="str">
            <v/>
          </cell>
          <cell r="Q253">
            <v>810185.52</v>
          </cell>
          <cell r="R253">
            <v>810185.52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769.6</v>
          </cell>
          <cell r="AA253">
            <v>769.7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N254">
            <v>5.5140761112932651E-3</v>
          </cell>
          <cell r="O254">
            <v>0</v>
          </cell>
          <cell r="P254" t="str">
            <v/>
          </cell>
          <cell r="Q254">
            <v>1117039.8999999999</v>
          </cell>
          <cell r="R254">
            <v>1117039.8999999999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117.25</v>
          </cell>
          <cell r="AA254">
            <v>117.25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N255">
            <v>7.532493743021969E-3</v>
          </cell>
          <cell r="O255">
            <v>0</v>
          </cell>
          <cell r="P255" t="str">
            <v/>
          </cell>
          <cell r="Q255">
            <v>1001646.64</v>
          </cell>
          <cell r="R255">
            <v>1001646.64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433.75</v>
          </cell>
          <cell r="AA255">
            <v>433.5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N256">
            <v>4.2796677500941032E-3</v>
          </cell>
          <cell r="O256">
            <v>0</v>
          </cell>
          <cell r="P256" t="str">
            <v/>
          </cell>
          <cell r="Q256">
            <v>854036.7</v>
          </cell>
          <cell r="R256">
            <v>854036.7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39676.800000000003</v>
          </cell>
          <cell r="AA256">
            <v>39606.75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N257">
            <v>5.6161794435236638E-3</v>
          </cell>
          <cell r="O257">
            <v>0</v>
          </cell>
          <cell r="P257" t="str">
            <v/>
          </cell>
          <cell r="Q257">
            <v>694776.42</v>
          </cell>
          <cell r="R257">
            <v>694776.42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210.8</v>
          </cell>
          <cell r="AA257">
            <v>210.85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N258">
            <v>3.6465532039540137E-3</v>
          </cell>
          <cell r="O258">
            <v>0</v>
          </cell>
          <cell r="P258" t="str">
            <v/>
          </cell>
          <cell r="Q258">
            <v>504917.49</v>
          </cell>
          <cell r="R258">
            <v>504917.49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1121.3</v>
          </cell>
          <cell r="AA258">
            <v>1123.8499999999999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N259">
            <v>3.2402922857599258E-3</v>
          </cell>
          <cell r="O259">
            <v>0</v>
          </cell>
          <cell r="P259" t="str">
            <v/>
          </cell>
          <cell r="Q259">
            <v>584870.36</v>
          </cell>
          <cell r="R259">
            <v>584870.36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24032.6</v>
          </cell>
          <cell r="AA259">
            <v>23993.1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N260">
            <v>4.814868911120305E-3</v>
          </cell>
          <cell r="O260">
            <v>0</v>
          </cell>
          <cell r="P260" t="str">
            <v/>
          </cell>
          <cell r="Q260">
            <v>868155.69</v>
          </cell>
          <cell r="R260">
            <v>868155.69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536.20000000000005</v>
          </cell>
          <cell r="AA260">
            <v>536.54999999999995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N261">
            <v>5.2827310585067044E-3</v>
          </cell>
          <cell r="O261">
            <v>0</v>
          </cell>
          <cell r="P261" t="str">
            <v/>
          </cell>
          <cell r="Q261">
            <v>640674.91</v>
          </cell>
          <cell r="R261">
            <v>640674.91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777.4</v>
          </cell>
          <cell r="AA261">
            <v>777.25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N262">
            <v>6.7823157741552891E-3</v>
          </cell>
          <cell r="O262">
            <v>0</v>
          </cell>
          <cell r="P262" t="str">
            <v/>
          </cell>
          <cell r="Q262">
            <v>907221.79</v>
          </cell>
          <cell r="R262">
            <v>907221.79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700.6</v>
          </cell>
          <cell r="AA262">
            <v>701.9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N263">
            <v>2.6284801879600463E-3</v>
          </cell>
          <cell r="O263">
            <v>0</v>
          </cell>
          <cell r="P263" t="str">
            <v/>
          </cell>
          <cell r="Q263">
            <v>600462.59</v>
          </cell>
          <cell r="R263">
            <v>600462.59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3206.4</v>
          </cell>
          <cell r="AA263">
            <v>3204.3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N264">
            <v>8.2557396119876583E-3</v>
          </cell>
          <cell r="O264">
            <v>0</v>
          </cell>
          <cell r="P264" t="str">
            <v/>
          </cell>
          <cell r="Q264">
            <v>1088220.1000000001</v>
          </cell>
          <cell r="R264">
            <v>1088220.1000000001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1121.45</v>
          </cell>
          <cell r="AA264">
            <v>1120.2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N265">
            <v>2.8864712334336308E-3</v>
          </cell>
          <cell r="O265">
            <v>0</v>
          </cell>
          <cell r="P265" t="str">
            <v/>
          </cell>
          <cell r="Q265">
            <v>634451.86</v>
          </cell>
          <cell r="R265">
            <v>634451.86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2636.5</v>
          </cell>
          <cell r="AA265">
            <v>2635.45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N266">
            <v>5.0066106312214196E-3</v>
          </cell>
          <cell r="O266">
            <v>0</v>
          </cell>
          <cell r="P266" t="str">
            <v/>
          </cell>
          <cell r="Q266">
            <v>890658.1</v>
          </cell>
          <cell r="R266">
            <v>890658.1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888.35</v>
          </cell>
          <cell r="AA266">
            <v>887.65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N267">
            <v>4.7116556662672032E-3</v>
          </cell>
          <cell r="O267">
            <v>0</v>
          </cell>
          <cell r="P267" t="str">
            <v/>
          </cell>
          <cell r="Q267">
            <v>750510.14</v>
          </cell>
          <cell r="R267">
            <v>750510.14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718.45</v>
          </cell>
          <cell r="AA267">
            <v>718.3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N268">
            <v>2.3205155693415166E-3</v>
          </cell>
          <cell r="O268">
            <v>0</v>
          </cell>
          <cell r="P268" t="str">
            <v/>
          </cell>
          <cell r="Q268">
            <v>447144.1</v>
          </cell>
          <cell r="R268">
            <v>447144.1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2151.35</v>
          </cell>
          <cell r="AA268">
            <v>2151.75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N269">
            <v>2.4626523388815626E-3</v>
          </cell>
          <cell r="O269">
            <v>0</v>
          </cell>
          <cell r="P269" t="str">
            <v/>
          </cell>
          <cell r="Q269">
            <v>421962.89</v>
          </cell>
          <cell r="R269">
            <v>421962.89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3653</v>
          </cell>
          <cell r="AA269">
            <v>3652.5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N270">
            <v>3.3712625145550404E-3</v>
          </cell>
          <cell r="O270">
            <v>0</v>
          </cell>
          <cell r="P270" t="str">
            <v/>
          </cell>
          <cell r="Q270">
            <v>627462.80000000005</v>
          </cell>
          <cell r="R270">
            <v>627462.80000000005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672.15</v>
          </cell>
          <cell r="AA270">
            <v>672.4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N271">
            <v>9.4769792212602635E-3</v>
          </cell>
          <cell r="O271">
            <v>0</v>
          </cell>
          <cell r="P271" t="str">
            <v/>
          </cell>
          <cell r="Q271">
            <v>1968854.36</v>
          </cell>
          <cell r="R271">
            <v>1968854.36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359.35</v>
          </cell>
          <cell r="AA271">
            <v>359.2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N272">
            <v>3.0125188541316986E-3</v>
          </cell>
          <cell r="O272">
            <v>0</v>
          </cell>
          <cell r="P272" t="str">
            <v/>
          </cell>
          <cell r="Q272">
            <v>557299.18000000005</v>
          </cell>
          <cell r="R272">
            <v>557299.18000000005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1489.55</v>
          </cell>
          <cell r="AA272">
            <v>1488.8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N273">
            <v>2.1965440191708856E-2</v>
          </cell>
          <cell r="O273">
            <v>0</v>
          </cell>
          <cell r="P273" t="str">
            <v/>
          </cell>
          <cell r="Q273">
            <v>2037637.69</v>
          </cell>
          <cell r="R273">
            <v>2037637.69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7259.95</v>
          </cell>
          <cell r="AA273">
            <v>7259.1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N274">
            <v>1.1147461088075329E-2</v>
          </cell>
          <cell r="O274">
            <v>0</v>
          </cell>
          <cell r="P274" t="str">
            <v/>
          </cell>
          <cell r="Q274">
            <v>1362312.19</v>
          </cell>
          <cell r="R274">
            <v>1362312.19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2536.15</v>
          </cell>
          <cell r="AA274">
            <v>2536.15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N275">
            <v>4.0139143273714576E-3</v>
          </cell>
          <cell r="O275">
            <v>0</v>
          </cell>
          <cell r="P275" t="str">
            <v/>
          </cell>
          <cell r="Q275">
            <v>843068.94</v>
          </cell>
          <cell r="R275">
            <v>843068.94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374</v>
          </cell>
          <cell r="AA275">
            <v>373.9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N276">
            <v>8.3397798982919706E-3</v>
          </cell>
          <cell r="O276">
            <v>0</v>
          </cell>
          <cell r="P276" t="str">
            <v/>
          </cell>
          <cell r="Q276">
            <v>1320324.02</v>
          </cell>
          <cell r="R276">
            <v>1320324.02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4295.45</v>
          </cell>
          <cell r="AA276">
            <v>4305.3999999999996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N277">
            <v>1.6913453118147116E-2</v>
          </cell>
          <cell r="O277">
            <v>0</v>
          </cell>
          <cell r="P277" t="str">
            <v/>
          </cell>
          <cell r="Q277">
            <v>2237461.44</v>
          </cell>
          <cell r="R277">
            <v>2237461.44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6602.3</v>
          </cell>
          <cell r="AA277">
            <v>6602.15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N278">
            <v>4.0945412818054645E-2</v>
          </cell>
          <cell r="O278">
            <v>0</v>
          </cell>
          <cell r="P278" t="str">
            <v/>
          </cell>
          <cell r="Q278">
            <v>4743436.6900000004</v>
          </cell>
          <cell r="R278">
            <v>4743436.6900000004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3739.95</v>
          </cell>
          <cell r="AA278">
            <v>3738.8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N279">
            <v>9.4172122062709729E-4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395.95</v>
          </cell>
          <cell r="AA279">
            <v>393.85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N280">
            <v>2.5020004402022403E-2</v>
          </cell>
          <cell r="O280">
            <v>0</v>
          </cell>
          <cell r="P280" t="str">
            <v/>
          </cell>
          <cell r="Q280">
            <v>3821629.75</v>
          </cell>
          <cell r="R280">
            <v>3821629.75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761.15</v>
          </cell>
          <cell r="AA280">
            <v>760.65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N281">
            <v>8.9986667449671025E-3</v>
          </cell>
          <cell r="O281">
            <v>0</v>
          </cell>
          <cell r="P281" t="str">
            <v/>
          </cell>
          <cell r="Q281">
            <v>1669976.7</v>
          </cell>
          <cell r="R281">
            <v>1669976.7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17380.55</v>
          </cell>
          <cell r="AA281">
            <v>17376.8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N282">
            <v>1.806025226846435E-3</v>
          </cell>
          <cell r="O282">
            <v>0</v>
          </cell>
          <cell r="P282" t="str">
            <v/>
          </cell>
          <cell r="Q282">
            <v>327995.05</v>
          </cell>
          <cell r="R282">
            <v>327995.05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935.4</v>
          </cell>
          <cell r="AA282">
            <v>935.1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N283">
            <v>1.0459417732066585E-2</v>
          </cell>
          <cell r="O283">
            <v>0</v>
          </cell>
          <cell r="P283" t="str">
            <v/>
          </cell>
          <cell r="Q283">
            <v>1095923.5900000001</v>
          </cell>
          <cell r="R283">
            <v>1095923.5900000001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1018.05</v>
          </cell>
          <cell r="AA283">
            <v>1018.5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N284">
            <v>7.6448063298431212E-3</v>
          </cell>
          <cell r="O284">
            <v>0</v>
          </cell>
          <cell r="P284" t="str">
            <v/>
          </cell>
          <cell r="Q284">
            <v>1146564.6599999999</v>
          </cell>
          <cell r="R284">
            <v>1146564.6599999999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135</v>
          </cell>
          <cell r="AA284">
            <v>134.94999999999999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N285">
            <v>9.9394171965364406E-3</v>
          </cell>
          <cell r="O285">
            <v>0</v>
          </cell>
          <cell r="P285" t="str">
            <v/>
          </cell>
          <cell r="Q285">
            <v>1695057.67</v>
          </cell>
          <cell r="R285">
            <v>1695719.61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806.55</v>
          </cell>
          <cell r="AA285">
            <v>805.8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N286">
            <v>1.433500609776584E-2</v>
          </cell>
          <cell r="O286">
            <v>0</v>
          </cell>
          <cell r="P286" t="str">
            <v/>
          </cell>
          <cell r="Q286">
            <v>1673235.8</v>
          </cell>
          <cell r="R286">
            <v>1673196.22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3079.95</v>
          </cell>
          <cell r="AA286">
            <v>3081.75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N287">
            <v>2.5787666191277373E-2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2048.65</v>
          </cell>
          <cell r="AA287">
            <v>2048.85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N288">
            <v>2.6664346424350841E-2</v>
          </cell>
          <cell r="O288">
            <v>0</v>
          </cell>
          <cell r="P288" t="str">
            <v/>
          </cell>
          <cell r="Q288">
            <v>4308602.1399999997</v>
          </cell>
          <cell r="R288">
            <v>4308700.3600000003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1753.85</v>
          </cell>
          <cell r="AA288">
            <v>1754.7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N289">
            <v>1.3171717626028374E-2</v>
          </cell>
          <cell r="O289">
            <v>0</v>
          </cell>
          <cell r="P289" t="str">
            <v/>
          </cell>
          <cell r="Q289">
            <v>2302875.4</v>
          </cell>
          <cell r="R289">
            <v>2303081.46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7561.3</v>
          </cell>
          <cell r="AA289">
            <v>7559.9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N290">
            <v>3.4602949268072586E-3</v>
          </cell>
          <cell r="O290">
            <v>0</v>
          </cell>
          <cell r="P290" t="str">
            <v/>
          </cell>
          <cell r="Q290">
            <v>0</v>
          </cell>
          <cell r="R290">
            <v>641607.89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N291">
            <v>9.011748666994604E-2</v>
          </cell>
          <cell r="O291">
            <v>0</v>
          </cell>
          <cell r="P291" t="str">
            <v/>
          </cell>
          <cell r="Q291">
            <v>9360786.2599999998</v>
          </cell>
          <cell r="R291">
            <v>9360878.2400000002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2634.75</v>
          </cell>
          <cell r="AA291">
            <v>2633.95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N292">
            <v>4.9385448890786558E-3</v>
          </cell>
          <cell r="O292">
            <v>0</v>
          </cell>
          <cell r="P292" t="str">
            <v/>
          </cell>
          <cell r="Q292">
            <v>1068002.8999999999</v>
          </cell>
          <cell r="R292">
            <v>1068002.8999999999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299.25</v>
          </cell>
          <cell r="AA292">
            <v>299.2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N293">
            <v>2.1998677706298056E-2</v>
          </cell>
          <cell r="O293">
            <v>0</v>
          </cell>
          <cell r="P293" t="str">
            <v/>
          </cell>
          <cell r="Q293">
            <v>2455041.33</v>
          </cell>
          <cell r="R293">
            <v>2455041.33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754.95</v>
          </cell>
          <cell r="AA293">
            <v>755.4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N294">
            <v>3.7767648845937192E-3</v>
          </cell>
          <cell r="O294">
            <v>0</v>
          </cell>
          <cell r="P294" t="str">
            <v/>
          </cell>
          <cell r="Q294">
            <v>539768.17000000004</v>
          </cell>
          <cell r="R294">
            <v>539768.17000000004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2457.15</v>
          </cell>
          <cell r="AA294">
            <v>2460.4499999999998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N295">
            <v>4.5917673055825376E-3</v>
          </cell>
          <cell r="O295">
            <v>0</v>
          </cell>
          <cell r="P295" t="str">
            <v/>
          </cell>
          <cell r="Q295">
            <v>700819.37</v>
          </cell>
          <cell r="R295">
            <v>700793.94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155.65</v>
          </cell>
          <cell r="AA295">
            <v>155.69999999999999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N296">
            <v>3.18943496761009E-2</v>
          </cell>
          <cell r="O296">
            <v>0</v>
          </cell>
          <cell r="P296" t="str">
            <v/>
          </cell>
          <cell r="Q296">
            <v>5914042.0099999998</v>
          </cell>
          <cell r="R296">
            <v>5914042.0099999998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N297">
            <v>7.3187544500036755E-2</v>
          </cell>
          <cell r="O297">
            <v>0</v>
          </cell>
          <cell r="P297" t="str">
            <v/>
          </cell>
          <cell r="Q297">
            <v>8550625.9399999995</v>
          </cell>
          <cell r="R297">
            <v>8551104.0600000005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730.3</v>
          </cell>
          <cell r="AA297">
            <v>730.25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N298">
            <v>3.2365288028836488E-2</v>
          </cell>
          <cell r="O298">
            <v>0</v>
          </cell>
          <cell r="P298" t="str">
            <v/>
          </cell>
          <cell r="Q298">
            <v>3884752.99</v>
          </cell>
          <cell r="R298">
            <v>3884451.78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1767.65</v>
          </cell>
          <cell r="AA298">
            <v>1767.45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N299">
            <v>6.3825429098875478E-3</v>
          </cell>
          <cell r="O299">
            <v>7.4999999999999997E-2</v>
          </cell>
          <cell r="P299" t="str">
            <v>Half Yly</v>
          </cell>
          <cell r="Q299">
            <v>10324582.67</v>
          </cell>
          <cell r="R299">
            <v>10324582.67</v>
          </cell>
          <cell r="S299">
            <v>0</v>
          </cell>
          <cell r="T299">
            <v>0</v>
          </cell>
          <cell r="U299">
            <v>49166</v>
          </cell>
          <cell r="V299">
            <v>12.36986301369863</v>
          </cell>
          <cell r="W299">
            <v>7.9772764626136761</v>
          </cell>
          <cell r="X299">
            <v>7.6444000000000002E-4</v>
          </cell>
          <cell r="Y299">
            <v>7.0709313793150028E-2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N300">
            <v>2.1568027472629483E-3</v>
          </cell>
          <cell r="O300">
            <v>8.3199999999999996E-2</v>
          </cell>
          <cell r="P300" t="str">
            <v>Half Yly</v>
          </cell>
          <cell r="Q300">
            <v>3472000</v>
          </cell>
          <cell r="R300">
            <v>3472000</v>
          </cell>
          <cell r="S300">
            <v>0</v>
          </cell>
          <cell r="T300">
            <v>0</v>
          </cell>
          <cell r="U300">
            <v>48428</v>
          </cell>
          <cell r="V300">
            <v>10.347945205479451</v>
          </cell>
          <cell r="W300">
            <v>6.9512854249637295</v>
          </cell>
          <cell r="X300">
            <v>7.3763999999999991E-4</v>
          </cell>
          <cell r="Y300">
            <v>7.0391172533231058E-2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N301">
            <v>4.2618712225499875E-3</v>
          </cell>
          <cell r="O301">
            <v>8.8300000000000003E-2</v>
          </cell>
          <cell r="P301" t="str">
            <v>Half Yly</v>
          </cell>
          <cell r="Q301">
            <v>6682222</v>
          </cell>
          <cell r="R301">
            <v>6682222</v>
          </cell>
          <cell r="S301">
            <v>0</v>
          </cell>
          <cell r="T301">
            <v>0</v>
          </cell>
          <cell r="U301">
            <v>51847</v>
          </cell>
          <cell r="V301">
            <v>19.715068493150685</v>
          </cell>
          <cell r="W301">
            <v>9.8137280478369284</v>
          </cell>
          <cell r="X301">
            <v>7.2805999999999999E-4</v>
          </cell>
          <cell r="Y301">
            <v>7.1898557451392106E-2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N302">
            <v>4.0972031339546371E-3</v>
          </cell>
          <cell r="O302">
            <v>7.7199999999999991E-2</v>
          </cell>
          <cell r="P302" t="str">
            <v>Half Yly</v>
          </cell>
          <cell r="Q302">
            <v>6287400</v>
          </cell>
          <cell r="R302">
            <v>6287400</v>
          </cell>
          <cell r="S302">
            <v>0</v>
          </cell>
          <cell r="T302">
            <v>0</v>
          </cell>
          <cell r="U302">
            <v>56913</v>
          </cell>
          <cell r="V302">
            <v>33.594520547945208</v>
          </cell>
          <cell r="W302">
            <v>12.007407060027278</v>
          </cell>
          <cell r="X302">
            <v>7.5235999999999999E-4</v>
          </cell>
          <cell r="Y302">
            <v>7.2832612324684673E-2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N303">
            <v>2.0856910330971517E-2</v>
          </cell>
          <cell r="O303">
            <v>8.1699999999999995E-2</v>
          </cell>
          <cell r="P303" t="str">
            <v>Half Yly</v>
          </cell>
          <cell r="Q303">
            <v>32368427.5</v>
          </cell>
          <cell r="R303">
            <v>32368427.5</v>
          </cell>
          <cell r="S303">
            <v>0</v>
          </cell>
          <cell r="T303">
            <v>0</v>
          </cell>
          <cell r="U303">
            <v>52932</v>
          </cell>
          <cell r="V303">
            <v>22.687671232876713</v>
          </cell>
          <cell r="W303">
            <v>10.570863906254759</v>
          </cell>
          <cell r="X303">
            <v>7.6704999999999992E-4</v>
          </cell>
          <cell r="Y303">
            <v>7.2043968687673363E-2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N304">
            <v>1.8189874642706716E-3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17.471232876712328</v>
          </cell>
          <cell r="W304">
            <v>9.7071678966596178</v>
          </cell>
          <cell r="X304">
            <v>7.0777000000000004E-4</v>
          </cell>
          <cell r="Y304">
            <v>7.1918930706348319E-2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N305">
            <v>1.1029627527244413E-2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21.227397260273971</v>
          </cell>
          <cell r="W305">
            <v>10.431065957151629</v>
          </cell>
          <cell r="X305">
            <v>7.1294000000000012E-4</v>
          </cell>
          <cell r="Y305">
            <v>7.2068652929496671E-2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N306">
            <v>7.8255568792793662E-2</v>
          </cell>
          <cell r="O306">
            <v>7.9500000000000001E-2</v>
          </cell>
          <cell r="P306" t="str">
            <v>Half Yly</v>
          </cell>
          <cell r="Q306">
            <v>128710612.5</v>
          </cell>
          <cell r="R306">
            <v>128710612.5</v>
          </cell>
          <cell r="S306">
            <v>0</v>
          </cell>
          <cell r="T306">
            <v>0</v>
          </cell>
          <cell r="U306">
            <v>48454</v>
          </cell>
          <cell r="V306">
            <v>10.419178082191781</v>
          </cell>
          <cell r="W306">
            <v>7.0927390828697323</v>
          </cell>
          <cell r="X306">
            <v>6.7817000000000007E-4</v>
          </cell>
          <cell r="Y306">
            <v>7.0053810581140255E-2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N307">
            <v>1.8200578444693135E-2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4.882191780821918</v>
          </cell>
          <cell r="W307">
            <v>3.9811231933998283</v>
          </cell>
          <cell r="X307">
            <v>6.1711000000000003E-4</v>
          </cell>
          <cell r="Y307">
            <v>6.2828469786522706E-2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N308">
            <v>3.4940040149655147E-3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5.7780821917808218</v>
          </cell>
          <cell r="W308">
            <v>4.6168138208788303</v>
          </cell>
          <cell r="X308">
            <v>6.1388000000000002E-4</v>
          </cell>
          <cell r="Y308">
            <v>6.5343644572961365E-2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N309">
            <v>3.5377466550792426E-3</v>
          </cell>
          <cell r="O309">
            <v>7.6799999999999993E-2</v>
          </cell>
          <cell r="P309" t="str">
            <v>Half Yly</v>
          </cell>
          <cell r="Q309">
            <v>5452150</v>
          </cell>
          <cell r="R309">
            <v>5452150</v>
          </cell>
          <cell r="S309">
            <v>0</v>
          </cell>
          <cell r="T309">
            <v>0</v>
          </cell>
          <cell r="U309">
            <v>45275</v>
          </cell>
          <cell r="V309">
            <v>1.7095890410958905</v>
          </cell>
          <cell r="W309">
            <v>1.5611096103644859</v>
          </cell>
          <cell r="X309">
            <v>7.8792E-4</v>
          </cell>
          <cell r="Y309">
            <v>5.0169472254371746E-2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N310">
            <v>4.7034448126828015E-3</v>
          </cell>
          <cell r="O310">
            <v>7.400000000000001E-2</v>
          </cell>
          <cell r="P310" t="str">
            <v>Half Yly</v>
          </cell>
          <cell r="Q310">
            <v>7528893.8799999999</v>
          </cell>
          <cell r="R310">
            <v>7528893.8799999999</v>
          </cell>
          <cell r="S310">
            <v>0</v>
          </cell>
          <cell r="T310">
            <v>0</v>
          </cell>
          <cell r="U310">
            <v>49561</v>
          </cell>
          <cell r="V310">
            <v>13.452054794520548</v>
          </cell>
          <cell r="W310">
            <v>8.4529022907499325</v>
          </cell>
          <cell r="X310">
            <v>7.4230999999999993E-4</v>
          </cell>
          <cell r="Y310">
            <v>7.1389925723683731E-2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N311">
            <v>2.2167462969867411E-2</v>
          </cell>
          <cell r="O311">
            <v>7.0599999999999996E-2</v>
          </cell>
          <cell r="P311" t="str">
            <v>Half Yly</v>
          </cell>
          <cell r="Q311">
            <v>35841161</v>
          </cell>
          <cell r="R311">
            <v>35841161</v>
          </cell>
          <cell r="S311">
            <v>0</v>
          </cell>
          <cell r="T311">
            <v>0</v>
          </cell>
          <cell r="U311">
            <v>53610</v>
          </cell>
          <cell r="V311">
            <v>24.545205479452054</v>
          </cell>
          <cell r="W311">
            <v>11.113301218125777</v>
          </cell>
          <cell r="X311">
            <v>7.455099999999999E-4</v>
          </cell>
          <cell r="Y311">
            <v>7.1863019001120784E-2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N312">
            <v>4.934268980922546E-2</v>
          </cell>
          <cell r="O312">
            <v>8.3299999999999999E-2</v>
          </cell>
          <cell r="P312" t="str">
            <v>Half Yly</v>
          </cell>
          <cell r="Q312">
            <v>79248183.599999994</v>
          </cell>
          <cell r="R312">
            <v>79248183.599999994</v>
          </cell>
          <cell r="S312">
            <v>0</v>
          </cell>
          <cell r="T312">
            <v>0</v>
          </cell>
          <cell r="U312">
            <v>49833</v>
          </cell>
          <cell r="V312">
            <v>14.197260273972603</v>
          </cell>
          <cell r="W312">
            <v>8.3677140459868422</v>
          </cell>
          <cell r="X312">
            <v>7.6365999999999988E-4</v>
          </cell>
          <cell r="Y312">
            <v>7.1128496393944654E-2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N313">
            <v>4.3374516708908739E-2</v>
          </cell>
          <cell r="O313">
            <v>7.8799999999999995E-2</v>
          </cell>
          <cell r="P313" t="str">
            <v>Half Yly</v>
          </cell>
          <cell r="Q313">
            <v>72089806</v>
          </cell>
          <cell r="R313">
            <v>72089806</v>
          </cell>
          <cell r="S313">
            <v>0</v>
          </cell>
          <cell r="T313">
            <v>0</v>
          </cell>
          <cell r="U313">
            <v>47561</v>
          </cell>
          <cell r="V313">
            <v>7.9726027397260273</v>
          </cell>
          <cell r="W313">
            <v>5.9119283337992385</v>
          </cell>
          <cell r="X313">
            <v>6.7633999999999999E-4</v>
          </cell>
          <cell r="Y313">
            <v>6.8563333537252108E-2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N314">
            <v>5.379324952100846E-2</v>
          </cell>
          <cell r="O314">
            <v>8.2799999999999999E-2</v>
          </cell>
          <cell r="P314" t="str">
            <v>Half Yly</v>
          </cell>
          <cell r="Q314">
            <v>88941841.799999997</v>
          </cell>
          <cell r="R314">
            <v>88941841.799999997</v>
          </cell>
          <cell r="S314">
            <v>0</v>
          </cell>
          <cell r="T314">
            <v>0</v>
          </cell>
          <cell r="U314">
            <v>48259</v>
          </cell>
          <cell r="V314">
            <v>9.8849315068493144</v>
          </cell>
          <cell r="W314">
            <v>6.7714342894508848</v>
          </cell>
          <cell r="X314">
            <v>6.8956999999999992E-4</v>
          </cell>
          <cell r="Y314">
            <v>6.9715030066954398E-2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N315">
            <v>1.3093134249660026E-2</v>
          </cell>
          <cell r="O315">
            <v>7.5899999999999995E-2</v>
          </cell>
          <cell r="P315" t="str">
            <v>Half Yly</v>
          </cell>
          <cell r="Q315">
            <v>20534110</v>
          </cell>
          <cell r="R315">
            <v>20534110</v>
          </cell>
          <cell r="S315">
            <v>0</v>
          </cell>
          <cell r="T315">
            <v>0</v>
          </cell>
          <cell r="U315">
            <v>47197</v>
          </cell>
          <cell r="V315">
            <v>6.9753424657534246</v>
          </cell>
          <cell r="W315">
            <v>5.3818446960930171</v>
          </cell>
          <cell r="X315">
            <v>7.9487000000000004E-4</v>
          </cell>
          <cell r="Y315">
            <v>6.7555207374493734E-2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N316">
            <v>2.1565983260899879E-3</v>
          </cell>
          <cell r="O316">
            <v>6.3E-2</v>
          </cell>
          <cell r="P316" t="str">
            <v>Half Yly</v>
          </cell>
          <cell r="Q316">
            <v>3285225</v>
          </cell>
          <cell r="R316">
            <v>3285225</v>
          </cell>
          <cell r="S316">
            <v>0</v>
          </cell>
          <cell r="T316">
            <v>0</v>
          </cell>
          <cell r="U316">
            <v>45025</v>
          </cell>
          <cell r="V316">
            <v>1.0246575342465754</v>
          </cell>
          <cell r="W316">
            <v>0.95533795475293559</v>
          </cell>
          <cell r="X316">
            <v>7.3480000000000008E-4</v>
          </cell>
          <cell r="Y316">
            <v>4.6313417304475399E-2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N317">
            <v>6.6862018535738636E-3</v>
          </cell>
          <cell r="O317">
            <v>8.2799999999999999E-2</v>
          </cell>
          <cell r="P317" t="str">
            <v>Half Yly</v>
          </cell>
          <cell r="Q317">
            <v>10760452.83</v>
          </cell>
          <cell r="R317">
            <v>10760452.83</v>
          </cell>
          <cell r="S317">
            <v>0</v>
          </cell>
          <cell r="T317">
            <v>0</v>
          </cell>
          <cell r="U317">
            <v>46651</v>
          </cell>
          <cell r="V317">
            <v>5.4794520547945202</v>
          </cell>
          <cell r="W317">
            <v>4.4029061504182163</v>
          </cell>
          <cell r="X317">
            <v>7.0361000000000002E-4</v>
          </cell>
          <cell r="Y317">
            <v>6.4323384596467581E-2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N318">
            <v>6.8443404792508447E-2</v>
          </cell>
          <cell r="O318">
            <v>7.6100000000000001E-2</v>
          </cell>
          <cell r="P318" t="str">
            <v>Half Yly</v>
          </cell>
          <cell r="Q318">
            <v>113895425</v>
          </cell>
          <cell r="R318">
            <v>113895425</v>
          </cell>
          <cell r="S318">
            <v>0</v>
          </cell>
          <cell r="T318">
            <v>0</v>
          </cell>
          <cell r="U318">
            <v>47612</v>
          </cell>
          <cell r="V318">
            <v>8.1123287671232873</v>
          </cell>
          <cell r="W318">
            <v>5.8716935349496779</v>
          </cell>
          <cell r="X318">
            <v>6.8248000000000007E-4</v>
          </cell>
          <cell r="Y318">
            <v>6.8447817654269577E-2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N319">
            <v>2.4902173562914444E-2</v>
          </cell>
          <cell r="O319">
            <v>8.2599999999999993E-2</v>
          </cell>
          <cell r="P319" t="str">
            <v>Half Yly</v>
          </cell>
          <cell r="Q319">
            <v>40933248.229999997</v>
          </cell>
          <cell r="R319">
            <v>40933248.229999997</v>
          </cell>
          <cell r="S319">
            <v>0</v>
          </cell>
          <cell r="T319">
            <v>0</v>
          </cell>
          <cell r="U319">
            <v>46601</v>
          </cell>
          <cell r="V319">
            <v>5.3424657534246576</v>
          </cell>
          <cell r="W319">
            <v>4.2721560542201971</v>
          </cell>
          <cell r="X319">
            <v>6.5607000000000003E-4</v>
          </cell>
          <cell r="Y319">
            <v>6.4390523160461552E-2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N320">
            <v>3.9248867798844164E-3</v>
          </cell>
          <cell r="O320">
            <v>7.7300000000000008E-2</v>
          </cell>
          <cell r="P320" t="str">
            <v>Half Yly</v>
          </cell>
          <cell r="Q320">
            <v>6073976.4199999999</v>
          </cell>
          <cell r="R320">
            <v>6073976.4199999999</v>
          </cell>
          <cell r="S320">
            <v>0</v>
          </cell>
          <cell r="T320">
            <v>0</v>
          </cell>
          <cell r="U320">
            <v>49297</v>
          </cell>
          <cell r="V320">
            <v>12.728767123287671</v>
          </cell>
          <cell r="W320">
            <v>7.9778728254569806</v>
          </cell>
          <cell r="X320">
            <v>7.2104000000000005E-4</v>
          </cell>
          <cell r="Y320">
            <v>7.1224233691221411E-2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N321">
            <v>3.4542920794278544E-2</v>
          </cell>
          <cell r="O321">
            <v>0</v>
          </cell>
          <cell r="P321" t="str">
            <v/>
          </cell>
          <cell r="Q321">
            <v>0</v>
          </cell>
          <cell r="R321">
            <v>56006457.170000002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N322">
            <v>7.0039104990609141E-2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7.7452054794520544</v>
          </cell>
          <cell r="W322">
            <v>5.8403680202151396</v>
          </cell>
          <cell r="X322">
            <v>6.7305000000000002E-4</v>
          </cell>
          <cell r="Y322">
            <v>6.7834014510515545E-2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N323">
            <v>6.7678779051941196E-2</v>
          </cell>
          <cell r="O323">
            <v>6.5700000000000008E-2</v>
          </cell>
          <cell r="P323" t="str">
            <v>Half Yly</v>
          </cell>
          <cell r="Q323">
            <v>110547990</v>
          </cell>
          <cell r="R323">
            <v>110547990</v>
          </cell>
          <cell r="S323">
            <v>0</v>
          </cell>
          <cell r="T323">
            <v>0</v>
          </cell>
          <cell r="U323">
            <v>48918</v>
          </cell>
          <cell r="V323">
            <v>11.69041095890411</v>
          </cell>
          <cell r="W323">
            <v>7.8087571731361445</v>
          </cell>
          <cell r="X323">
            <v>6.9145000000000003E-4</v>
          </cell>
          <cell r="Y323">
            <v>7.0429373655313113E-2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N324">
            <v>8.0907721837606677E-3</v>
          </cell>
          <cell r="O324">
            <v>5.7699999999999994E-2</v>
          </cell>
          <cell r="P324" t="str">
            <v>Half Yly</v>
          </cell>
          <cell r="Q324">
            <v>13784800</v>
          </cell>
          <cell r="R324">
            <v>13784800</v>
          </cell>
          <cell r="S324">
            <v>0</v>
          </cell>
          <cell r="T324">
            <v>0</v>
          </cell>
          <cell r="U324">
            <v>47698</v>
          </cell>
          <cell r="V324">
            <v>8.3479452054794514</v>
          </cell>
          <cell r="W324">
            <v>6.3924481132954858</v>
          </cell>
          <cell r="X324">
            <v>5.9142000000000005E-4</v>
          </cell>
          <cell r="Y324">
            <v>6.7693641501715779E-2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N325">
            <v>3.5567160462349541E-2</v>
          </cell>
          <cell r="O325">
            <v>0</v>
          </cell>
          <cell r="P325" t="str">
            <v/>
          </cell>
          <cell r="Q325">
            <v>57669999.990000002</v>
          </cell>
          <cell r="R325">
            <v>57669999.990000002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N326">
            <v>2.6420881515071232E-2</v>
          </cell>
          <cell r="O326">
            <v>8.3599999999999994E-2</v>
          </cell>
          <cell r="P326" t="str">
            <v>Half Yly</v>
          </cell>
          <cell r="Q326">
            <v>43411000</v>
          </cell>
          <cell r="R326">
            <v>43411000</v>
          </cell>
          <cell r="S326">
            <v>0</v>
          </cell>
          <cell r="T326">
            <v>0</v>
          </cell>
          <cell r="U326">
            <v>47099</v>
          </cell>
          <cell r="V326">
            <v>6.7068493150684931</v>
          </cell>
          <cell r="W326">
            <v>5.0213655069480687</v>
          </cell>
          <cell r="X326">
            <v>6.7999200999999995E-2</v>
          </cell>
          <cell r="Y326">
            <v>7.0112225598387243E-2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N327">
            <v>1.8732495362850307E-3</v>
          </cell>
          <cell r="O327">
            <v>7.1500000000000008E-2</v>
          </cell>
          <cell r="P327" t="str">
            <v>Half Yly</v>
          </cell>
          <cell r="Q327">
            <v>3055794.34</v>
          </cell>
          <cell r="R327">
            <v>3055794.34</v>
          </cell>
          <cell r="S327">
            <v>0</v>
          </cell>
          <cell r="T327">
            <v>0</v>
          </cell>
          <cell r="U327">
            <v>47035</v>
          </cell>
          <cell r="V327">
            <v>6.5315068493150683</v>
          </cell>
          <cell r="W327">
            <v>4.9874788541601589</v>
          </cell>
          <cell r="X327">
            <v>6.7497724000000009E-2</v>
          </cell>
          <cell r="Y327">
            <v>6.9100609066544916E-2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N328">
            <v>5.3188681993957473E-3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6.6684931506849319</v>
          </cell>
          <cell r="W328">
            <v>4.96993370015573</v>
          </cell>
          <cell r="X328">
            <v>6.8288083999999999E-2</v>
          </cell>
          <cell r="Y328">
            <v>7.0113110792414432E-2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N329">
            <v>8.5946441008446783E-3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V329">
            <v>8.0739726027397261</v>
          </cell>
          <cell r="W329">
            <v>5.7109528717587903</v>
          </cell>
          <cell r="X329">
            <v>7.0452999999999998E-4</v>
          </cell>
          <cell r="Y329">
            <v>7.1307342348204475E-2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N330">
            <v>3.2884183863733378E-3</v>
          </cell>
          <cell r="O330">
            <v>8.2599999999999993E-2</v>
          </cell>
          <cell r="P330" t="str">
            <v>Half Yly</v>
          </cell>
          <cell r="Q330">
            <v>5345125</v>
          </cell>
          <cell r="R330">
            <v>5345125</v>
          </cell>
          <cell r="S330">
            <v>0</v>
          </cell>
          <cell r="T330">
            <v>0</v>
          </cell>
          <cell r="U330">
            <v>46826</v>
          </cell>
          <cell r="V330">
            <v>5.9589041095890414</v>
          </cell>
          <cell r="W330">
            <v>4.6838004481896984</v>
          </cell>
          <cell r="X330">
            <v>6.9374000000000009E-4</v>
          </cell>
          <cell r="Y330">
            <v>6.8816947506278967E-2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N331">
            <v>1.1242899303125493E-3</v>
          </cell>
          <cell r="O331">
            <v>7.7499999999999999E-2</v>
          </cell>
          <cell r="P331" t="str">
            <v>Half Yly</v>
          </cell>
          <cell r="Q331">
            <v>1828750</v>
          </cell>
          <cell r="R331">
            <v>1828750</v>
          </cell>
          <cell r="S331">
            <v>0</v>
          </cell>
          <cell r="T331">
            <v>0</v>
          </cell>
          <cell r="U331">
            <v>46762</v>
          </cell>
          <cell r="V331">
            <v>5.7835616438356166</v>
          </cell>
          <cell r="W331">
            <v>4.5552656364841786</v>
          </cell>
          <cell r="X331">
            <v>6.8964999999999999E-4</v>
          </cell>
          <cell r="Y331">
            <v>6.8610418869690923E-2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N332">
            <v>7.5047142463999534E-3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S332">
            <v>0</v>
          </cell>
          <cell r="T332">
            <v>0</v>
          </cell>
          <cell r="U332">
            <v>47063</v>
          </cell>
          <cell r="V332">
            <v>6.6082191780821917</v>
          </cell>
          <cell r="W332">
            <v>5.0476365293569643</v>
          </cell>
          <cell r="X332">
            <v>6.4302000000000001E-4</v>
          </cell>
          <cell r="Y332">
            <v>6.9601501603104368E-2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N333">
            <v>2.0072186764645652E-3</v>
          </cell>
          <cell r="O333">
            <v>8.6699999999999999E-2</v>
          </cell>
          <cell r="P333" t="str">
            <v>Half Yly</v>
          </cell>
          <cell r="Q333">
            <v>3275400</v>
          </cell>
          <cell r="R333">
            <v>3275400</v>
          </cell>
          <cell r="S333">
            <v>0</v>
          </cell>
          <cell r="T333">
            <v>0</v>
          </cell>
          <cell r="U333">
            <v>46077</v>
          </cell>
          <cell r="V333">
            <v>3.9068493150684933</v>
          </cell>
          <cell r="W333">
            <v>3.2853015885037515</v>
          </cell>
          <cell r="X333">
            <v>6.5993999999999992E-4</v>
          </cell>
          <cell r="Y333">
            <v>6.1846732336431197E-2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N334">
            <v>1.1384893812308656E-2</v>
          </cell>
          <cell r="O334">
            <v>6.6299999999999998E-2</v>
          </cell>
          <cell r="P334" t="str">
            <v>Half Yly</v>
          </cell>
          <cell r="Q334">
            <v>19037105.66</v>
          </cell>
          <cell r="R334">
            <v>19037105.66</v>
          </cell>
          <cell r="S334">
            <v>0</v>
          </cell>
          <cell r="T334">
            <v>0</v>
          </cell>
          <cell r="U334">
            <v>47770</v>
          </cell>
          <cell r="V334">
            <v>8.5452054794520542</v>
          </cell>
          <cell r="W334">
            <v>6.199257359039799</v>
          </cell>
          <cell r="X334">
            <v>6.6022999999999993E-4</v>
          </cell>
          <cell r="Y334">
            <v>7.0795362244571322E-2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N335">
            <v>4.2448925589612706E-3</v>
          </cell>
          <cell r="O335">
            <v>9.5000000000000001E-2</v>
          </cell>
          <cell r="P335" t="str">
            <v>Half Yly</v>
          </cell>
          <cell r="Q335">
            <v>7113925</v>
          </cell>
          <cell r="R335">
            <v>7113925</v>
          </cell>
          <cell r="S335">
            <v>0</v>
          </cell>
          <cell r="T335">
            <v>0</v>
          </cell>
          <cell r="U335">
            <v>45180</v>
          </cell>
          <cell r="V335">
            <v>1.4493150684931506</v>
          </cell>
          <cell r="W335">
            <v>1.3445078737914697</v>
          </cell>
          <cell r="X335">
            <v>6.0004999999999998E-4</v>
          </cell>
          <cell r="Y335">
            <v>5.2135698271527441E-2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N336">
            <v>6.4391004212334367E-3</v>
          </cell>
          <cell r="O336">
            <v>7.8299999999999995E-2</v>
          </cell>
          <cell r="P336" t="str">
            <v>Half Yly</v>
          </cell>
          <cell r="Q336">
            <v>10138000</v>
          </cell>
          <cell r="R336">
            <v>10138000</v>
          </cell>
          <cell r="S336">
            <v>0</v>
          </cell>
          <cell r="T336">
            <v>0</v>
          </cell>
          <cell r="U336">
            <v>47581</v>
          </cell>
          <cell r="V336">
            <v>8.0273972602739718</v>
          </cell>
          <cell r="W336">
            <v>5.7329805928280049</v>
          </cell>
          <cell r="X336">
            <v>7.630200000000001E-4</v>
          </cell>
          <cell r="Y336">
            <v>7.1003763418183444E-2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N337">
            <v>4.1165184183910514E-3</v>
          </cell>
          <cell r="O337">
            <v>8.3800000000000013E-2</v>
          </cell>
          <cell r="P337" t="str">
            <v>Half Yly</v>
          </cell>
          <cell r="Q337">
            <v>6947400</v>
          </cell>
          <cell r="R337">
            <v>6947400</v>
          </cell>
          <cell r="S337">
            <v>0</v>
          </cell>
          <cell r="T337">
            <v>0</v>
          </cell>
          <cell r="U337">
            <v>54495</v>
          </cell>
          <cell r="V337">
            <v>26.969863013698632</v>
          </cell>
          <cell r="W337">
            <v>11.316478588418441</v>
          </cell>
          <cell r="X337">
            <v>7.0959000000000007E-4</v>
          </cell>
          <cell r="Y337">
            <v>7.4101690781370341E-2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N338">
            <v>3.6545881824989589E-3</v>
          </cell>
          <cell r="O338">
            <v>8.3900000000000002E-2</v>
          </cell>
          <cell r="P338" t="str">
            <v>Half Yly</v>
          </cell>
          <cell r="Q338">
            <v>5504950</v>
          </cell>
          <cell r="R338">
            <v>5504950</v>
          </cell>
          <cell r="S338">
            <v>0</v>
          </cell>
          <cell r="T338">
            <v>0</v>
          </cell>
          <cell r="U338">
            <v>47885</v>
          </cell>
          <cell r="V338">
            <v>8.8602739726027391</v>
          </cell>
          <cell r="W338">
            <v>6.2199021538212547</v>
          </cell>
          <cell r="X338">
            <v>8.3779000000000004E-4</v>
          </cell>
          <cell r="Y338">
            <v>7.1908505719239471E-2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N339">
            <v>5.9262304939746704E-3</v>
          </cell>
          <cell r="O339">
            <v>8.2200000000000009E-2</v>
          </cell>
          <cell r="P339" t="str">
            <v>Half Yly</v>
          </cell>
          <cell r="Q339">
            <v>9010800</v>
          </cell>
          <cell r="R339">
            <v>9010800</v>
          </cell>
          <cell r="S339">
            <v>0</v>
          </cell>
          <cell r="T339">
            <v>0</v>
          </cell>
          <cell r="U339">
            <v>47878</v>
          </cell>
          <cell r="V339">
            <v>8.8410958904109584</v>
          </cell>
          <cell r="W339">
            <v>6.2320628378588028</v>
          </cell>
          <cell r="X339">
            <v>8.2041000000000004E-4</v>
          </cell>
          <cell r="Y339">
            <v>7.1709862124564497E-2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N340">
            <v>1.5703527621150255E-2</v>
          </cell>
          <cell r="O340">
            <v>8.0500000000000002E-2</v>
          </cell>
          <cell r="P340" t="str">
            <v>Half Yly</v>
          </cell>
          <cell r="Q340">
            <v>24227550</v>
          </cell>
          <cell r="R340">
            <v>24227550</v>
          </cell>
          <cell r="S340">
            <v>0</v>
          </cell>
          <cell r="T340">
            <v>0</v>
          </cell>
          <cell r="U340">
            <v>46861</v>
          </cell>
          <cell r="V340">
            <v>6.0547945205479454</v>
          </cell>
          <cell r="W340">
            <v>4.6175519361063859</v>
          </cell>
          <cell r="X340">
            <v>8.201599999999999E-4</v>
          </cell>
          <cell r="Y340">
            <v>6.891064920042167E-2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N341">
            <v>2.0265876196085817E-3</v>
          </cell>
          <cell r="O341">
            <v>8.6500000000000007E-2</v>
          </cell>
          <cell r="P341" t="str">
            <v>Half Yly</v>
          </cell>
          <cell r="Q341">
            <v>3353400</v>
          </cell>
          <cell r="R341">
            <v>3353400</v>
          </cell>
          <cell r="S341">
            <v>0</v>
          </cell>
          <cell r="T341">
            <v>0</v>
          </cell>
          <cell r="U341">
            <v>46912</v>
          </cell>
          <cell r="V341">
            <v>6.1945205479452055</v>
          </cell>
          <cell r="W341">
            <v>4.7035743537641794</v>
          </cell>
          <cell r="X341">
            <v>6.6879999999999999E-4</v>
          </cell>
          <cell r="Y341">
            <v>6.8500000000000005E-2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str">
            <v>CRISIL AAA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N342">
            <v>3.6281831642248014E-3</v>
          </cell>
          <cell r="O342">
            <v>8.3299999999999999E-2</v>
          </cell>
          <cell r="P342" t="str">
            <v>Half Yly</v>
          </cell>
          <cell r="Q342">
            <v>5508800</v>
          </cell>
          <cell r="R342">
            <v>5508800</v>
          </cell>
          <cell r="S342">
            <v>0</v>
          </cell>
          <cell r="T342">
            <v>0</v>
          </cell>
          <cell r="U342">
            <v>46903</v>
          </cell>
          <cell r="V342">
            <v>6.1698630136986301</v>
          </cell>
          <cell r="W342">
            <v>4.7055939684186443</v>
          </cell>
          <cell r="X342">
            <v>8.3061000000000007E-4</v>
          </cell>
          <cell r="Y342">
            <v>6.9218548198334409E-2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N343">
            <v>1.0235840622809207E-2</v>
          </cell>
          <cell r="O343">
            <v>8.1300000000000011E-2</v>
          </cell>
          <cell r="P343" t="str">
            <v>Half Yly</v>
          </cell>
          <cell r="Q343">
            <v>16522066</v>
          </cell>
          <cell r="R343">
            <v>16522066</v>
          </cell>
          <cell r="S343">
            <v>0</v>
          </cell>
          <cell r="T343">
            <v>0</v>
          </cell>
          <cell r="U343">
            <v>46833</v>
          </cell>
          <cell r="V343">
            <v>5.978082191780822</v>
          </cell>
          <cell r="W343">
            <v>4.7126757299434567</v>
          </cell>
          <cell r="X343">
            <v>7.5118999999999989E-4</v>
          </cell>
          <cell r="Y343">
            <v>6.8915458908246047E-2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N344">
            <v>2.4042012761487982E-3</v>
          </cell>
          <cell r="O344">
            <v>0.08</v>
          </cell>
          <cell r="P344" t="str">
            <v>Half Yly</v>
          </cell>
          <cell r="Q344">
            <v>3819262.5</v>
          </cell>
          <cell r="R344">
            <v>3819262.5</v>
          </cell>
          <cell r="S344">
            <v>0</v>
          </cell>
          <cell r="T344">
            <v>0</v>
          </cell>
          <cell r="U344">
            <v>46769</v>
          </cell>
          <cell r="V344">
            <v>5.8027397260273972</v>
          </cell>
          <cell r="W344">
            <v>4.553082029583555</v>
          </cell>
          <cell r="X344">
            <v>7.356699999999999E-4</v>
          </cell>
          <cell r="Y344">
            <v>6.8613254894773532E-2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N345">
            <v>7.029682034351691E-4</v>
          </cell>
          <cell r="O345">
            <v>8.6899999999999991E-2</v>
          </cell>
          <cell r="P345" t="str">
            <v>Half Yly</v>
          </cell>
          <cell r="Q345">
            <v>1108794.55</v>
          </cell>
          <cell r="R345">
            <v>1108794.55</v>
          </cell>
          <cell r="S345">
            <v>0</v>
          </cell>
          <cell r="T345">
            <v>0</v>
          </cell>
          <cell r="U345">
            <v>46077</v>
          </cell>
          <cell r="V345">
            <v>3.9068493150684933</v>
          </cell>
          <cell r="W345">
            <v>3.2844778981453469</v>
          </cell>
          <cell r="X345">
            <v>7.7499999999999997E-4</v>
          </cell>
          <cell r="Y345">
            <v>6.1847032373379469E-2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N346">
            <v>1.3804806543073311E-2</v>
          </cell>
          <cell r="O346">
            <v>8.3000000000000004E-2</v>
          </cell>
          <cell r="P346" t="str">
            <v>Half Yly</v>
          </cell>
          <cell r="Q346">
            <v>22230000</v>
          </cell>
          <cell r="R346">
            <v>22230000</v>
          </cell>
          <cell r="S346">
            <v>0</v>
          </cell>
          <cell r="T346">
            <v>0</v>
          </cell>
          <cell r="U346">
            <v>52231</v>
          </cell>
          <cell r="V346">
            <v>20.767123287671232</v>
          </cell>
          <cell r="W346">
            <v>10.21642548745964</v>
          </cell>
          <cell r="X346">
            <v>7.2503999999999999E-2</v>
          </cell>
          <cell r="Y346">
            <v>7.1850430372764826E-2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N347">
            <v>3.0227707777387904E-2</v>
          </cell>
          <cell r="O347">
            <v>6.54E-2</v>
          </cell>
          <cell r="P347" t="str">
            <v>Half Yly</v>
          </cell>
          <cell r="Q347">
            <v>48620000</v>
          </cell>
          <cell r="R347">
            <v>48620000</v>
          </cell>
          <cell r="S347">
            <v>0</v>
          </cell>
          <cell r="T347">
            <v>0</v>
          </cell>
          <cell r="U347">
            <v>48230</v>
          </cell>
          <cell r="V347">
            <v>9.8054794520547937</v>
          </cell>
          <cell r="W347">
            <v>7.0195274775142886</v>
          </cell>
          <cell r="X347">
            <v>6.9278000000000006E-2</v>
          </cell>
          <cell r="Y347">
            <v>6.8185583904076794E-2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N348">
            <v>8.2912879896345992E-2</v>
          </cell>
          <cell r="O348">
            <v>6.6699999999999995E-2</v>
          </cell>
          <cell r="P348" t="str">
            <v>Half Yly</v>
          </cell>
          <cell r="Q348">
            <v>135640828.63999999</v>
          </cell>
          <cell r="R348">
            <v>135640828.63999999</v>
          </cell>
          <cell r="S348">
            <v>0</v>
          </cell>
          <cell r="T348">
            <v>0</v>
          </cell>
          <cell r="U348">
            <v>49658</v>
          </cell>
          <cell r="V348">
            <v>13.717808219178082</v>
          </cell>
          <cell r="W348">
            <v>8.6018100759822858</v>
          </cell>
          <cell r="X348">
            <v>6.8235039499999997E-2</v>
          </cell>
          <cell r="Y348">
            <v>7.1278092364651727E-2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N349">
            <v>2.9528386793314439E-2</v>
          </cell>
          <cell r="O349">
            <v>6.6400000000000001E-2</v>
          </cell>
          <cell r="P349" t="str">
            <v>Half Yly</v>
          </cell>
          <cell r="Q349">
            <v>49758724.490000002</v>
          </cell>
          <cell r="R349">
            <v>49758724.490000002</v>
          </cell>
          <cell r="S349">
            <v>0</v>
          </cell>
          <cell r="T349">
            <v>0</v>
          </cell>
          <cell r="U349">
            <v>49476</v>
          </cell>
          <cell r="V349">
            <v>13.219178082191782</v>
          </cell>
          <cell r="W349">
            <v>8.4181903425386952</v>
          </cell>
          <cell r="X349">
            <v>6.7644418999999997E-2</v>
          </cell>
          <cell r="Y349">
            <v>7.1403814619281872E-2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N350">
            <v>4.5148604830192148E-3</v>
          </cell>
          <cell r="O350">
            <v>6.0100000000000001E-2</v>
          </cell>
          <cell r="P350" t="str">
            <v>Half Yly</v>
          </cell>
          <cell r="Q350">
            <v>7299550</v>
          </cell>
          <cell r="R350">
            <v>7299550</v>
          </cell>
          <cell r="S350">
            <v>0</v>
          </cell>
          <cell r="T350">
            <v>0</v>
          </cell>
          <cell r="U350">
            <v>46837</v>
          </cell>
          <cell r="V350">
            <v>5.9890410958904106</v>
          </cell>
          <cell r="W350">
            <v>4.9338398251266806</v>
          </cell>
          <cell r="X350">
            <v>6.6502000000000011E-4</v>
          </cell>
          <cell r="Y350">
            <v>6.5266513651241864E-2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N351">
            <v>8.3974485971144725E-3</v>
          </cell>
          <cell r="O351">
            <v>8.5999999999999993E-2</v>
          </cell>
          <cell r="P351" t="str">
            <v>Half Yly</v>
          </cell>
          <cell r="Q351">
            <v>13746863.16</v>
          </cell>
          <cell r="R351">
            <v>13746863.16</v>
          </cell>
          <cell r="S351">
            <v>0</v>
          </cell>
          <cell r="T351">
            <v>0</v>
          </cell>
          <cell r="U351">
            <v>46906</v>
          </cell>
          <cell r="V351">
            <v>6.1780821917808222</v>
          </cell>
          <cell r="W351">
            <v>4.7012936669518997</v>
          </cell>
          <cell r="X351">
            <v>6.1675000000000011E-4</v>
          </cell>
          <cell r="Y351">
            <v>6.6351620817641246E-2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N352">
            <v>1.7067521174971841E-2</v>
          </cell>
          <cell r="O352">
            <v>6.6199999999999995E-2</v>
          </cell>
          <cell r="P352" t="str">
            <v>Half Yly</v>
          </cell>
          <cell r="Q352">
            <v>30447000</v>
          </cell>
          <cell r="R352">
            <v>30447000</v>
          </cell>
          <cell r="S352">
            <v>0</v>
          </cell>
          <cell r="T352">
            <v>0</v>
          </cell>
          <cell r="U352">
            <v>55485</v>
          </cell>
          <cell r="V352">
            <v>29.682191780821917</v>
          </cell>
          <cell r="W352">
            <v>12.012425165655806</v>
          </cell>
          <cell r="X352">
            <v>6.5065999999999995E-4</v>
          </cell>
          <cell r="Y352">
            <v>7.2594073445368418E-2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N353">
            <v>2.4348227635944398E-2</v>
          </cell>
          <cell r="O353">
            <v>6.2199999999999998E-2</v>
          </cell>
          <cell r="P353" t="str">
            <v>Half Yly</v>
          </cell>
          <cell r="Q353">
            <v>41819580</v>
          </cell>
          <cell r="R353">
            <v>41819580</v>
          </cell>
          <cell r="S353">
            <v>0</v>
          </cell>
          <cell r="T353">
            <v>0</v>
          </cell>
          <cell r="U353">
            <v>49384</v>
          </cell>
          <cell r="V353">
            <v>12.967123287671233</v>
          </cell>
          <cell r="W353">
            <v>8.5876578937025307</v>
          </cell>
          <cell r="X353">
            <v>6.3920000000000003E-4</v>
          </cell>
          <cell r="Y353">
            <v>7.077438728947863E-2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N354">
            <v>2.3012167227366414E-2</v>
          </cell>
          <cell r="O354">
            <v>0</v>
          </cell>
          <cell r="P354" t="str">
            <v/>
          </cell>
          <cell r="Q354">
            <v>0</v>
          </cell>
          <cell r="R354">
            <v>3563163.47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N355">
            <v>4.7670071710259089E-3</v>
          </cell>
          <cell r="O355">
            <v>7.7199999999999991E-2</v>
          </cell>
          <cell r="P355" t="str">
            <v>Half Yly</v>
          </cell>
          <cell r="Q355">
            <v>698600</v>
          </cell>
          <cell r="R355">
            <v>698600</v>
          </cell>
          <cell r="S355">
            <v>0</v>
          </cell>
          <cell r="T355">
            <v>0</v>
          </cell>
          <cell r="U355">
            <v>56913</v>
          </cell>
          <cell r="V355">
            <v>33.594520547945208</v>
          </cell>
          <cell r="W355">
            <v>12.007407060027278</v>
          </cell>
          <cell r="X355">
            <v>7.5235999999999999E-4</v>
          </cell>
          <cell r="Y355">
            <v>7.2832612324684673E-2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N356">
            <v>2.3591389324260113E-2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22.687671232876713</v>
          </cell>
          <cell r="W356">
            <v>10.570863906254759</v>
          </cell>
          <cell r="X356">
            <v>7.6704999999999992E-4</v>
          </cell>
          <cell r="Y356">
            <v>7.2043968687673363E-2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N357">
            <v>6.7304497946097845E-3</v>
          </cell>
          <cell r="O357">
            <v>7.6200000000000004E-2</v>
          </cell>
          <cell r="P357" t="str">
            <v>Half Yly</v>
          </cell>
          <cell r="Q357">
            <v>1048000</v>
          </cell>
          <cell r="R357">
            <v>1048000</v>
          </cell>
          <cell r="S357">
            <v>0</v>
          </cell>
          <cell r="T357">
            <v>0</v>
          </cell>
          <cell r="U357">
            <v>51028</v>
          </cell>
          <cell r="V357">
            <v>17.471232876712328</v>
          </cell>
          <cell r="W357">
            <v>9.7071678966596178</v>
          </cell>
          <cell r="X357">
            <v>7.0777000000000004E-4</v>
          </cell>
          <cell r="Y357">
            <v>7.1918930706348319E-2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N358">
            <v>6.793799778474891E-3</v>
          </cell>
          <cell r="O358">
            <v>7.690000000000001E-2</v>
          </cell>
          <cell r="P358" t="str">
            <v>Half Yly</v>
          </cell>
          <cell r="Q358">
            <v>1063700</v>
          </cell>
          <cell r="R358">
            <v>1063700</v>
          </cell>
          <cell r="S358">
            <v>0</v>
          </cell>
          <cell r="T358">
            <v>0</v>
          </cell>
          <cell r="U358">
            <v>52399</v>
          </cell>
          <cell r="V358">
            <v>21.227397260273971</v>
          </cell>
          <cell r="W358">
            <v>10.431065957151629</v>
          </cell>
          <cell r="X358">
            <v>7.1294000000000012E-4</v>
          </cell>
          <cell r="Y358">
            <v>7.2068652929496671E-2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N359">
            <v>2.9665827528586763E-2</v>
          </cell>
          <cell r="O359">
            <v>8.3000000000000004E-2</v>
          </cell>
          <cell r="P359" t="str">
            <v>Half Yly</v>
          </cell>
          <cell r="Q359">
            <v>4727378.22</v>
          </cell>
          <cell r="R359">
            <v>4727378.22</v>
          </cell>
          <cell r="S359">
            <v>0</v>
          </cell>
          <cell r="T359">
            <v>0</v>
          </cell>
          <cell r="U359">
            <v>51319</v>
          </cell>
          <cell r="V359">
            <v>18.268493150684932</v>
          </cell>
          <cell r="W359">
            <v>9.6063930625914793</v>
          </cell>
          <cell r="X359">
            <v>7.000000000000001E-4</v>
          </cell>
          <cell r="Y359">
            <v>7.2098241494526483E-2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N360">
            <v>8.1667657081029132E-2</v>
          </cell>
          <cell r="O360">
            <v>7.9500000000000001E-2</v>
          </cell>
          <cell r="P360" t="str">
            <v>Half Yly</v>
          </cell>
          <cell r="Q360">
            <v>12832050</v>
          </cell>
          <cell r="R360">
            <v>12832050</v>
          </cell>
          <cell r="S360">
            <v>0</v>
          </cell>
          <cell r="T360">
            <v>0</v>
          </cell>
          <cell r="U360">
            <v>48454</v>
          </cell>
          <cell r="V360">
            <v>10.419178082191781</v>
          </cell>
          <cell r="W360">
            <v>7.0927390828697323</v>
          </cell>
          <cell r="X360">
            <v>6.7817000000000007E-4</v>
          </cell>
          <cell r="Y360">
            <v>7.0053810581140255E-2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N361">
            <v>4.8797833173457698E-2</v>
          </cell>
          <cell r="O361">
            <v>8.2400000000000001E-2</v>
          </cell>
          <cell r="P361" t="str">
            <v>Half Yly</v>
          </cell>
          <cell r="Q361">
            <v>7622303</v>
          </cell>
          <cell r="R361">
            <v>7622303</v>
          </cell>
          <cell r="S361">
            <v>0</v>
          </cell>
          <cell r="T361">
            <v>0</v>
          </cell>
          <cell r="U361">
            <v>46433</v>
          </cell>
          <cell r="V361">
            <v>4.882191780821918</v>
          </cell>
          <cell r="W361">
            <v>3.9811231933998283</v>
          </cell>
          <cell r="X361">
            <v>6.1711000000000003E-4</v>
          </cell>
          <cell r="Y361">
            <v>6.2828469786522706E-2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N362">
            <v>9.6456062847789056E-2</v>
          </cell>
          <cell r="O362">
            <v>7.17E-2</v>
          </cell>
          <cell r="P362" t="str">
            <v>Half Yly</v>
          </cell>
          <cell r="Q362">
            <v>15232425</v>
          </cell>
          <cell r="R362">
            <v>15232425</v>
          </cell>
          <cell r="S362">
            <v>0</v>
          </cell>
          <cell r="T362">
            <v>0</v>
          </cell>
          <cell r="U362">
            <v>46760</v>
          </cell>
          <cell r="V362">
            <v>5.7780821917808218</v>
          </cell>
          <cell r="W362">
            <v>4.6168138208788303</v>
          </cell>
          <cell r="X362">
            <v>6.1388000000000002E-4</v>
          </cell>
          <cell r="Y362">
            <v>6.5343644572961365E-2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N363">
            <v>1.8154488204166517E-2</v>
          </cell>
          <cell r="O363">
            <v>5.7699999999999994E-2</v>
          </cell>
          <cell r="P363" t="str">
            <v>Half Yly</v>
          </cell>
          <cell r="Q363">
            <v>2968200</v>
          </cell>
          <cell r="R363">
            <v>2968200</v>
          </cell>
          <cell r="S363">
            <v>0</v>
          </cell>
          <cell r="T363">
            <v>0</v>
          </cell>
          <cell r="U363">
            <v>47698</v>
          </cell>
          <cell r="V363">
            <v>8.3479452054794514</v>
          </cell>
          <cell r="W363">
            <v>6.3924481132954858</v>
          </cell>
          <cell r="X363">
            <v>5.9142000000000005E-4</v>
          </cell>
          <cell r="Y363">
            <v>6.7693641501715779E-2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N364">
            <v>4.471049867283395E-2</v>
          </cell>
          <cell r="O364">
            <v>6.2199999999999998E-2</v>
          </cell>
          <cell r="P364" t="str">
            <v>Half Yly</v>
          </cell>
          <cell r="Q364">
            <v>7416134</v>
          </cell>
          <cell r="R364">
            <v>7416134</v>
          </cell>
          <cell r="S364">
            <v>0</v>
          </cell>
          <cell r="T364">
            <v>0</v>
          </cell>
          <cell r="U364">
            <v>49384</v>
          </cell>
          <cell r="V364">
            <v>12.967123287671233</v>
          </cell>
          <cell r="W364">
            <v>8.5876578937025307</v>
          </cell>
          <cell r="X364">
            <v>6.3920000000000003E-4</v>
          </cell>
          <cell r="Y364">
            <v>7.077438728947863E-2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N365">
            <v>9.4427061483638892E-3</v>
          </cell>
          <cell r="O365">
            <v>6.0100000000000001E-2</v>
          </cell>
          <cell r="P365" t="str">
            <v>Half Yly</v>
          </cell>
          <cell r="Q365">
            <v>1455000</v>
          </cell>
          <cell r="R365">
            <v>1455000</v>
          </cell>
          <cell r="S365">
            <v>0</v>
          </cell>
          <cell r="T365">
            <v>0</v>
          </cell>
          <cell r="U365">
            <v>46837</v>
          </cell>
          <cell r="V365">
            <v>5.9890410958904106</v>
          </cell>
          <cell r="W365">
            <v>4.9338398251266806</v>
          </cell>
          <cell r="X365">
            <v>6.6502000000000011E-4</v>
          </cell>
          <cell r="Y365">
            <v>6.5266513651241864E-2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N366">
            <v>6.2014719397361563E-2</v>
          </cell>
          <cell r="O366">
            <v>6.6699999999999995E-2</v>
          </cell>
          <cell r="P366" t="str">
            <v>Half Yly</v>
          </cell>
          <cell r="Q366">
            <v>9736375</v>
          </cell>
          <cell r="R366">
            <v>9736375</v>
          </cell>
          <cell r="S366">
            <v>0</v>
          </cell>
          <cell r="T366">
            <v>0</v>
          </cell>
          <cell r="U366">
            <v>49658</v>
          </cell>
          <cell r="V366">
            <v>13.717808219178082</v>
          </cell>
          <cell r="W366">
            <v>8.6018100759822858</v>
          </cell>
          <cell r="X366">
            <v>6.8235039499999997E-2</v>
          </cell>
          <cell r="Y366">
            <v>7.1278092364651727E-2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N367">
            <v>2.4536648712929691E-3</v>
          </cell>
          <cell r="O367">
            <v>8.6899999999999991E-2</v>
          </cell>
          <cell r="P367" t="str">
            <v>Half Yly</v>
          </cell>
          <cell r="Q367">
            <v>369614.85</v>
          </cell>
          <cell r="R367">
            <v>369614.85</v>
          </cell>
          <cell r="S367">
            <v>0</v>
          </cell>
          <cell r="T367">
            <v>0</v>
          </cell>
          <cell r="U367">
            <v>46077</v>
          </cell>
          <cell r="V367">
            <v>3.9068493150684933</v>
          </cell>
          <cell r="W367">
            <v>3.2844778981453469</v>
          </cell>
          <cell r="X367">
            <v>7.7499999999999997E-4</v>
          </cell>
          <cell r="Y367">
            <v>6.1847032373379469E-2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N368">
            <v>1.3004275953862464E-3</v>
          </cell>
          <cell r="O368">
            <v>8.1300000000000011E-2</v>
          </cell>
          <cell r="P368" t="str">
            <v>Half Yly</v>
          </cell>
          <cell r="Q368">
            <v>190101</v>
          </cell>
          <cell r="R368">
            <v>190101</v>
          </cell>
          <cell r="S368">
            <v>0</v>
          </cell>
          <cell r="T368">
            <v>0</v>
          </cell>
          <cell r="U368">
            <v>46833</v>
          </cell>
          <cell r="V368">
            <v>5.978082191780822</v>
          </cell>
          <cell r="W368">
            <v>4.7126757299434567</v>
          </cell>
          <cell r="X368">
            <v>7.5118999999999989E-4</v>
          </cell>
          <cell r="Y368">
            <v>6.8915458908246047E-2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N369">
            <v>6.9076024154090376E-3</v>
          </cell>
          <cell r="O369">
            <v>8.3299999999999999E-2</v>
          </cell>
          <cell r="P369" t="str">
            <v>Half Yly</v>
          </cell>
          <cell r="Q369">
            <v>1001600</v>
          </cell>
          <cell r="R369">
            <v>1001600</v>
          </cell>
          <cell r="S369">
            <v>0</v>
          </cell>
          <cell r="T369">
            <v>0</v>
          </cell>
          <cell r="U369">
            <v>46903</v>
          </cell>
          <cell r="V369">
            <v>6.1698630136986301</v>
          </cell>
          <cell r="W369">
            <v>4.7055939684186443</v>
          </cell>
          <cell r="X369">
            <v>8.3061000000000007E-4</v>
          </cell>
          <cell r="Y369">
            <v>6.9218548198334409E-2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N370">
            <v>6.8230884090007609E-3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S370">
            <v>0</v>
          </cell>
          <cell r="T370">
            <v>0</v>
          </cell>
          <cell r="U370">
            <v>46861</v>
          </cell>
          <cell r="V370">
            <v>6.0547945205479454</v>
          </cell>
          <cell r="W370">
            <v>4.6175519361063859</v>
          </cell>
          <cell r="X370">
            <v>8.201599999999999E-4</v>
          </cell>
          <cell r="Y370">
            <v>6.891064920042167E-2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N371">
            <v>6.9578742345961092E-3</v>
          </cell>
          <cell r="O371">
            <v>8.3900000000000002E-2</v>
          </cell>
          <cell r="P371" t="str">
            <v>Half Yly</v>
          </cell>
          <cell r="Q371">
            <v>1000900</v>
          </cell>
          <cell r="R371">
            <v>1000900</v>
          </cell>
          <cell r="S371">
            <v>0</v>
          </cell>
          <cell r="T371">
            <v>0</v>
          </cell>
          <cell r="U371">
            <v>47885</v>
          </cell>
          <cell r="V371">
            <v>8.8602739726027391</v>
          </cell>
          <cell r="W371">
            <v>6.2199021538212547</v>
          </cell>
          <cell r="X371">
            <v>8.3779000000000004E-4</v>
          </cell>
          <cell r="Y371">
            <v>7.1908505719239471E-2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N372">
            <v>6.8640601999723416E-3</v>
          </cell>
          <cell r="O372">
            <v>8.1900000000000001E-2</v>
          </cell>
          <cell r="P372" t="str">
            <v>Half Yly</v>
          </cell>
          <cell r="Q372">
            <v>1074200</v>
          </cell>
          <cell r="R372">
            <v>1074200</v>
          </cell>
          <cell r="S372">
            <v>0</v>
          </cell>
          <cell r="T372">
            <v>0</v>
          </cell>
          <cell r="U372">
            <v>47141</v>
          </cell>
          <cell r="V372">
            <v>6.8219178082191778</v>
          </cell>
          <cell r="W372">
            <v>5.1484925520591869</v>
          </cell>
          <cell r="X372">
            <v>7.1035E-4</v>
          </cell>
          <cell r="Y372">
            <v>7.0111453714066949E-2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N373">
            <v>7.1842201296435544E-3</v>
          </cell>
          <cell r="O373">
            <v>8.3800000000000013E-2</v>
          </cell>
          <cell r="P373" t="str">
            <v>Half Yly</v>
          </cell>
          <cell r="Q373">
            <v>1157900</v>
          </cell>
          <cell r="R373">
            <v>1157900</v>
          </cell>
          <cell r="S373">
            <v>0</v>
          </cell>
          <cell r="T373">
            <v>0</v>
          </cell>
          <cell r="U373">
            <v>54495</v>
          </cell>
          <cell r="V373">
            <v>26.969863013698632</v>
          </cell>
          <cell r="W373">
            <v>11.316478588418441</v>
          </cell>
          <cell r="X373">
            <v>7.0959000000000007E-4</v>
          </cell>
          <cell r="Y373">
            <v>7.4101690781370341E-2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N374">
            <v>1.3676789410877514E-2</v>
          </cell>
          <cell r="O374">
            <v>9.5000000000000001E-2</v>
          </cell>
          <cell r="P374" t="str">
            <v>Half Yly</v>
          </cell>
          <cell r="Q374">
            <v>2188900</v>
          </cell>
          <cell r="R374">
            <v>2188900</v>
          </cell>
          <cell r="S374">
            <v>0</v>
          </cell>
          <cell r="T374">
            <v>0</v>
          </cell>
          <cell r="U374">
            <v>45180</v>
          </cell>
          <cell r="V374">
            <v>1.4493150684931506</v>
          </cell>
          <cell r="W374">
            <v>1.3445078737914697</v>
          </cell>
          <cell r="X374">
            <v>6.0004999999999998E-4</v>
          </cell>
          <cell r="Y374">
            <v>5.2135698271527441E-2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N375">
            <v>1.2548915572337961E-2</v>
          </cell>
          <cell r="O375">
            <v>6.6299999999999998E-2</v>
          </cell>
          <cell r="P375" t="str">
            <v>Half Yly</v>
          </cell>
          <cell r="Q375">
            <v>2006000</v>
          </cell>
          <cell r="R375">
            <v>2006000</v>
          </cell>
          <cell r="S375">
            <v>0</v>
          </cell>
          <cell r="T375">
            <v>0</v>
          </cell>
          <cell r="U375">
            <v>47770</v>
          </cell>
          <cell r="V375">
            <v>8.5452054794520542</v>
          </cell>
          <cell r="W375">
            <v>6.199257359039799</v>
          </cell>
          <cell r="X375">
            <v>6.6022999999999993E-4</v>
          </cell>
          <cell r="Y375">
            <v>7.0795362244571322E-2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N376">
            <v>7.0060664641405507E-3</v>
          </cell>
          <cell r="O376">
            <v>8.6699999999999999E-2</v>
          </cell>
          <cell r="P376" t="str">
            <v>Half Yly</v>
          </cell>
          <cell r="Q376">
            <v>1091800</v>
          </cell>
          <cell r="R376">
            <v>1091800</v>
          </cell>
          <cell r="S376">
            <v>0</v>
          </cell>
          <cell r="T376">
            <v>0</v>
          </cell>
          <cell r="U376">
            <v>46077</v>
          </cell>
          <cell r="V376">
            <v>3.9068493150684933</v>
          </cell>
          <cell r="W376">
            <v>3.2853015885037515</v>
          </cell>
          <cell r="X376">
            <v>6.5993999999999992E-4</v>
          </cell>
          <cell r="Y376">
            <v>6.1846732336431197E-2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N377">
            <v>1.9646038354402269E-2</v>
          </cell>
          <cell r="O377">
            <v>7.2300000000000003E-2</v>
          </cell>
          <cell r="P377" t="str">
            <v>Half Yly</v>
          </cell>
          <cell r="Q377">
            <v>3146775</v>
          </cell>
          <cell r="R377">
            <v>3146775</v>
          </cell>
          <cell r="S377">
            <v>0</v>
          </cell>
          <cell r="T377">
            <v>0</v>
          </cell>
          <cell r="U377">
            <v>47063</v>
          </cell>
          <cell r="V377">
            <v>6.6082191780821917</v>
          </cell>
          <cell r="W377">
            <v>5.0476365293569643</v>
          </cell>
          <cell r="X377">
            <v>6.4302000000000001E-4</v>
          </cell>
          <cell r="Y377">
            <v>6.9601501603104368E-2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N378">
            <v>1.3076911757566621E-2</v>
          </cell>
          <cell r="O378">
            <v>7.1500000000000008E-2</v>
          </cell>
          <cell r="P378" t="str">
            <v>Half Yly</v>
          </cell>
          <cell r="Q378">
            <v>2048300</v>
          </cell>
          <cell r="R378">
            <v>2048300</v>
          </cell>
          <cell r="S378">
            <v>0</v>
          </cell>
          <cell r="T378">
            <v>0</v>
          </cell>
          <cell r="U378">
            <v>47035</v>
          </cell>
          <cell r="V378">
            <v>6.5315068493150683</v>
          </cell>
          <cell r="W378">
            <v>4.9874788541601589</v>
          </cell>
          <cell r="X378">
            <v>6.7497724000000009E-2</v>
          </cell>
          <cell r="Y378">
            <v>6.9100609066544916E-2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N379">
            <v>3.2465276038541095E-2</v>
          </cell>
          <cell r="O379">
            <v>8.3199999999999996E-2</v>
          </cell>
          <cell r="P379" t="str">
            <v>Half Yly</v>
          </cell>
          <cell r="Q379">
            <v>5170860</v>
          </cell>
          <cell r="R379">
            <v>5170860</v>
          </cell>
          <cell r="S379">
            <v>0</v>
          </cell>
          <cell r="T379">
            <v>0</v>
          </cell>
          <cell r="U379">
            <v>48428</v>
          </cell>
          <cell r="V379">
            <v>10.347945205479451</v>
          </cell>
          <cell r="W379">
            <v>6.9512854249637295</v>
          </cell>
          <cell r="X379">
            <v>7.3763999999999991E-4</v>
          </cell>
          <cell r="Y379">
            <v>7.0391172533231058E-2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N380">
            <v>3.3677113631819505E-3</v>
          </cell>
          <cell r="O380">
            <v>7.6799999999999993E-2</v>
          </cell>
          <cell r="P380" t="str">
            <v>Half Yly</v>
          </cell>
          <cell r="Q380">
            <v>495650</v>
          </cell>
          <cell r="R380">
            <v>495650</v>
          </cell>
          <cell r="S380">
            <v>0</v>
          </cell>
          <cell r="T380">
            <v>0</v>
          </cell>
          <cell r="U380">
            <v>45275</v>
          </cell>
          <cell r="V380">
            <v>1.7095890410958905</v>
          </cell>
          <cell r="W380">
            <v>1.5611096103644859</v>
          </cell>
          <cell r="X380">
            <v>7.8792E-4</v>
          </cell>
          <cell r="Y380">
            <v>5.0169472254371746E-2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N381">
            <v>1.2729491120188749E-2</v>
          </cell>
          <cell r="O381">
            <v>7.0599999999999996E-2</v>
          </cell>
          <cell r="P381" t="str">
            <v>Half Yly</v>
          </cell>
          <cell r="Q381">
            <v>1853923</v>
          </cell>
          <cell r="R381">
            <v>1853923</v>
          </cell>
          <cell r="S381">
            <v>0</v>
          </cell>
          <cell r="T381">
            <v>0</v>
          </cell>
          <cell r="U381">
            <v>53610</v>
          </cell>
          <cell r="V381">
            <v>24.545205479452054</v>
          </cell>
          <cell r="W381">
            <v>11.113301218125777</v>
          </cell>
          <cell r="X381">
            <v>7.455099999999999E-4</v>
          </cell>
          <cell r="Y381">
            <v>7.1863019001120784E-2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N382">
            <v>2.7178751208009649E-2</v>
          </cell>
          <cell r="O382">
            <v>8.3299999999999999E-2</v>
          </cell>
          <cell r="P382" t="str">
            <v>Half Yly</v>
          </cell>
          <cell r="Q382">
            <v>4184060.4</v>
          </cell>
          <cell r="R382">
            <v>4184060.4</v>
          </cell>
          <cell r="S382">
            <v>0</v>
          </cell>
          <cell r="T382">
            <v>0</v>
          </cell>
          <cell r="U382">
            <v>49833</v>
          </cell>
          <cell r="V382">
            <v>14.197260273972603</v>
          </cell>
          <cell r="W382">
            <v>8.3677140459868422</v>
          </cell>
          <cell r="X382">
            <v>7.6365999999999988E-4</v>
          </cell>
          <cell r="Y382">
            <v>7.1128496393944654E-2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N383">
            <v>3.1687521137232486E-2</v>
          </cell>
          <cell r="O383">
            <v>7.8799999999999995E-2</v>
          </cell>
          <cell r="P383" t="str">
            <v>Half Yly</v>
          </cell>
          <cell r="Q383">
            <v>5024387</v>
          </cell>
          <cell r="R383">
            <v>5024387</v>
          </cell>
          <cell r="S383">
            <v>0</v>
          </cell>
          <cell r="T383">
            <v>0</v>
          </cell>
          <cell r="U383">
            <v>47561</v>
          </cell>
          <cell r="V383">
            <v>7.9726027397260273</v>
          </cell>
          <cell r="W383">
            <v>5.9119283337992385</v>
          </cell>
          <cell r="X383">
            <v>6.7633999999999999E-4</v>
          </cell>
          <cell r="Y383">
            <v>6.8563333537252108E-2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N384">
            <v>0.11563772108496838</v>
          </cell>
          <cell r="O384">
            <v>6.5700000000000008E-2</v>
          </cell>
          <cell r="P384" t="str">
            <v>Half Yly</v>
          </cell>
          <cell r="Q384">
            <v>18610000</v>
          </cell>
          <cell r="R384">
            <v>18610000</v>
          </cell>
          <cell r="S384">
            <v>0</v>
          </cell>
          <cell r="T384">
            <v>0</v>
          </cell>
          <cell r="U384">
            <v>48918</v>
          </cell>
          <cell r="V384">
            <v>11.69041095890411</v>
          </cell>
          <cell r="W384">
            <v>7.8087571731361445</v>
          </cell>
          <cell r="X384">
            <v>6.9145000000000003E-4</v>
          </cell>
          <cell r="Y384">
            <v>7.0429373655313113E-2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N385">
            <v>4.9210189772429067E-2</v>
          </cell>
          <cell r="O385">
            <v>0</v>
          </cell>
          <cell r="P385" t="str">
            <v/>
          </cell>
          <cell r="Q385">
            <v>7620000</v>
          </cell>
          <cell r="R385">
            <v>7620000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N386">
            <v>4.5976453905300661E-2</v>
          </cell>
          <cell r="O386">
            <v>7.6100000000000001E-2</v>
          </cell>
          <cell r="P386" t="str">
            <v>Half Yly</v>
          </cell>
          <cell r="Q386">
            <v>7331740</v>
          </cell>
          <cell r="R386">
            <v>7331740</v>
          </cell>
          <cell r="S386">
            <v>0</v>
          </cell>
          <cell r="T386">
            <v>0</v>
          </cell>
          <cell r="U386">
            <v>47612</v>
          </cell>
          <cell r="V386">
            <v>8.1123287671232873</v>
          </cell>
          <cell r="W386">
            <v>5.8716935349496779</v>
          </cell>
          <cell r="X386">
            <v>6.8248000000000007E-4</v>
          </cell>
          <cell r="Y386">
            <v>6.8447817654269577E-2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N387">
            <v>8.8315715859004953E-2</v>
          </cell>
          <cell r="O387">
            <v>8.2599999999999993E-2</v>
          </cell>
          <cell r="P387" t="str">
            <v>Half Yly</v>
          </cell>
          <cell r="Q387">
            <v>13896140</v>
          </cell>
          <cell r="R387">
            <v>13896140</v>
          </cell>
          <cell r="S387">
            <v>0</v>
          </cell>
          <cell r="T387">
            <v>0</v>
          </cell>
          <cell r="U387">
            <v>46601</v>
          </cell>
          <cell r="V387">
            <v>5.3424657534246576</v>
          </cell>
          <cell r="W387">
            <v>4.2721560542201971</v>
          </cell>
          <cell r="X387">
            <v>6.5607000000000003E-4</v>
          </cell>
          <cell r="Y387">
            <v>6.4390523160461552E-2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N388">
            <v>2.6720928773182152E-2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V388">
            <v>12.728767123287671</v>
          </cell>
          <cell r="W388">
            <v>7.9778728254569806</v>
          </cell>
          <cell r="X388">
            <v>7.2104000000000005E-4</v>
          </cell>
          <cell r="Y388">
            <v>7.1224233691221411E-2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N389">
            <v>6.4599739740092482E-3</v>
          </cell>
          <cell r="O389">
            <v>6.7900000000000002E-2</v>
          </cell>
          <cell r="P389" t="str">
            <v>Half Yly</v>
          </cell>
          <cell r="Q389">
            <v>992800</v>
          </cell>
          <cell r="R389">
            <v>992800</v>
          </cell>
          <cell r="S389">
            <v>0</v>
          </cell>
          <cell r="T389">
            <v>0</v>
          </cell>
          <cell r="U389">
            <v>47478</v>
          </cell>
          <cell r="V389">
            <v>7.7452054794520544</v>
          </cell>
          <cell r="W389">
            <v>5.8403680202151396</v>
          </cell>
          <cell r="X389">
            <v>6.7305000000000002E-4</v>
          </cell>
          <cell r="Y389">
            <v>6.7834014510515545E-2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N390">
            <v>1.9085616622934936E-2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S390">
            <v>0</v>
          </cell>
          <cell r="T390">
            <v>0</v>
          </cell>
          <cell r="U390">
            <v>47612</v>
          </cell>
          <cell r="V390">
            <v>8.1123287671232873</v>
          </cell>
          <cell r="W390">
            <v>5.8716935349496779</v>
          </cell>
          <cell r="X390">
            <v>6.8248000000000007E-4</v>
          </cell>
          <cell r="Y390">
            <v>6.8447817654269577E-2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N391">
            <v>0.17769894631325586</v>
          </cell>
          <cell r="O391">
            <v>6.0100000000000001E-2</v>
          </cell>
          <cell r="P391" t="str">
            <v>Half Yly</v>
          </cell>
          <cell r="Q391">
            <v>487050</v>
          </cell>
          <cell r="R391">
            <v>487050</v>
          </cell>
          <cell r="S391">
            <v>0</v>
          </cell>
          <cell r="T391">
            <v>0</v>
          </cell>
          <cell r="U391">
            <v>46837</v>
          </cell>
          <cell r="V391">
            <v>5.9890410958904106</v>
          </cell>
          <cell r="W391">
            <v>4.9338398251266806</v>
          </cell>
          <cell r="X391">
            <v>6.6502000000000011E-4</v>
          </cell>
          <cell r="Y391">
            <v>6.5266513651241864E-2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N392">
            <v>9.3087326348706839E-3</v>
          </cell>
          <cell r="O392">
            <v>0</v>
          </cell>
          <cell r="P392" t="str">
            <v/>
          </cell>
          <cell r="Q392">
            <v>0</v>
          </cell>
          <cell r="R392">
            <v>25530.49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N393">
            <v>0.12217847173495323</v>
          </cell>
          <cell r="O393">
            <v>8.2400000000000001E-2</v>
          </cell>
          <cell r="P393" t="str">
            <v>Half Yly</v>
          </cell>
          <cell r="Q393">
            <v>336592.9</v>
          </cell>
          <cell r="R393">
            <v>336592.9</v>
          </cell>
          <cell r="S393">
            <v>0</v>
          </cell>
          <cell r="T393">
            <v>0</v>
          </cell>
          <cell r="U393">
            <v>46433</v>
          </cell>
          <cell r="V393">
            <v>4.882191780821918</v>
          </cell>
          <cell r="W393">
            <v>3.9811231933998283</v>
          </cell>
          <cell r="X393">
            <v>6.1711000000000003E-4</v>
          </cell>
          <cell r="Y393">
            <v>6.2828469786522706E-2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N394">
            <v>1.5928281270562998E-2</v>
          </cell>
          <cell r="O394">
            <v>8.2799999999999999E-2</v>
          </cell>
          <cell r="P394" t="str">
            <v>Half Yly</v>
          </cell>
          <cell r="Q394">
            <v>45084</v>
          </cell>
          <cell r="R394">
            <v>45084</v>
          </cell>
          <cell r="S394">
            <v>0</v>
          </cell>
          <cell r="T394">
            <v>0</v>
          </cell>
          <cell r="U394">
            <v>48259</v>
          </cell>
          <cell r="V394">
            <v>9.8849315068493144</v>
          </cell>
          <cell r="W394">
            <v>6.7714342894508848</v>
          </cell>
          <cell r="X394">
            <v>6.8956999999999992E-4</v>
          </cell>
          <cell r="Y394">
            <v>6.9715030066954398E-2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N395">
            <v>2.7281800220813626E-2</v>
          </cell>
          <cell r="O395">
            <v>7.9500000000000001E-2</v>
          </cell>
          <cell r="P395" t="str">
            <v>Half Yly</v>
          </cell>
          <cell r="Q395">
            <v>76650</v>
          </cell>
          <cell r="R395">
            <v>76650</v>
          </cell>
          <cell r="S395">
            <v>0</v>
          </cell>
          <cell r="T395">
            <v>0</v>
          </cell>
          <cell r="U395">
            <v>48454</v>
          </cell>
          <cell r="V395">
            <v>10.419178082191781</v>
          </cell>
          <cell r="W395">
            <v>7.0927390828697323</v>
          </cell>
          <cell r="X395">
            <v>6.7817000000000007E-4</v>
          </cell>
          <cell r="Y395">
            <v>7.0053810581140255E-2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N396">
            <v>3.0977467516628675E-2</v>
          </cell>
          <cell r="O396">
            <v>7.8799999999999995E-2</v>
          </cell>
          <cell r="P396" t="str">
            <v>Half Yly</v>
          </cell>
          <cell r="Q396">
            <v>87208</v>
          </cell>
          <cell r="R396">
            <v>87208</v>
          </cell>
          <cell r="S396">
            <v>0</v>
          </cell>
          <cell r="T396">
            <v>0</v>
          </cell>
          <cell r="U396">
            <v>47561</v>
          </cell>
          <cell r="V396">
            <v>7.9726027397260273</v>
          </cell>
          <cell r="W396">
            <v>5.9119283337992385</v>
          </cell>
          <cell r="X396">
            <v>6.7633999999999999E-4</v>
          </cell>
          <cell r="Y396">
            <v>6.8563333537252108E-2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N397">
            <v>1.0231752512377987E-3</v>
          </cell>
          <cell r="O397">
            <v>0</v>
          </cell>
          <cell r="P397" t="str">
            <v/>
          </cell>
          <cell r="Q397">
            <v>2564.27</v>
          </cell>
          <cell r="R397">
            <v>2564.27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935.4</v>
          </cell>
          <cell r="AA397">
            <v>935.1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N398">
            <v>4.4403953672847293E-3</v>
          </cell>
          <cell r="O398">
            <v>0</v>
          </cell>
          <cell r="P398" t="str">
            <v/>
          </cell>
          <cell r="Q398">
            <v>11558.63</v>
          </cell>
          <cell r="R398">
            <v>11558.63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761.15</v>
          </cell>
          <cell r="AA398">
            <v>760.65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N399">
            <v>5.4545282315826464E-3</v>
          </cell>
          <cell r="O399">
            <v>0</v>
          </cell>
          <cell r="P399" t="str">
            <v/>
          </cell>
          <cell r="Q399">
            <v>13389.32</v>
          </cell>
          <cell r="R399">
            <v>13389.32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3739.95</v>
          </cell>
          <cell r="AA399">
            <v>3738.8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N400">
            <v>4.8145605881600162E-3</v>
          </cell>
          <cell r="O400">
            <v>0</v>
          </cell>
          <cell r="P400" t="str">
            <v/>
          </cell>
          <cell r="Q400">
            <v>14420.78</v>
          </cell>
          <cell r="R400">
            <v>14420.78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6602.3</v>
          </cell>
          <cell r="AA400">
            <v>6602.15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N401">
            <v>1.5661742331014904E-3</v>
          </cell>
          <cell r="O401">
            <v>0</v>
          </cell>
          <cell r="P401" t="str">
            <v/>
          </cell>
          <cell r="Q401">
            <v>4826.95</v>
          </cell>
          <cell r="R401">
            <v>4826.95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4295.45</v>
          </cell>
          <cell r="AA401">
            <v>4305.3999999999996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N402">
            <v>1.8494233578695343E-3</v>
          </cell>
          <cell r="O402">
            <v>0</v>
          </cell>
          <cell r="P402" t="str">
            <v/>
          </cell>
          <cell r="Q402">
            <v>4422.6499999999996</v>
          </cell>
          <cell r="R402">
            <v>4422.6499999999996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2536.15</v>
          </cell>
          <cell r="AA402">
            <v>2536.15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N403">
            <v>2.6470676235563601E-3</v>
          </cell>
          <cell r="O403">
            <v>0</v>
          </cell>
          <cell r="P403" t="str">
            <v/>
          </cell>
          <cell r="Q403">
            <v>7128</v>
          </cell>
          <cell r="R403">
            <v>7128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7259.95</v>
          </cell>
          <cell r="AA403">
            <v>7259.1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N404">
            <v>2.1724334623066969E-3</v>
          </cell>
          <cell r="O404">
            <v>0</v>
          </cell>
          <cell r="P404" t="str">
            <v/>
          </cell>
          <cell r="Q404">
            <v>5652</v>
          </cell>
          <cell r="R404">
            <v>5652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1489.55</v>
          </cell>
          <cell r="AA404">
            <v>1488.8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N405">
            <v>1.179211117807258E-3</v>
          </cell>
          <cell r="O405">
            <v>0</v>
          </cell>
          <cell r="P405" t="str">
            <v/>
          </cell>
          <cell r="Q405">
            <v>3309.02</v>
          </cell>
          <cell r="R405">
            <v>3309.02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359.35</v>
          </cell>
          <cell r="AA405">
            <v>359.2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N406">
            <v>1.3319290117495828E-3</v>
          </cell>
          <cell r="O406">
            <v>0</v>
          </cell>
          <cell r="P406" t="str">
            <v/>
          </cell>
          <cell r="Q406">
            <v>3356.5</v>
          </cell>
          <cell r="R406">
            <v>3356.5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3653</v>
          </cell>
          <cell r="AA406">
            <v>3652.5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N407">
            <v>1.6809359786389066E-3</v>
          </cell>
          <cell r="O407">
            <v>0</v>
          </cell>
          <cell r="P407" t="str">
            <v/>
          </cell>
          <cell r="Q407">
            <v>4567.2</v>
          </cell>
          <cell r="R407">
            <v>4567.2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1152.55</v>
          </cell>
          <cell r="AA407">
            <v>1153.95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N408">
            <v>1.6355781989888525E-3</v>
          </cell>
          <cell r="O408">
            <v>0</v>
          </cell>
          <cell r="P408" t="str">
            <v/>
          </cell>
          <cell r="Q408">
            <v>3446</v>
          </cell>
          <cell r="R408">
            <v>3446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1121.45</v>
          </cell>
          <cell r="AA408">
            <v>1120.2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N409">
            <v>1.1690931243563817E-3</v>
          </cell>
          <cell r="O409">
            <v>0</v>
          </cell>
          <cell r="P409" t="str">
            <v/>
          </cell>
          <cell r="Q409">
            <v>4060.95</v>
          </cell>
          <cell r="R409">
            <v>4060.95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3206.4</v>
          </cell>
          <cell r="AA409">
            <v>3204.3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N410">
            <v>1.5326845863100319E-3</v>
          </cell>
          <cell r="O410">
            <v>0</v>
          </cell>
          <cell r="P410" t="str">
            <v/>
          </cell>
          <cell r="Q410">
            <v>4287.8500000000004</v>
          </cell>
          <cell r="R410">
            <v>4287.8500000000004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700.6</v>
          </cell>
          <cell r="AA410">
            <v>701.9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N411">
            <v>3.9101031267458323E-4</v>
          </cell>
          <cell r="O411">
            <v>0</v>
          </cell>
          <cell r="P411" t="str">
            <v/>
          </cell>
          <cell r="Q411">
            <v>1115</v>
          </cell>
          <cell r="R411">
            <v>1115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536.20000000000005</v>
          </cell>
          <cell r="AA411">
            <v>536.54999999999995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N412">
            <v>1.6353594315628875E-3</v>
          </cell>
          <cell r="O412">
            <v>0</v>
          </cell>
          <cell r="P412" t="str">
            <v/>
          </cell>
          <cell r="Q412">
            <v>3130.2</v>
          </cell>
          <cell r="R412">
            <v>3130.2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1121.3</v>
          </cell>
          <cell r="AA412">
            <v>1123.8499999999999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N413">
            <v>4.6116173393399184E-4</v>
          </cell>
          <cell r="O413">
            <v>0</v>
          </cell>
          <cell r="P413" t="str">
            <v/>
          </cell>
          <cell r="Q413">
            <v>820</v>
          </cell>
          <cell r="R413">
            <v>820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210.8</v>
          </cell>
          <cell r="AA413">
            <v>210.85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N414">
            <v>1.2652049468302906E-3</v>
          </cell>
          <cell r="O414">
            <v>0</v>
          </cell>
          <cell r="P414" t="str">
            <v/>
          </cell>
          <cell r="Q414">
            <v>2457.5500000000002</v>
          </cell>
          <cell r="R414">
            <v>2457.5500000000002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433.75</v>
          </cell>
          <cell r="AA414">
            <v>433.5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N415">
            <v>1.9623438109050794E-4</v>
          </cell>
          <cell r="O415">
            <v>0</v>
          </cell>
          <cell r="P415" t="str">
            <v/>
          </cell>
          <cell r="Q415">
            <v>687.1</v>
          </cell>
          <cell r="R415">
            <v>687.1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538.20000000000005</v>
          </cell>
          <cell r="AA415">
            <v>538.25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N416">
            <v>4.3162813142873143E-4</v>
          </cell>
          <cell r="O416">
            <v>0</v>
          </cell>
          <cell r="P416" t="str">
            <v/>
          </cell>
          <cell r="Q416">
            <v>1335.5</v>
          </cell>
          <cell r="R416">
            <v>1335.5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591.9</v>
          </cell>
          <cell r="AA416">
            <v>592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N417">
            <v>1.4436827051799816E-4</v>
          </cell>
          <cell r="O417">
            <v>0</v>
          </cell>
          <cell r="P417" t="str">
            <v/>
          </cell>
          <cell r="Q417">
            <v>133.75</v>
          </cell>
          <cell r="R417">
            <v>133.75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395.95</v>
          </cell>
          <cell r="AA417">
            <v>393.85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N418">
            <v>0.45574274811688092</v>
          </cell>
          <cell r="O418">
            <v>0</v>
          </cell>
          <cell r="P418" t="str">
            <v/>
          </cell>
          <cell r="Q418">
            <v>1250000</v>
          </cell>
          <cell r="R418">
            <v>1250000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N419">
            <v>1.4847745200237204E-3</v>
          </cell>
          <cell r="O419">
            <v>0</v>
          </cell>
          <cell r="P419" t="str">
            <v/>
          </cell>
          <cell r="Q419">
            <v>3150</v>
          </cell>
          <cell r="R419">
            <v>3150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1018.05</v>
          </cell>
          <cell r="AA419">
            <v>1018.5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N420">
            <v>3.3689636680028423E-3</v>
          </cell>
          <cell r="O420">
            <v>0</v>
          </cell>
          <cell r="P420" t="str">
            <v/>
          </cell>
          <cell r="Q420">
            <v>9396.31</v>
          </cell>
          <cell r="R420">
            <v>9396.31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3079.95</v>
          </cell>
          <cell r="AA420">
            <v>3081.75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N421">
            <v>3.7348157266914625E-3</v>
          </cell>
          <cell r="O421">
            <v>0</v>
          </cell>
          <cell r="P421" t="str">
            <v/>
          </cell>
          <cell r="Q421">
            <v>11795.76</v>
          </cell>
          <cell r="R421">
            <v>11795.76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2048.65</v>
          </cell>
          <cell r="AA421">
            <v>2048.85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N422">
            <v>5.1158033337136725E-3</v>
          </cell>
          <cell r="O422">
            <v>0</v>
          </cell>
          <cell r="P422" t="str">
            <v/>
          </cell>
          <cell r="Q422">
            <v>14946.54</v>
          </cell>
          <cell r="R422">
            <v>14946.54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1753.85</v>
          </cell>
          <cell r="AA422">
            <v>1754.7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N423">
            <v>2.7569435632472271E-3</v>
          </cell>
          <cell r="O423">
            <v>0</v>
          </cell>
          <cell r="P423" t="str">
            <v/>
          </cell>
          <cell r="Q423">
            <v>7185.6</v>
          </cell>
          <cell r="R423">
            <v>7185.6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7561.3</v>
          </cell>
          <cell r="AA423">
            <v>7559.9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N424">
            <v>1.1527949511219972E-2</v>
          </cell>
          <cell r="O424">
            <v>0</v>
          </cell>
          <cell r="P424" t="str">
            <v/>
          </cell>
          <cell r="Q424">
            <v>25602.65</v>
          </cell>
          <cell r="R424">
            <v>25602.65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2634.75</v>
          </cell>
          <cell r="AA424">
            <v>2633.95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N425">
            <v>1.418433298099867E-3</v>
          </cell>
          <cell r="O425">
            <v>0</v>
          </cell>
          <cell r="P425" t="str">
            <v/>
          </cell>
          <cell r="Q425">
            <v>3797.63</v>
          </cell>
          <cell r="R425">
            <v>3797.63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299.25</v>
          </cell>
          <cell r="AA425">
            <v>299.2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N426">
            <v>3.0279052509235762E-3</v>
          </cell>
          <cell r="O426">
            <v>0</v>
          </cell>
          <cell r="P426" t="str">
            <v/>
          </cell>
          <cell r="Q426">
            <v>5849</v>
          </cell>
          <cell r="R426">
            <v>5849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754.95</v>
          </cell>
          <cell r="AA426">
            <v>755.4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N427">
            <v>8.9590730118272301E-4</v>
          </cell>
          <cell r="O427">
            <v>0</v>
          </cell>
          <cell r="P427" t="str">
            <v/>
          </cell>
          <cell r="Q427">
            <v>2858.7</v>
          </cell>
          <cell r="R427">
            <v>2858.7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2457.15</v>
          </cell>
          <cell r="AA427">
            <v>2460.4499999999998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N428">
            <v>1.3052940776383571E-3</v>
          </cell>
          <cell r="O428">
            <v>0</v>
          </cell>
          <cell r="P428" t="str">
            <v/>
          </cell>
          <cell r="Q428">
            <v>3148.7</v>
          </cell>
          <cell r="R428">
            <v>3148.7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155.65</v>
          </cell>
          <cell r="AA428">
            <v>155.69999999999999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N429">
            <v>1.1449886001388167E-2</v>
          </cell>
          <cell r="O429">
            <v>0</v>
          </cell>
          <cell r="P429" t="str">
            <v/>
          </cell>
          <cell r="Q429">
            <v>29254.46</v>
          </cell>
          <cell r="R429">
            <v>29254.46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730.3</v>
          </cell>
          <cell r="AA429">
            <v>730.25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N430">
            <v>3.8670424050684092E-3</v>
          </cell>
          <cell r="O430">
            <v>0</v>
          </cell>
          <cell r="P430" t="str">
            <v/>
          </cell>
          <cell r="Q430">
            <v>8299.4500000000007</v>
          </cell>
          <cell r="R430">
            <v>8299.4500000000007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1767.65</v>
          </cell>
          <cell r="AA430">
            <v>1767.45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N431">
            <v>2.9407811235330574E-3</v>
          </cell>
          <cell r="O431">
            <v>0</v>
          </cell>
          <cell r="P431" t="str">
            <v/>
          </cell>
          <cell r="Q431">
            <v>8218.25</v>
          </cell>
          <cell r="R431">
            <v>8218.25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806.55</v>
          </cell>
          <cell r="AA431">
            <v>805.8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N432">
            <v>2.6085827872053694E-3</v>
          </cell>
          <cell r="O432">
            <v>0</v>
          </cell>
          <cell r="P432" t="str">
            <v/>
          </cell>
          <cell r="Q432">
            <v>4861.25</v>
          </cell>
          <cell r="R432">
            <v>4861.25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216.8</v>
          </cell>
          <cell r="AA432">
            <v>216.85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N433">
            <v>3.0017625435207712E-3</v>
          </cell>
          <cell r="O433">
            <v>0</v>
          </cell>
          <cell r="P433" t="str">
            <v/>
          </cell>
          <cell r="Q433">
            <v>6724.35</v>
          </cell>
          <cell r="R433">
            <v>6724.35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914.75</v>
          </cell>
          <cell r="AA433">
            <v>914.8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N434">
            <v>5.2294165502647727E-3</v>
          </cell>
          <cell r="O434">
            <v>0</v>
          </cell>
          <cell r="P434" t="str">
            <v/>
          </cell>
          <cell r="Q434">
            <v>15062.09</v>
          </cell>
          <cell r="R434">
            <v>15062.09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2390.4</v>
          </cell>
          <cell r="AA434">
            <v>2388.65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N435">
            <v>3.1072631346923405E-3</v>
          </cell>
          <cell r="O435">
            <v>0</v>
          </cell>
          <cell r="P435" t="str">
            <v/>
          </cell>
          <cell r="Q435">
            <v>7419.25</v>
          </cell>
          <cell r="R435">
            <v>7419.25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250.65</v>
          </cell>
          <cell r="AA435">
            <v>250.8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N436">
            <v>4.4988609618738474E-3</v>
          </cell>
          <cell r="O436">
            <v>0</v>
          </cell>
          <cell r="P436" t="str">
            <v/>
          </cell>
          <cell r="Q436">
            <v>10764.66</v>
          </cell>
          <cell r="R436">
            <v>10764.66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493.55</v>
          </cell>
          <cell r="AA436">
            <v>493.4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N437">
            <v>1.1794371774807549E-2</v>
          </cell>
          <cell r="O437">
            <v>0</v>
          </cell>
          <cell r="P437" t="str">
            <v/>
          </cell>
          <cell r="Q437">
            <v>32753.27</v>
          </cell>
          <cell r="R437">
            <v>32753.27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1470.35</v>
          </cell>
          <cell r="AA437">
            <v>1469.95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N438">
            <v>1.529574442737564E-2</v>
          </cell>
          <cell r="O438">
            <v>0</v>
          </cell>
          <cell r="P438" t="str">
            <v/>
          </cell>
          <cell r="Q438">
            <v>35561.82</v>
          </cell>
          <cell r="R438">
            <v>35561.82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1906.85</v>
          </cell>
          <cell r="AA438">
            <v>1907.2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N439">
            <v>1.6972706131109521E-3</v>
          </cell>
          <cell r="O439">
            <v>0</v>
          </cell>
          <cell r="P439" t="str">
            <v/>
          </cell>
          <cell r="Q439">
            <v>4326.6499999999996</v>
          </cell>
          <cell r="R439">
            <v>4326.6499999999996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1163.75</v>
          </cell>
          <cell r="AA439">
            <v>1163.3499999999999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N440">
            <v>2.1868721124203797E-3</v>
          </cell>
          <cell r="O440">
            <v>0</v>
          </cell>
          <cell r="P440" t="str">
            <v/>
          </cell>
          <cell r="Q440">
            <v>5522.13</v>
          </cell>
          <cell r="R440">
            <v>5522.13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1499.45</v>
          </cell>
          <cell r="AA440">
            <v>1499.3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N441">
            <v>2.4611335421050322E-3</v>
          </cell>
          <cell r="O441">
            <v>0</v>
          </cell>
          <cell r="P441" t="str">
            <v/>
          </cell>
          <cell r="Q441">
            <v>4857.5</v>
          </cell>
          <cell r="R441">
            <v>4857.5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135</v>
          </cell>
          <cell r="AA441">
            <v>134.94999999999999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A997B-F790-4E24-BF2C-96EE8B51DBF3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DEBED226-4A85-48DC-A163-05C1B0BE07AB}" name="ISIN No." dataDxfId="6"/>
    <tableColumn id="2" xr3:uid="{94C9A58A-DDDF-439F-A7C2-DEE368BD2688}" name="Name of the Instrument" dataDxfId="5">
      <calculatedColumnFormula>VLOOKUP(Table1345676[[#This Row],[ISIN No.]],'[1]Crisil data '!E:F,2,0)</calculatedColumnFormula>
    </tableColumn>
    <tableColumn id="3" xr3:uid="{F751C86E-E21F-4E4D-A12F-087C97A979EC}" name="Industry " dataDxfId="4">
      <calculatedColumnFormula>VLOOKUP(Table1345676[[#This Row],[ISIN No.]],'[1]Crisil data '!E:I,5,0)</calculatedColumnFormula>
    </tableColumn>
    <tableColumn id="4" xr3:uid="{D1A9D977-7998-4E01-8C3E-42B749EA1684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E3E2B244-04B2-4840-BFF5-F0FDF817F4C6}" name="Market Value" dataDxfId="2">
      <calculatedColumnFormula>SUMIFS('[1]Crisil data '!M:M,'[1]Crisil data '!AI:AI,$D$3,'[1]Crisil data '!E:E,Table1345676[[#This Row],[ISIN No.]])</calculatedColumnFormula>
    </tableColumn>
    <tableColumn id="6" xr3:uid="{467C9858-E004-42FF-9676-F1DAEE18B253}" name="% of Portfolio" dataDxfId="1" dataCellStyle="Percent">
      <calculatedColumnFormula>+F7/$F$87</calculatedColumnFormula>
    </tableColumn>
    <tableColumn id="7" xr3:uid="{2291BE55-3958-46B0-A645-5BF63590A167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BDF1-DC3F-480B-9153-317E7738DB35}">
  <dimension ref="A2:O123"/>
  <sheetViews>
    <sheetView showGridLines="0" tabSelected="1" view="pageBreakPreview" topLeftCell="A90" zoomScale="89" zoomScaleNormal="100" zoomScaleSheetLayoutView="89" workbookViewId="0">
      <selection activeCell="F96" sqref="F96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VLOOKUP(Table1345676[[#This Row],[ISIN No.]],'[1]Crisil data '!E:F,2,0)</f>
        <v>7.50% GOI 10-Aug-2034</v>
      </c>
      <c r="D7" s="10" t="str">
        <f>VLOOKUP(Table1345676[[#This Row],[ISIN No.]],'[1]Crisil data '!E:K,7,0)</f>
        <v>GOI</v>
      </c>
      <c r="E7" s="11">
        <f>SUMIFS('[1]Crisil data '!L:L,'[1]Crisil data '!AI:AI,$D$3,'[1]Crisil data '!E:E,Table1345676[[#This Row],[ISIN No.]])</f>
        <v>100000</v>
      </c>
      <c r="F7" s="10">
        <f>SUMIFS('[1]Crisil data '!M:M,'[1]Crisil data '!AI:AI,$D$3,'[1]Crisil data '!E:E,Table1345676[[#This Row],[ISIN No.]])</f>
        <v>10348390</v>
      </c>
      <c r="G7" s="12">
        <f t="shared" ref="G7:G70" si="0">+F7/$F$87</f>
        <v>6.3825429098875478E-3</v>
      </c>
      <c r="H7" s="13">
        <f>IFERROR(VLOOKUP(Table1345676[[#This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VLOOKUP(Table1345676[[#This Row],[ISIN No.]],'[1]Crisil data '!E:F,2,0)</f>
        <v>8.32% GS 02.08.2032</v>
      </c>
      <c r="D8" s="10" t="str">
        <f>VLOOKUP(Table1345676[[#This Row],[ISIN No.]],'[1]Crisil data '!E:K,7,0)</f>
        <v>GOI</v>
      </c>
      <c r="E8" s="11">
        <f>SUMIFS('[1]Crisil data '!L:L,'[1]Crisil data '!AI:AI,$D$3,'[1]Crisil data '!E:E,Table1345676[[#This Row],[ISIN No.]])</f>
        <v>32000</v>
      </c>
      <c r="F8" s="10">
        <f>SUMIFS('[1]Crisil data '!M:M,'[1]Crisil data '!AI:AI,$D$3,'[1]Crisil data '!E:E,Table1345676[[#This Row],[ISIN No.]])</f>
        <v>3496950.4</v>
      </c>
      <c r="G8" s="12">
        <f t="shared" si="0"/>
        <v>2.1568027472629483E-3</v>
      </c>
      <c r="H8" s="13">
        <f>IFERROR(VLOOKUP(Table1345676[[#This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VLOOKUP(Table1345676[[#This Row],[ISIN No.]],'[1]Crisil data '!E:F,2,0)</f>
        <v>8.83% GOI 12.12.2041</v>
      </c>
      <c r="D9" s="10" t="str">
        <f>VLOOKUP(Table1345676[[#This Row],[ISIN No.]],'[1]Crisil data '!E:K,7,0)</f>
        <v>GOI</v>
      </c>
      <c r="E9" s="11">
        <f>SUMIFS('[1]Crisil data '!L:L,'[1]Crisil data '!AI:AI,$D$3,'[1]Crisil data '!E:E,Table1345676[[#This Row],[ISIN No.]])</f>
        <v>59000</v>
      </c>
      <c r="F9" s="10">
        <f>SUMIFS('[1]Crisil data '!M:M,'[1]Crisil data '!AI:AI,$D$3,'[1]Crisil data '!E:E,Table1345676[[#This Row],[ISIN No.]])</f>
        <v>6910021</v>
      </c>
      <c r="G9" s="12">
        <f t="shared" si="0"/>
        <v>4.2618712225499875E-3</v>
      </c>
      <c r="H9" s="13">
        <f>IFERROR(VLOOKUP(Table1345676[[#This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VLOOKUP(Table1345676[[#This Row],[ISIN No.]],'[1]Crisil data '!E:F,2,0)</f>
        <v>7.72% GOI 26.10.2055.</v>
      </c>
      <c r="D10" s="10" t="str">
        <f>VLOOKUP(Table1345676[[#This Row],[ISIN No.]],'[1]Crisil data '!E:K,7,0)</f>
        <v>GOI</v>
      </c>
      <c r="E10" s="11">
        <f>SUMIFS('[1]Crisil data '!L:L,'[1]Crisil data '!AI:AI,$D$3,'[1]Crisil data '!E:E,Table1345676[[#This Row],[ISIN No.]])</f>
        <v>63000</v>
      </c>
      <c r="F10" s="10">
        <f>SUMIFS('[1]Crisil data '!M:M,'[1]Crisil data '!AI:AI,$D$3,'[1]Crisil data '!E:E,Table1345676[[#This Row],[ISIN No.]])</f>
        <v>6643035</v>
      </c>
      <c r="G10" s="12">
        <f t="shared" si="0"/>
        <v>4.0972031339546371E-3</v>
      </c>
      <c r="H10" s="13">
        <f>IFERROR(VLOOKUP(Table1345676[[#This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VLOOKUP(Table1345676[[#This Row],[ISIN No.]],'[1]Crisil data '!E:F,2,0)</f>
        <v>8.17% GS 2044 (01-DEC-2044).</v>
      </c>
      <c r="D11" s="10" t="str">
        <f>VLOOKUP(Table1345676[[#This Row],[ISIN No.]],'[1]Crisil data '!E:K,7,0)</f>
        <v>GOI</v>
      </c>
      <c r="E11" s="11">
        <f>SUMIFS('[1]Crisil data '!L:L,'[1]Crisil data '!AI:AI,$D$3,'[1]Crisil data '!E:E,Table1345676[[#This Row],[ISIN No.]])</f>
        <v>305500</v>
      </c>
      <c r="F11" s="10">
        <f>SUMIFS('[1]Crisil data '!M:M,'[1]Crisil data '!AI:AI,$D$3,'[1]Crisil data '!E:E,Table1345676[[#This Row],[ISIN No.]])</f>
        <v>33816528.200000003</v>
      </c>
      <c r="G11" s="12">
        <f t="shared" si="0"/>
        <v>2.0856910330971517E-2</v>
      </c>
      <c r="H11" s="13">
        <f>IFERROR(VLOOKUP(Table1345676[[#This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VLOOKUP(Table1345676[[#This Row],[ISIN No.]],'[1]Crisil data '!E:F,2,0)</f>
        <v>7.62% GS 2039 (15-09-2039)</v>
      </c>
      <c r="D12" s="10" t="str">
        <f>VLOOKUP(Table1345676[[#This Row],[ISIN No.]],'[1]Crisil data '!E:K,7,0)</f>
        <v>GOI</v>
      </c>
      <c r="E12" s="11">
        <f>SUMIFS('[1]Crisil data '!L:L,'[1]Crisil data '!AI:AI,$D$3,'[1]Crisil data '!E:E,Table1345676[[#This Row],[ISIN No.]])</f>
        <v>28300</v>
      </c>
      <c r="F12" s="10">
        <f>SUMIFS('[1]Crisil data '!M:M,'[1]Crisil data '!AI:AI,$D$3,'[1]Crisil data '!E:E,Table1345676[[#This Row],[ISIN No.]])</f>
        <v>2949230.73</v>
      </c>
      <c r="G12" s="12">
        <f t="shared" si="0"/>
        <v>1.8189874642706716E-3</v>
      </c>
      <c r="H12" s="13">
        <f>IFERROR(VLOOKUP(Table1345676[[#This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VLOOKUP(Table1345676[[#This Row],[ISIN No.]],'[1]Crisil data '!E:F,2,0)</f>
        <v>7.69% GOI 17.06.2043</v>
      </c>
      <c r="D13" s="10" t="str">
        <f>VLOOKUP(Table1345676[[#This Row],[ISIN No.]],'[1]Crisil data '!E:K,7,0)</f>
        <v>GOI</v>
      </c>
      <c r="E13" s="11">
        <f>SUMIFS('[1]Crisil data '!L:L,'[1]Crisil data '!AI:AI,$D$3,'[1]Crisil data '!E:E,Table1345676[[#This Row],[ISIN No.]])</f>
        <v>170000</v>
      </c>
      <c r="F13" s="10">
        <f>SUMIFS('[1]Crisil data '!M:M,'[1]Crisil data '!AI:AI,$D$3,'[1]Crisil data '!E:E,Table1345676[[#This Row],[ISIN No.]])</f>
        <v>17882980</v>
      </c>
      <c r="G13" s="12">
        <f t="shared" si="0"/>
        <v>1.1029627527244413E-2</v>
      </c>
      <c r="H13" s="13">
        <f>IFERROR(VLOOKUP(Table1345676[[#This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VLOOKUP(Table1345676[[#This Row],[ISIN No.]],'[1]Crisil data '!E:F,2,0)</f>
        <v>7.95% GOI  28-Aug-2032</v>
      </c>
      <c r="D14" s="10" t="str">
        <f>VLOOKUP(Table1345676[[#This Row],[ISIN No.]],'[1]Crisil data '!E:K,7,0)</f>
        <v>GOI</v>
      </c>
      <c r="E14" s="11">
        <f>SUMIFS('[1]Crisil data '!L:L,'[1]Crisil data '!AI:AI,$D$3,'[1]Crisil data '!E:E,Table1345676[[#This Row],[ISIN No.]])</f>
        <v>1187000</v>
      </c>
      <c r="F14" s="10">
        <f>SUMIFS('[1]Crisil data '!M:M,'[1]Crisil data '!AI:AI,$D$3,'[1]Crisil data '!E:E,Table1345676[[#This Row],[ISIN No.]])</f>
        <v>126880329.2</v>
      </c>
      <c r="G14" s="12">
        <f t="shared" si="0"/>
        <v>7.8255568792793662E-2</v>
      </c>
      <c r="H14" s="13">
        <f>IFERROR(VLOOKUP(Table1345676[[#This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VLOOKUP(Table1345676[[#This Row],[ISIN No.]],'[1]Crisil data '!E:F,2,0)</f>
        <v>8.24% GOI 15-Feb-2027</v>
      </c>
      <c r="D15" s="10" t="str">
        <f>VLOOKUP(Table1345676[[#This Row],[ISIN No.]],'[1]Crisil data '!E:K,7,0)</f>
        <v>GOI</v>
      </c>
      <c r="E15" s="11">
        <f>SUMIFS('[1]Crisil data '!L:L,'[1]Crisil data '!AI:AI,$D$3,'[1]Crisil data '!E:E,Table1345676[[#This Row],[ISIN No.]])</f>
        <v>273000</v>
      </c>
      <c r="F15" s="10">
        <f>SUMIFS('[1]Crisil data '!M:M,'[1]Crisil data '!AI:AI,$D$3,'[1]Crisil data '!E:E,Table1345676[[#This Row],[ISIN No.]])</f>
        <v>29509662</v>
      </c>
      <c r="G15" s="12">
        <f t="shared" si="0"/>
        <v>1.8200578444693135E-2</v>
      </c>
      <c r="H15" s="13">
        <f>IFERROR(VLOOKUP(Table1345676[[#This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VLOOKUP(Table1345676[[#This Row],[ISIN No.]],'[1]Crisil data '!E:F,2,0)</f>
        <v>7.17% GOI 08-Jan-2028</v>
      </c>
      <c r="D16" s="10" t="str">
        <f>VLOOKUP(Table1345676[[#This Row],[ISIN No.]],'[1]Crisil data '!E:K,7,0)</f>
        <v>GOI</v>
      </c>
      <c r="E16" s="11">
        <f>SUMIFS('[1]Crisil data '!L:L,'[1]Crisil data '!AI:AI,$D$3,'[1]Crisil data '!E:E,Table1345676[[#This Row],[ISIN No.]])</f>
        <v>55000</v>
      </c>
      <c r="F16" s="10">
        <f>SUMIFS('[1]Crisil data '!M:M,'[1]Crisil data '!AI:AI,$D$3,'[1]Crisil data '!E:E,Table1345676[[#This Row],[ISIN No.]])</f>
        <v>5665033</v>
      </c>
      <c r="G16" s="12">
        <f t="shared" si="0"/>
        <v>3.4940040149655147E-3</v>
      </c>
      <c r="H16" s="13">
        <f>IFERROR(VLOOKUP(Table1345676[[#This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VLOOKUP(Table1345676[[#This Row],[ISIN No.]],'[1]Crisil data '!E:F,2,0)</f>
        <v>7.68% GS 15.12.2023</v>
      </c>
      <c r="D17" s="10" t="str">
        <f>VLOOKUP(Table1345676[[#This Row],[ISIN No.]],'[1]Crisil data '!E:K,7,0)</f>
        <v>GOI</v>
      </c>
      <c r="E17" s="11">
        <f>SUMIFS('[1]Crisil data '!L:L,'[1]Crisil data '!AI:AI,$D$3,'[1]Crisil data '!E:E,Table1345676[[#This Row],[ISIN No.]])</f>
        <v>55000</v>
      </c>
      <c r="F17" s="10">
        <f>SUMIFS('[1]Crisil data '!M:M,'[1]Crisil data '!AI:AI,$D$3,'[1]Crisil data '!E:E,Table1345676[[#This Row],[ISIN No.]])</f>
        <v>5735955.5</v>
      </c>
      <c r="G17" s="12">
        <f t="shared" si="0"/>
        <v>3.5377466550792426E-3</v>
      </c>
      <c r="H17" s="13">
        <f>IFERROR(VLOOKUP(Table1345676[[#This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VLOOKUP(Table1345676[[#This Row],[ISIN No.]],'[1]Crisil data '!E:F,2,0)</f>
        <v>7.40% GOI 09.09.2035</v>
      </c>
      <c r="D18" s="10" t="str">
        <f>VLOOKUP(Table1345676[[#This Row],[ISIN No.]],'[1]Crisil data '!E:K,7,0)</f>
        <v>GOI</v>
      </c>
      <c r="E18" s="11">
        <f>SUMIFS('[1]Crisil data '!L:L,'[1]Crisil data '!AI:AI,$D$3,'[1]Crisil data '!E:E,Table1345676[[#This Row],[ISIN No.]])</f>
        <v>74600</v>
      </c>
      <c r="F18" s="10">
        <f>SUMIFS('[1]Crisil data '!M:M,'[1]Crisil data '!AI:AI,$D$3,'[1]Crisil data '!E:E,Table1345676[[#This Row],[ISIN No.]])</f>
        <v>7625970.0800000001</v>
      </c>
      <c r="G18" s="12">
        <f t="shared" si="0"/>
        <v>4.7034448126828015E-3</v>
      </c>
      <c r="H18" s="13">
        <f>IFERROR(VLOOKUP(Table1345676[[#This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VLOOKUP(Table1345676[[#This Row],[ISIN No.]],'[1]Crisil data '!E:F,2,0)</f>
        <v>7.06 % GOI 10.10.2046</v>
      </c>
      <c r="D19" s="10" t="str">
        <f>VLOOKUP(Table1345676[[#This Row],[ISIN No.]],'[1]Crisil data '!E:K,7,0)</f>
        <v>GOI</v>
      </c>
      <c r="E19" s="11">
        <f>SUMIFS('[1]Crisil data '!L:L,'[1]Crisil data '!AI:AI,$D$3,'[1]Crisil data '!E:E,Table1345676[[#This Row],[ISIN No.]])</f>
        <v>364700</v>
      </c>
      <c r="F19" s="10">
        <f>SUMIFS('[1]Crisil data '!M:M,'[1]Crisil data '!AI:AI,$D$3,'[1]Crisil data '!E:E,Table1345676[[#This Row],[ISIN No.]])</f>
        <v>35941403.82</v>
      </c>
      <c r="G19" s="12">
        <f t="shared" si="0"/>
        <v>2.2167462969867411E-2</v>
      </c>
      <c r="H19" s="13">
        <f>IFERROR(VLOOKUP(Table1345676[[#This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VLOOKUP(Table1345676[[#This Row],[ISIN No.]],'[1]Crisil data '!E:F,2,0)</f>
        <v>8.33% GS 7.06.2036</v>
      </c>
      <c r="D20" s="10" t="str">
        <f>VLOOKUP(Table1345676[[#This Row],[ISIN No.]],'[1]Crisil data '!E:K,7,0)</f>
        <v>GOI</v>
      </c>
      <c r="E20" s="11">
        <f>SUMIFS('[1]Crisil data '!L:L,'[1]Crisil data '!AI:AI,$D$3,'[1]Crisil data '!E:E,Table1345676[[#This Row],[ISIN No.]])</f>
        <v>722400</v>
      </c>
      <c r="F20" s="10">
        <f>SUMIFS('[1]Crisil data '!M:M,'[1]Crisil data '!AI:AI,$D$3,'[1]Crisil data '!E:E,Table1345676[[#This Row],[ISIN No.]])</f>
        <v>80002188</v>
      </c>
      <c r="G20" s="12">
        <f t="shared" si="0"/>
        <v>4.934268980922546E-2</v>
      </c>
      <c r="H20" s="13">
        <f>IFERROR(VLOOKUP(Table1345676[[#This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VLOOKUP(Table1345676[[#This Row],[ISIN No.]],'[1]Crisil data '!E:F,2,0)</f>
        <v>7.88% GOI 19.03.2030</v>
      </c>
      <c r="D21" s="10" t="str">
        <f>VLOOKUP(Table1345676[[#This Row],[ISIN No.]],'[1]Crisil data '!E:K,7,0)</f>
        <v>GOI</v>
      </c>
      <c r="E21" s="11">
        <f>SUMIFS('[1]Crisil data '!L:L,'[1]Crisil data '!AI:AI,$D$3,'[1]Crisil data '!E:E,Table1345676[[#This Row],[ISIN No.]])</f>
        <v>662200</v>
      </c>
      <c r="F21" s="10">
        <f>SUMIFS('[1]Crisil data '!M:M,'[1]Crisil data '!AI:AI,$D$3,'[1]Crisil data '!E:E,Table1345676[[#This Row],[ISIN No.]])</f>
        <v>70325640</v>
      </c>
      <c r="G21" s="12">
        <f t="shared" si="0"/>
        <v>4.3374516708908739E-2</v>
      </c>
      <c r="H21" s="13">
        <f>IFERROR(VLOOKUP(Table1345676[[#This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VLOOKUP(Table1345676[[#This Row],[ISIN No.]],'[1]Crisil data '!E:F,2,0)</f>
        <v>8.28% GOI 15.02.2032</v>
      </c>
      <c r="D22" s="10" t="str">
        <f>VLOOKUP(Table1345676[[#This Row],[ISIN No.]],'[1]Crisil data '!E:K,7,0)</f>
        <v>GOI</v>
      </c>
      <c r="E22" s="11">
        <f>SUMIFS('[1]Crisil data '!L:L,'[1]Crisil data '!AI:AI,$D$3,'[1]Crisil data '!E:E,Table1345676[[#This Row],[ISIN No.]])</f>
        <v>798600</v>
      </c>
      <c r="F22" s="10">
        <f>SUMIFS('[1]Crisil data '!M:M,'[1]Crisil data '!AI:AI,$D$3,'[1]Crisil data '!E:E,Table1345676[[#This Row],[ISIN No.]])</f>
        <v>87218140.680000007</v>
      </c>
      <c r="G22" s="12">
        <f t="shared" si="0"/>
        <v>5.379324952100846E-2</v>
      </c>
      <c r="H22" s="13">
        <f>IFERROR(VLOOKUP(Table1345676[[#This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VLOOKUP(Table1345676[[#This Row],[ISIN No.]],'[1]Crisil data '!E:F,2,0)</f>
        <v>7.59% GOI 20.03.2029</v>
      </c>
      <c r="D23" s="10" t="str">
        <f>VLOOKUP(Table1345676[[#This Row],[ISIN No.]],'[1]Crisil data '!E:K,7,0)</f>
        <v>GOI</v>
      </c>
      <c r="E23" s="11">
        <f>SUMIFS('[1]Crisil data '!L:L,'[1]Crisil data '!AI:AI,$D$3,'[1]Crisil data '!E:E,Table1345676[[#This Row],[ISIN No.]])</f>
        <v>203000</v>
      </c>
      <c r="F23" s="10">
        <f>SUMIFS('[1]Crisil data '!M:M,'[1]Crisil data '!AI:AI,$D$3,'[1]Crisil data '!E:E,Table1345676[[#This Row],[ISIN No.]])</f>
        <v>21228664.100000001</v>
      </c>
      <c r="G23" s="12">
        <f t="shared" si="0"/>
        <v>1.3093134249660026E-2</v>
      </c>
      <c r="H23" s="13">
        <f>IFERROR(VLOOKUP(Table1345676[[#This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VLOOKUP(Table1345676[[#This Row],[ISIN No.]],'[1]Crisil data '!E:F,2,0)</f>
        <v>6.30% GOI 09.04.2023</v>
      </c>
      <c r="D24" s="10" t="str">
        <f>VLOOKUP(Table1345676[[#This Row],[ISIN No.]],'[1]Crisil data '!E:K,7,0)</f>
        <v>GOI</v>
      </c>
      <c r="E24" s="11">
        <f>SUMIFS('[1]Crisil data '!L:L,'[1]Crisil data '!AI:AI,$D$3,'[1]Crisil data '!E:E,Table1345676[[#This Row],[ISIN No.]])</f>
        <v>34400</v>
      </c>
      <c r="F24" s="10">
        <f>SUMIFS('[1]Crisil data '!M:M,'[1]Crisil data '!AI:AI,$D$3,'[1]Crisil data '!E:E,Table1345676[[#This Row],[ISIN No.]])</f>
        <v>3496618.96</v>
      </c>
      <c r="G24" s="12">
        <f t="shared" si="0"/>
        <v>2.1565983260899879E-3</v>
      </c>
      <c r="H24" s="13">
        <f>IFERROR(VLOOKUP(Table1345676[[#This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VLOOKUP(Table1345676[[#This Row],[ISIN No.]],'[1]Crisil data '!E:F,2,0)</f>
        <v>8.28% GOI 21.09.2027</v>
      </c>
      <c r="D25" s="10" t="str">
        <f>VLOOKUP(Table1345676[[#This Row],[ISIN No.]],'[1]Crisil data '!E:K,7,0)</f>
        <v>GOI</v>
      </c>
      <c r="E25" s="11">
        <f>SUMIFS('[1]Crisil data '!L:L,'[1]Crisil data '!AI:AI,$D$3,'[1]Crisil data '!E:E,Table1345676[[#This Row],[ISIN No.]])</f>
        <v>100000</v>
      </c>
      <c r="F25" s="10">
        <f>SUMIFS('[1]Crisil data '!M:M,'[1]Crisil data '!AI:AI,$D$3,'[1]Crisil data '!E:E,Table1345676[[#This Row],[ISIN No.]])</f>
        <v>10840730</v>
      </c>
      <c r="G25" s="12">
        <f t="shared" si="0"/>
        <v>6.6862018535738636E-3</v>
      </c>
      <c r="H25" s="13">
        <f>IFERROR(VLOOKUP(Table1345676[[#This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VLOOKUP(Table1345676[[#This Row],[ISIN No.]],'[1]Crisil data '!E:F,2,0)</f>
        <v>7.61% GSEC 09.05.2030</v>
      </c>
      <c r="D26" s="10" t="str">
        <f>VLOOKUP(Table1345676[[#This Row],[ISIN No.]],'[1]Crisil data '!E:K,7,0)</f>
        <v>GOI</v>
      </c>
      <c r="E26" s="11">
        <f>SUMIFS('[1]Crisil data '!L:L,'[1]Crisil data '!AI:AI,$D$3,'[1]Crisil data '!E:E,Table1345676[[#This Row],[ISIN No.]])</f>
        <v>1060000</v>
      </c>
      <c r="F26" s="10">
        <f>SUMIFS('[1]Crisil data '!M:M,'[1]Crisil data '!AI:AI,$D$3,'[1]Crisil data '!E:E,Table1345676[[#This Row],[ISIN No.]])</f>
        <v>110971294</v>
      </c>
      <c r="G26" s="12">
        <f t="shared" si="0"/>
        <v>6.8443404792508447E-2</v>
      </c>
      <c r="H26" s="13">
        <f>IFERROR(VLOOKUP(Table1345676[[#This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VLOOKUP(Table1345676[[#This Row],[ISIN No.]],'[1]Crisil data '!E:F,2,0)</f>
        <v>8.26% Government of India 02.08.2027</v>
      </c>
      <c r="D27" s="10" t="str">
        <f>VLOOKUP(Table1345676[[#This Row],[ISIN No.]],'[1]Crisil data '!E:K,7,0)</f>
        <v>GOI</v>
      </c>
      <c r="E27" s="11">
        <f>SUMIFS('[1]Crisil data '!L:L,'[1]Crisil data '!AI:AI,$D$3,'[1]Crisil data '!E:E,Table1345676[[#This Row],[ISIN No.]])</f>
        <v>373500</v>
      </c>
      <c r="F27" s="10">
        <f>SUMIFS('[1]Crisil data '!M:M,'[1]Crisil data '!AI:AI,$D$3,'[1]Crisil data '!E:E,Table1345676[[#This Row],[ISIN No.]])</f>
        <v>40375350</v>
      </c>
      <c r="G27" s="12">
        <f t="shared" si="0"/>
        <v>2.4902173562914444E-2</v>
      </c>
      <c r="H27" s="13">
        <f>IFERROR(VLOOKUP(Table1345676[[#This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VLOOKUP(Table1345676[[#This Row],[ISIN No.]],'[1]Crisil data '!E:F,2,0)</f>
        <v>7.73% GS  MD 19/12/2034</v>
      </c>
      <c r="D28" s="10" t="str">
        <f>VLOOKUP(Table1345676[[#This Row],[ISIN No.]],'[1]Crisil data '!E:K,7,0)</f>
        <v>GOI</v>
      </c>
      <c r="E28" s="11">
        <f>SUMIFS('[1]Crisil data '!L:L,'[1]Crisil data '!AI:AI,$D$3,'[1]Crisil data '!E:E,Table1345676[[#This Row],[ISIN No.]])</f>
        <v>60600</v>
      </c>
      <c r="F28" s="10">
        <f>SUMIFS('[1]Crisil data '!M:M,'[1]Crisil data '!AI:AI,$D$3,'[1]Crisil data '!E:E,Table1345676[[#This Row],[ISIN No.]])</f>
        <v>6363648.4199999999</v>
      </c>
      <c r="G28" s="12">
        <f t="shared" si="0"/>
        <v>3.9248867798844164E-3</v>
      </c>
      <c r="H28" s="13">
        <f>IFERROR(VLOOKUP(Table1345676[[#This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VLOOKUP(Table1345676[[#This Row],[ISIN No.]],'[1]Crisil data '!E:F,2,0)</f>
        <v>6.79% GS 26.12.2029</v>
      </c>
      <c r="D29" s="10" t="str">
        <f>VLOOKUP(Table1345676[[#This Row],[ISIN No.]],'[1]Crisil data '!E:K,7,0)</f>
        <v>GOI</v>
      </c>
      <c r="E29" s="11">
        <f>SUMIFS('[1]Crisil data '!L:L,'[1]Crisil data '!AI:AI,$D$3,'[1]Crisil data '!E:E,Table1345676[[#This Row],[ISIN No.]])</f>
        <v>1135300</v>
      </c>
      <c r="F29" s="10">
        <f>SUMIFS('[1]Crisil data '!M:M,'[1]Crisil data '!AI:AI,$D$3,'[1]Crisil data '!E:E,Table1345676[[#This Row],[ISIN No.]])</f>
        <v>113558496.03</v>
      </c>
      <c r="G29" s="12">
        <f t="shared" si="0"/>
        <v>7.0039104990609141E-2</v>
      </c>
      <c r="H29" s="13">
        <f>IFERROR(VLOOKUP(Table1345676[[#This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VLOOKUP(Table1345676[[#This Row],[ISIN No.]],'[1]Crisil data '!E:F,2,0)</f>
        <v>6.57% GOI 2033 (MD 05/12/2033)</v>
      </c>
      <c r="D30" s="10" t="str">
        <f>VLOOKUP(Table1345676[[#This Row],[ISIN No.]],'[1]Crisil data '!E:K,7,0)</f>
        <v>GOI</v>
      </c>
      <c r="E30" s="11">
        <f>SUMIFS('[1]Crisil data '!L:L,'[1]Crisil data '!AI:AI,$D$3,'[1]Crisil data '!E:E,Table1345676[[#This Row],[ISIN No.]])</f>
        <v>1139900</v>
      </c>
      <c r="F30" s="10">
        <f>SUMIFS('[1]Crisil data '!M:M,'[1]Crisil data '!AI:AI,$D$3,'[1]Crisil data '!E:E,Table1345676[[#This Row],[ISIN No.]])</f>
        <v>109731561.58</v>
      </c>
      <c r="G30" s="12">
        <f t="shared" si="0"/>
        <v>6.7678779051941196E-2</v>
      </c>
      <c r="H30" s="13">
        <f>IFERROR(VLOOKUP(Table1345676[[#This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VLOOKUP(Table1345676[[#This Row],[ISIN No.]],'[1]Crisil data '!E:F,2,0)</f>
        <v>05.77% GOI 03-Aug-2030</v>
      </c>
      <c r="D31" s="10" t="str">
        <f>VLOOKUP(Table1345676[[#This Row],[ISIN No.]],'[1]Crisil data '!E:K,7,0)</f>
        <v>GOI</v>
      </c>
      <c r="E31" s="11">
        <f>SUMIFS('[1]Crisil data '!L:L,'[1]Crisil data '!AI:AI,$D$3,'[1]Crisil data '!E:E,Table1345676[[#This Row],[ISIN No.]])</f>
        <v>140000</v>
      </c>
      <c r="F31" s="10">
        <f>SUMIFS('[1]Crisil data '!M:M,'[1]Crisil data '!AI:AI,$D$3,'[1]Crisil data '!E:E,Table1345676[[#This Row],[ISIN No.]])</f>
        <v>13118042</v>
      </c>
      <c r="G31" s="12">
        <f t="shared" si="0"/>
        <v>8.0907721837606677E-3</v>
      </c>
      <c r="H31" s="13">
        <f>IFERROR(VLOOKUP(Table1345676[[#This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VLOOKUP(Table1345676[[#This Row],[ISIN No.]],'[1]Crisil data '!E:F,2,0)</f>
        <v>8.36% Tamil Nadu SDL 12.12.2028</v>
      </c>
      <c r="D32" s="10" t="str">
        <f>VLOOKUP(Table1345676[[#This Row],[ISIN No.]],'[1]Crisil data '!E:K,7,0)</f>
        <v>SDL</v>
      </c>
      <c r="E32" s="11">
        <f>SUMIFS('[1]Crisil data '!L:L,'[1]Crisil data '!AI:AI,$D$3,'[1]Crisil data '!E:E,Table1345676[[#This Row],[ISIN No.]])</f>
        <v>400000</v>
      </c>
      <c r="F32" s="10">
        <f>SUMIFS('[1]Crisil data '!M:M,'[1]Crisil data '!AI:AI,$D$3,'[1]Crisil data '!E:E,Table1345676[[#This Row],[ISIN No.]])</f>
        <v>42837720</v>
      </c>
      <c r="G32" s="12">
        <f t="shared" si="0"/>
        <v>2.6420881515071232E-2</v>
      </c>
      <c r="H32" s="13">
        <f>IFERROR(VLOOKUP(Table1345676[[#This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VLOOKUP(Table1345676[[#This Row],[ISIN No.]],'[1]Crisil data '!E:F,2,0)</f>
        <v>07.15% KARNATAKA SDL 09-Oct-2028</v>
      </c>
      <c r="D33" s="10" t="str">
        <f>VLOOKUP(Table1345676[[#This Row],[ISIN No.]],'[1]Crisil data '!E:K,7,0)</f>
        <v>SDL</v>
      </c>
      <c r="E33" s="11">
        <f>SUMIFS('[1]Crisil data '!L:L,'[1]Crisil data '!AI:AI,$D$3,'[1]Crisil data '!E:E,Table1345676[[#This Row],[ISIN No.]])</f>
        <v>30000</v>
      </c>
      <c r="F33" s="10">
        <f>SUMIFS('[1]Crisil data '!M:M,'[1]Crisil data '!AI:AI,$D$3,'[1]Crisil data '!E:E,Table1345676[[#This Row],[ISIN No.]])</f>
        <v>3037209</v>
      </c>
      <c r="G33" s="12">
        <f t="shared" si="0"/>
        <v>1.8732495362850307E-3</v>
      </c>
      <c r="H33" s="13">
        <f>IFERROR(VLOOKUP(Table1345676[[#This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VLOOKUP(Table1345676[[#This Row],[ISIN No.]],'[1]Crisil data '!E:F,2,0)</f>
        <v>8.50% GUJARAT SDL 28.11.2028</v>
      </c>
      <c r="D34" s="10" t="str">
        <f>VLOOKUP(Table1345676[[#This Row],[ISIN No.]],'[1]Crisil data '!E:K,7,0)</f>
        <v>SDL</v>
      </c>
      <c r="E34" s="11">
        <f>SUMIFS('[1]Crisil data '!L:L,'[1]Crisil data '!AI:AI,$D$3,'[1]Crisil data '!E:E,Table1345676[[#This Row],[ISIN No.]])</f>
        <v>80000</v>
      </c>
      <c r="F34" s="10">
        <f>SUMIFS('[1]Crisil data '!M:M,'[1]Crisil data '!AI:AI,$D$3,'[1]Crisil data '!E:E,Table1345676[[#This Row],[ISIN No.]])</f>
        <v>8623792</v>
      </c>
      <c r="G34" s="12">
        <f t="shared" si="0"/>
        <v>5.3188681993957473E-3</v>
      </c>
      <c r="H34" s="13">
        <f>IFERROR(VLOOKUP(Table1345676[[#This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VLOOKUP(Table1345676[[#This Row],[ISIN No.]],'[1]Crisil data '!E:F,2,0)</f>
        <v>8.32% Kerala SDL 25-April-2030</v>
      </c>
      <c r="D35" s="10" t="str">
        <f>VLOOKUP(Table1345676[[#This Row],[ISIN No.]],'[1]Crisil data '!E:K,7,0)</f>
        <v>SDL</v>
      </c>
      <c r="E35" s="11">
        <f>SUMIFS('[1]Crisil data '!L:L,'[1]Crisil data '!AI:AI,$D$3,'[1]Crisil data '!E:E,Table1345676[[#This Row],[ISIN No.]])</f>
        <v>130000</v>
      </c>
      <c r="F35" s="10">
        <f>SUMIFS('[1]Crisil data '!M:M,'[1]Crisil data '!AI:AI,$D$3,'[1]Crisil data '!E:E,Table1345676[[#This Row],[ISIN No.]])</f>
        <v>13934999</v>
      </c>
      <c r="G35" s="12">
        <f t="shared" si="0"/>
        <v>8.5946441008446783E-3</v>
      </c>
      <c r="H35" s="13">
        <f>IFERROR(VLOOKUP(Table1345676[[#This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VLOOKUP(Table1345676[[#This Row],[ISIN No.]],'[1]Crisil data '!E:F,2,0)</f>
        <v>8.26% Gujarat 14march 2028</v>
      </c>
      <c r="D36" s="10" t="str">
        <f>VLOOKUP(Table1345676[[#This Row],[ISIN No.]],'[1]Crisil data '!E:K,7,0)</f>
        <v>SDL</v>
      </c>
      <c r="E36" s="11">
        <f>SUMIFS('[1]Crisil data '!L:L,'[1]Crisil data '!AI:AI,$D$3,'[1]Crisil data '!E:E,Table1345676[[#This Row],[ISIN No.]])</f>
        <v>50000</v>
      </c>
      <c r="F36" s="10">
        <f>SUMIFS('[1]Crisil data '!M:M,'[1]Crisil data '!AI:AI,$D$3,'[1]Crisil data '!E:E,Table1345676[[#This Row],[ISIN No.]])</f>
        <v>5331705</v>
      </c>
      <c r="G36" s="12">
        <f t="shared" si="0"/>
        <v>3.2884183863733378E-3</v>
      </c>
      <c r="H36" s="13">
        <f>IFERROR(VLOOKUP(Table1345676[[#This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VLOOKUP(Table1345676[[#This Row],[ISIN No.]],'[1]Crisil data '!E:F,2,0)</f>
        <v>07.75% GUJRAT SDL 10-JAN-2028</v>
      </c>
      <c r="D37" s="10" t="str">
        <f>VLOOKUP(Table1345676[[#This Row],[ISIN No.]],'[1]Crisil data '!E:K,7,0)</f>
        <v>SDL</v>
      </c>
      <c r="E37" s="11">
        <f>SUMIFS('[1]Crisil data '!L:L,'[1]Crisil data '!AI:AI,$D$3,'[1]Crisil data '!E:E,Table1345676[[#This Row],[ISIN No.]])</f>
        <v>17500</v>
      </c>
      <c r="F37" s="10">
        <f>SUMIFS('[1]Crisil data '!M:M,'[1]Crisil data '!AI:AI,$D$3,'[1]Crisil data '!E:E,Table1345676[[#This Row],[ISIN No.]])</f>
        <v>1822877</v>
      </c>
      <c r="G37" s="12">
        <f t="shared" si="0"/>
        <v>1.1242899303125493E-3</v>
      </c>
      <c r="H37" s="13">
        <f>IFERROR(VLOOKUP(Table1345676[[#This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VLOOKUP(Table1345676[[#This Row],[ISIN No.]],'[1]Crisil data '!E:F,2,0)</f>
        <v>7.23% Karnataka SDL06-Nov-2028</v>
      </c>
      <c r="D38" s="10" t="str">
        <f>VLOOKUP(Table1345676[[#This Row],[ISIN No.]],'[1]Crisil data '!E:K,7,0)</f>
        <v>SDL</v>
      </c>
      <c r="E38" s="11">
        <f>SUMIFS('[1]Crisil data '!L:L,'[1]Crisil data '!AI:AI,$D$3,'[1]Crisil data '!E:E,Table1345676[[#This Row],[ISIN No.]])</f>
        <v>120000</v>
      </c>
      <c r="F38" s="10">
        <f>SUMIFS('[1]Crisil data '!M:M,'[1]Crisil data '!AI:AI,$D$3,'[1]Crisil data '!E:E,Table1345676[[#This Row],[ISIN No.]])</f>
        <v>12167832</v>
      </c>
      <c r="G38" s="12">
        <f t="shared" si="0"/>
        <v>7.5047142463999534E-3</v>
      </c>
      <c r="H38" s="13">
        <f>IFERROR(VLOOKUP(Table1345676[[#This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VLOOKUP(Table1345676[[#This Row],[ISIN No.]],'[1]Crisil data '!E:F,2,0)</f>
        <v>8.67% Maharashtra SDL 24 Feb 2026</v>
      </c>
      <c r="D39" s="10" t="str">
        <f>VLOOKUP(Table1345676[[#This Row],[ISIN No.]],'[1]Crisil data '!E:K,7,0)</f>
        <v>SDL</v>
      </c>
      <c r="E39" s="11">
        <f>SUMIFS('[1]Crisil data '!L:L,'[1]Crisil data '!AI:AI,$D$3,'[1]Crisil data '!E:E,Table1345676[[#This Row],[ISIN No.]])</f>
        <v>30000</v>
      </c>
      <c r="F39" s="10">
        <f>SUMIFS('[1]Crisil data '!M:M,'[1]Crisil data '!AI:AI,$D$3,'[1]Crisil data '!E:E,Table1345676[[#This Row],[ISIN No.]])</f>
        <v>3254421</v>
      </c>
      <c r="G39" s="12">
        <f t="shared" si="0"/>
        <v>2.0072186764645652E-3</v>
      </c>
      <c r="H39" s="13">
        <f>IFERROR(VLOOKUP(Table1345676[[#This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VLOOKUP(Table1345676[[#This Row],[ISIN No.]],'[1]Crisil data '!E:F,2,0)</f>
        <v>6.63% MAHARASHTRA SDL 14-OCT-2030</v>
      </c>
      <c r="D40" s="10" t="str">
        <f>VLOOKUP(Table1345676[[#This Row],[ISIN No.]],'[1]Crisil data '!E:K,7,0)</f>
        <v>SDL</v>
      </c>
      <c r="E40" s="11">
        <f>SUMIFS('[1]Crisil data '!L:L,'[1]Crisil data '!AI:AI,$D$3,'[1]Crisil data '!E:E,Table1345676[[#This Row],[ISIN No.]])</f>
        <v>190000</v>
      </c>
      <c r="F40" s="10">
        <f>SUMIFS('[1]Crisil data '!M:M,'[1]Crisil data '!AI:AI,$D$3,'[1]Crisil data '!E:E,Table1345676[[#This Row],[ISIN No.]])</f>
        <v>18458994</v>
      </c>
      <c r="G40" s="12">
        <f t="shared" si="0"/>
        <v>1.1384893812308656E-2</v>
      </c>
      <c r="H40" s="13">
        <f>IFERROR(VLOOKUP(Table1345676[[#This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VLOOKUP(Table1345676[[#This Row],[ISIN No.]],'[1]Crisil data '!E:F,2,0)</f>
        <v>9.50% GUJARAT SDL 11-SEP-2023.</v>
      </c>
      <c r="D41" s="10" t="str">
        <f>VLOOKUP(Table1345676[[#This Row],[ISIN No.]],'[1]Crisil data '!E:K,7,0)</f>
        <v>SDL</v>
      </c>
      <c r="E41" s="11">
        <f>SUMIFS('[1]Crisil data '!L:L,'[1]Crisil data '!AI:AI,$D$3,'[1]Crisil data '!E:E,Table1345676[[#This Row],[ISIN No.]])</f>
        <v>65000</v>
      </c>
      <c r="F41" s="10">
        <f>SUMIFS('[1]Crisil data '!M:M,'[1]Crisil data '!AI:AI,$D$3,'[1]Crisil data '!E:E,Table1345676[[#This Row],[ISIN No.]])</f>
        <v>6882492.5</v>
      </c>
      <c r="G41" s="12">
        <f t="shared" si="0"/>
        <v>4.2448925589612706E-3</v>
      </c>
      <c r="H41" s="13">
        <f>IFERROR(VLOOKUP(Table1345676[[#This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VLOOKUP(Table1345676[[#This Row],[ISIN No.]],'[1]Crisil data '!E:F,2,0)</f>
        <v>7.83% MAHARASHTRA SDL 2030 ( 08-APR-2030 ) 2030</v>
      </c>
      <c r="D42" s="10" t="str">
        <f>VLOOKUP(Table1345676[[#This Row],[ISIN No.]],'[1]Crisil data '!E:K,7,0)</f>
        <v>SDL</v>
      </c>
      <c r="E42" s="11">
        <f>SUMIFS('[1]Crisil data '!L:L,'[1]Crisil data '!AI:AI,$D$3,'[1]Crisil data '!E:E,Table1345676[[#This Row],[ISIN No.]])</f>
        <v>100000</v>
      </c>
      <c r="F42" s="10">
        <f>SUMIFS('[1]Crisil data '!M:M,'[1]Crisil data '!AI:AI,$D$3,'[1]Crisil data '!E:E,Table1345676[[#This Row],[ISIN No.]])</f>
        <v>10440090</v>
      </c>
      <c r="G42" s="12">
        <f t="shared" si="0"/>
        <v>6.4391004212334367E-3</v>
      </c>
      <c r="H42" s="13">
        <f>IFERROR(VLOOKUP(Table1345676[[#This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VLOOKUP(Table1345676[[#This Row],[ISIN No.]],'[1]Crisil data '!E:F,2,0)</f>
        <v>8.38% Telangana SDL 2049</v>
      </c>
      <c r="D43" s="10" t="str">
        <f>VLOOKUP(Table1345676[[#This Row],[ISIN No.]],'[1]Crisil data '!E:K,7,0)</f>
        <v>SDL</v>
      </c>
      <c r="E43" s="11">
        <f>SUMIFS('[1]Crisil data '!L:L,'[1]Crisil data '!AI:AI,$D$3,'[1]Crisil data '!E:E,Table1345676[[#This Row],[ISIN No.]])</f>
        <v>60000</v>
      </c>
      <c r="F43" s="10">
        <f>SUMIFS('[1]Crisil data '!M:M,'[1]Crisil data '!AI:AI,$D$3,'[1]Crisil data '!E:E,Table1345676[[#This Row],[ISIN No.]])</f>
        <v>6674352</v>
      </c>
      <c r="G43" s="12">
        <f t="shared" si="0"/>
        <v>4.1165184183910514E-3</v>
      </c>
      <c r="H43" s="13">
        <f>IFERROR(VLOOKUP(Table1345676[[#This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VLOOKUP(Table1345676[[#This Row],[ISIN No.]],'[1]Crisil data '!E:F,2,0)</f>
        <v>8.39% ANDHRA PRADESH SDL 06.02.2031</v>
      </c>
      <c r="D44" s="10" t="str">
        <f>VLOOKUP(Table1345676[[#This Row],[ISIN No.]],'[1]Crisil data '!E:K,7,0)</f>
        <v>SDL</v>
      </c>
      <c r="E44" s="11">
        <f>SUMIFS('[1]Crisil data '!L:L,'[1]Crisil data '!AI:AI,$D$3,'[1]Crisil data '!E:E,Table1345676[[#This Row],[ISIN No.]])</f>
        <v>55000</v>
      </c>
      <c r="F44" s="10">
        <f>SUMIFS('[1]Crisil data '!M:M,'[1]Crisil data '!AI:AI,$D$3,'[1]Crisil data '!E:E,Table1345676[[#This Row],[ISIN No.]])</f>
        <v>5925397.5</v>
      </c>
      <c r="G44" s="12">
        <f t="shared" si="0"/>
        <v>3.6545881824989589E-3</v>
      </c>
      <c r="H44" s="13">
        <f>IFERROR(VLOOKUP(Table1345676[[#This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VLOOKUP(Table1345676[[#This Row],[ISIN No.]],'[1]Crisil data '!E:F,2,0)</f>
        <v>8.22 % KARNATAK 30.01.2031</v>
      </c>
      <c r="D45" s="10" t="str">
        <f>VLOOKUP(Table1345676[[#This Row],[ISIN No.]],'[1]Crisil data '!E:K,7,0)</f>
        <v>SDL</v>
      </c>
      <c r="E45" s="11">
        <f>SUMIFS('[1]Crisil data '!L:L,'[1]Crisil data '!AI:AI,$D$3,'[1]Crisil data '!E:E,Table1345676[[#This Row],[ISIN No.]])</f>
        <v>90000</v>
      </c>
      <c r="F45" s="10">
        <f>SUMIFS('[1]Crisil data '!M:M,'[1]Crisil data '!AI:AI,$D$3,'[1]Crisil data '!E:E,Table1345676[[#This Row],[ISIN No.]])</f>
        <v>9608544</v>
      </c>
      <c r="G45" s="12">
        <f t="shared" si="0"/>
        <v>5.9262304939746704E-3</v>
      </c>
      <c r="H45" s="13">
        <f>IFERROR(VLOOKUP(Table1345676[[#This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VLOOKUP(Table1345676[[#This Row],[ISIN No.]],'[1]Crisil data '!E:F,2,0)</f>
        <v>SDL TAMIL NADU 8.05% 2028</v>
      </c>
      <c r="D46" s="10" t="str">
        <f>VLOOKUP(Table1345676[[#This Row],[ISIN No.]],'[1]Crisil data '!E:K,7,0)</f>
        <v>SDL</v>
      </c>
      <c r="E46" s="11">
        <f>SUMIFS('[1]Crisil data '!L:L,'[1]Crisil data '!AI:AI,$D$3,'[1]Crisil data '!E:E,Table1345676[[#This Row],[ISIN No.]])</f>
        <v>241000</v>
      </c>
      <c r="F46" s="10">
        <f>SUMIFS('[1]Crisil data '!M:M,'[1]Crisil data '!AI:AI,$D$3,'[1]Crisil data '!E:E,Table1345676[[#This Row],[ISIN No.]])</f>
        <v>25461047.5</v>
      </c>
      <c r="G46" s="12">
        <f t="shared" si="0"/>
        <v>1.5703527621150255E-2</v>
      </c>
      <c r="H46" s="13">
        <f>IFERROR(VLOOKUP(Table1345676[[#This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VLOOKUP(Table1345676[[#This Row],[ISIN No.]],'[1]Crisil data '!E:F,2,0)</f>
        <v>8.65% Nabard (GOI Service) 8 Jun 2028</v>
      </c>
      <c r="D47" s="10" t="str">
        <f>VLOOKUP(Table1345676[[#This Row],[ISIN No.]],'[1]Crisil data '!E:K,7,0)</f>
        <v>Bonds</v>
      </c>
      <c r="E47" s="11">
        <f>SUMIFS('[1]Crisil data '!L:L,'[1]Crisil data '!AI:AI,$D$3,'[1]Crisil data '!E:E,Table1345676[[#This Row],[ISIN No.]])</f>
        <v>3</v>
      </c>
      <c r="F47" s="10">
        <f>SUMIFS('[1]Crisil data '!M:M,'[1]Crisil data '!AI:AI,$D$3,'[1]Crisil data '!E:E,Table1345676[[#This Row],[ISIN No.]])</f>
        <v>3285825</v>
      </c>
      <c r="G47" s="12">
        <f t="shared" si="0"/>
        <v>2.0265876196085817E-3</v>
      </c>
      <c r="H47" s="13" t="str">
        <f>IFERROR(VLOOKUP(Table1345676[[#This Row],[ISIN No.]],'[1]Crisil data '!E:AJ,32,0),0)</f>
        <v>CRISIL AAA</v>
      </c>
    </row>
    <row r="48" spans="1:8" x14ac:dyDescent="0.25">
      <c r="A48" s="9"/>
      <c r="B48" s="10" t="s">
        <v>53</v>
      </c>
      <c r="C48" s="10" t="str">
        <f>VLOOKUP(Table1345676[[#This Row],[ISIN No.]],'[1]Crisil data '!E:F,2,0)</f>
        <v>8.33 % KERALA SDL 30.05.2028</v>
      </c>
      <c r="D48" s="10" t="str">
        <f>VLOOKUP(Table1345676[[#This Row],[ISIN No.]],'[1]Crisil data '!E:K,7,0)</f>
        <v>SDL</v>
      </c>
      <c r="E48" s="11">
        <f>SUMIFS('[1]Crisil data '!L:L,'[1]Crisil data '!AI:AI,$D$3,'[1]Crisil data '!E:E,Table1345676[[#This Row],[ISIN No.]])</f>
        <v>55000</v>
      </c>
      <c r="F48" s="10">
        <f>SUMIFS('[1]Crisil data '!M:M,'[1]Crisil data '!AI:AI,$D$3,'[1]Crisil data '!E:E,Table1345676[[#This Row],[ISIN No.]])</f>
        <v>5882585.5</v>
      </c>
      <c r="G48" s="12">
        <f t="shared" si="0"/>
        <v>3.6281831642248014E-3</v>
      </c>
      <c r="H48" s="13">
        <f>IFERROR(VLOOKUP(Table1345676[[#This Row],[ISIN No.]],'[1]Crisil data '!E:AJ,32,0),0)</f>
        <v>0</v>
      </c>
    </row>
    <row r="49" spans="1:15" x14ac:dyDescent="0.25">
      <c r="A49" s="9"/>
      <c r="B49" s="10" t="s">
        <v>54</v>
      </c>
      <c r="C49" s="10" t="str">
        <f>VLOOKUP(Table1345676[[#This Row],[ISIN No.]],'[1]Crisil data '!E:F,2,0)</f>
        <v>8.13 % KERALA SDL 21.03.2028</v>
      </c>
      <c r="D49" s="10" t="str">
        <f>VLOOKUP(Table1345676[[#This Row],[ISIN No.]],'[1]Crisil data '!E:K,7,0)</f>
        <v>SDL</v>
      </c>
      <c r="E49" s="11">
        <f>SUMIFS('[1]Crisil data '!L:L,'[1]Crisil data '!AI:AI,$D$3,'[1]Crisil data '!E:E,Table1345676[[#This Row],[ISIN No.]])</f>
        <v>156600</v>
      </c>
      <c r="F49" s="10">
        <f>SUMIFS('[1]Crisil data '!M:M,'[1]Crisil data '!AI:AI,$D$3,'[1]Crisil data '!E:E,Table1345676[[#This Row],[ISIN No.]])</f>
        <v>16595966.880000001</v>
      </c>
      <c r="G49" s="12">
        <f t="shared" si="0"/>
        <v>1.0235840622809207E-2</v>
      </c>
      <c r="H49" s="13">
        <f>IFERROR(VLOOKUP(Table1345676[[#This Row],[ISIN No.]],'[1]Crisil data '!E:AJ,32,0),0)</f>
        <v>0</v>
      </c>
    </row>
    <row r="50" spans="1:15" x14ac:dyDescent="0.25">
      <c r="A50" s="9"/>
      <c r="B50" s="10" t="s">
        <v>55</v>
      </c>
      <c r="C50" s="10" t="str">
        <f>VLOOKUP(Table1345676[[#This Row],[ISIN No.]],'[1]Crisil data '!E:F,2,0)</f>
        <v>8.00% Karnataka SDL 2028 (17-JAN-2028)</v>
      </c>
      <c r="D50" s="10" t="str">
        <f>VLOOKUP(Table1345676[[#This Row],[ISIN No.]],'[1]Crisil data '!E:K,7,0)</f>
        <v>SDL</v>
      </c>
      <c r="E50" s="11">
        <f>SUMIFS('[1]Crisil data '!L:L,'[1]Crisil data '!AI:AI,$D$3,'[1]Crisil data '!E:E,Table1345676[[#This Row],[ISIN No.]])</f>
        <v>37000</v>
      </c>
      <c r="F50" s="10">
        <f>SUMIFS('[1]Crisil data '!M:M,'[1]Crisil data '!AI:AI,$D$3,'[1]Crisil data '!E:E,Table1345676[[#This Row],[ISIN No.]])</f>
        <v>3898072.1</v>
      </c>
      <c r="G50" s="12">
        <f t="shared" si="0"/>
        <v>2.4042012761487982E-3</v>
      </c>
      <c r="H50" s="13">
        <f>IFERROR(VLOOKUP(Table1345676[[#This Row],[ISIN No.]],'[1]Crisil data '!E:AJ,32,0),0)</f>
        <v>0</v>
      </c>
    </row>
    <row r="51" spans="1:15" x14ac:dyDescent="0.25">
      <c r="A51" s="9"/>
      <c r="B51" s="10" t="s">
        <v>56</v>
      </c>
      <c r="C51" s="10" t="str">
        <f>VLOOKUP(Table1345676[[#This Row],[ISIN No.]],'[1]Crisil data '!E:F,2,0)</f>
        <v>8.69% Tamil Nadu SDL 24.02.2026</v>
      </c>
      <c r="D51" s="10" t="str">
        <f>VLOOKUP(Table1345676[[#This Row],[ISIN No.]],'[1]Crisil data '!E:K,7,0)</f>
        <v>SDL</v>
      </c>
      <c r="E51" s="11">
        <f>SUMIFS('[1]Crisil data '!L:L,'[1]Crisil data '!AI:AI,$D$3,'[1]Crisil data '!E:E,Table1345676[[#This Row],[ISIN No.]])</f>
        <v>10500</v>
      </c>
      <c r="F51" s="10">
        <f>SUMIFS('[1]Crisil data '!M:M,'[1]Crisil data '!AI:AI,$D$3,'[1]Crisil data '!E:E,Table1345676[[#This Row],[ISIN No.]])</f>
        <v>1139763.45</v>
      </c>
      <c r="G51" s="12">
        <f t="shared" si="0"/>
        <v>7.029682034351691E-4</v>
      </c>
      <c r="H51" s="13">
        <f>IFERROR(VLOOKUP(Table1345676[[#This Row],[ISIN No.]],'[1]Crisil data '!E:AJ,32,0),0)</f>
        <v>0</v>
      </c>
    </row>
    <row r="52" spans="1:15" x14ac:dyDescent="0.25">
      <c r="A52" s="9"/>
      <c r="B52" s="10" t="s">
        <v>57</v>
      </c>
      <c r="C52" s="10" t="str">
        <f>VLOOKUP(Table1345676[[#This Row],[ISIN No.]],'[1]Crisil data '!E:F,2,0)</f>
        <v>8.30% GOI 31-Dec-2042</v>
      </c>
      <c r="D52" s="10" t="str">
        <f>VLOOKUP(Table1345676[[#This Row],[ISIN No.]],'[1]Crisil data '!E:K,7,0)</f>
        <v>GOI</v>
      </c>
      <c r="E52" s="11">
        <f>SUMIFS('[1]Crisil data '!L:L,'[1]Crisil data '!AI:AI,$D$3,'[1]Crisil data '!E:E,Table1345676[[#This Row],[ISIN No.]])</f>
        <v>200000</v>
      </c>
      <c r="F52" s="10">
        <f>SUMIFS('[1]Crisil data '!M:M,'[1]Crisil data '!AI:AI,$D$3,'[1]Crisil data '!E:E,Table1345676[[#This Row],[ISIN No.]])</f>
        <v>22382540</v>
      </c>
      <c r="G52" s="12">
        <f t="shared" si="0"/>
        <v>1.3804806543073311E-2</v>
      </c>
      <c r="H52" s="13">
        <f>IFERROR(VLOOKUP(Table1345676[[#This Row],[ISIN No.]],'[1]Crisil data '!E:AJ,32,0),0)</f>
        <v>0</v>
      </c>
    </row>
    <row r="53" spans="1:15" x14ac:dyDescent="0.25">
      <c r="A53" s="9"/>
      <c r="B53" s="10" t="s">
        <v>58</v>
      </c>
      <c r="C53" s="10" t="str">
        <f>VLOOKUP(Table1345676[[#This Row],[ISIN No.]],'[1]Crisil data '!E:F,2,0)</f>
        <v>6.54% GOI 17-Jan-2032</v>
      </c>
      <c r="D53" s="10" t="str">
        <f>VLOOKUP(Table1345676[[#This Row],[ISIN No.]],'[1]Crisil data '!E:K,7,0)</f>
        <v>GOI</v>
      </c>
      <c r="E53" s="11">
        <f>SUMIFS('[1]Crisil data '!L:L,'[1]Crisil data '!AI:AI,$D$3,'[1]Crisil data '!E:E,Table1345676[[#This Row],[ISIN No.]])</f>
        <v>500000</v>
      </c>
      <c r="F53" s="10">
        <f>SUMIFS('[1]Crisil data '!M:M,'[1]Crisil data '!AI:AI,$D$3,'[1]Crisil data '!E:E,Table1345676[[#This Row],[ISIN No.]])</f>
        <v>49009950</v>
      </c>
      <c r="G53" s="12">
        <f t="shared" si="0"/>
        <v>3.0227707777387904E-2</v>
      </c>
      <c r="H53" s="13">
        <f>IFERROR(VLOOKUP(Table1345676[[#This Row],[ISIN No.]],'[1]Crisil data '!E:AJ,32,0),0)</f>
        <v>0</v>
      </c>
      <c r="L53" s="10"/>
      <c r="M53" s="10"/>
      <c r="N53" s="10"/>
      <c r="O53" s="10"/>
    </row>
    <row r="54" spans="1:15" x14ac:dyDescent="0.25">
      <c r="A54" s="9"/>
      <c r="B54" s="10" t="s">
        <v>59</v>
      </c>
      <c r="C54" s="10" t="str">
        <f>VLOOKUP(Table1345676[[#This Row],[ISIN No.]],'[1]Crisil data '!E:F,2,0)</f>
        <v>06.67 GOI 15 DEC- 2035</v>
      </c>
      <c r="D54" s="10" t="str">
        <f>VLOOKUP(Table1345676[[#This Row],[ISIN No.]],'[1]Crisil data '!E:K,7,0)</f>
        <v>GOI</v>
      </c>
      <c r="E54" s="11">
        <f>SUMIFS('[1]Crisil data '!L:L,'[1]Crisil data '!AI:AI,$D$3,'[1]Crisil data '!E:E,Table1345676[[#This Row],[ISIN No.]])</f>
        <v>1400000</v>
      </c>
      <c r="F54" s="10">
        <f>SUMIFS('[1]Crisil data '!M:M,'[1]Crisil data '!AI:AI,$D$3,'[1]Crisil data '!E:E,Table1345676[[#This Row],[ISIN No.]])</f>
        <v>134431500</v>
      </c>
      <c r="G54" s="12">
        <f t="shared" si="0"/>
        <v>8.2912879896345992E-2</v>
      </c>
      <c r="H54" s="13">
        <f>IFERROR(VLOOKUP(Table1345676[[#This Row],[ISIN No.]],'[1]Crisil data '!E:AJ,32,0),0)</f>
        <v>0</v>
      </c>
      <c r="L54" s="10"/>
      <c r="M54" s="10"/>
      <c r="N54" s="10"/>
      <c r="O54" s="10"/>
    </row>
    <row r="55" spans="1:15" x14ac:dyDescent="0.25">
      <c r="A55" s="9"/>
      <c r="B55" s="10" t="s">
        <v>60</v>
      </c>
      <c r="C55" s="10" t="str">
        <f>VLOOKUP(Table1345676[[#This Row],[ISIN No.]],'[1]Crisil data '!E:F,2,0)</f>
        <v>6.64% GOI 16-june-2035</v>
      </c>
      <c r="D55" s="10" t="str">
        <f>VLOOKUP(Table1345676[[#This Row],[ISIN No.]],'[1]Crisil data '!E:K,7,0)</f>
        <v>GOI</v>
      </c>
      <c r="E55" s="11">
        <f>SUMIFS('[1]Crisil data '!L:L,'[1]Crisil data '!AI:AI,$D$3,'[1]Crisil data '!E:E,Table1345676[[#This Row],[ISIN No.]])</f>
        <v>500000</v>
      </c>
      <c r="F55" s="10">
        <f>SUMIFS('[1]Crisil data '!M:M,'[1]Crisil data '!AI:AI,$D$3,'[1]Crisil data '!E:E,Table1345676[[#This Row],[ISIN No.]])</f>
        <v>47876100</v>
      </c>
      <c r="G55" s="12">
        <f t="shared" si="0"/>
        <v>2.9528386793314439E-2</v>
      </c>
      <c r="H55" s="13">
        <f>IFERROR(VLOOKUP(Table1345676[[#This Row],[ISIN No.]],'[1]Crisil data '!E:AJ,32,0),0)</f>
        <v>0</v>
      </c>
      <c r="L55" s="10"/>
      <c r="M55" s="10"/>
      <c r="N55" s="10"/>
      <c r="O55" s="10"/>
    </row>
    <row r="56" spans="1:15" x14ac:dyDescent="0.25">
      <c r="A56" s="9"/>
      <c r="B56" s="10" t="s">
        <v>61</v>
      </c>
      <c r="C56" s="10" t="str">
        <f>VLOOKUP(Table1345676[[#This Row],[ISIN No.]],'[1]Crisil data '!E:F,2,0)</f>
        <v>6.01% GOVT 25-March-2028</v>
      </c>
      <c r="D56" s="10" t="str">
        <f>VLOOKUP(Table1345676[[#This Row],[ISIN No.]],'[1]Crisil data '!E:K,7,0)</f>
        <v>GOI</v>
      </c>
      <c r="E56" s="11">
        <f>SUMIFS('[1]Crisil data '!L:L,'[1]Crisil data '!AI:AI,$D$3,'[1]Crisil data '!E:E,Table1345676[[#This Row],[ISIN No.]])</f>
        <v>75100</v>
      </c>
      <c r="F56" s="10">
        <f>SUMIFS('[1]Crisil data '!M:M,'[1]Crisil data '!AI:AI,$D$3,'[1]Crisil data '!E:E,Table1345676[[#This Row],[ISIN No.]])</f>
        <v>7320207.2800000003</v>
      </c>
      <c r="G56" s="12">
        <f t="shared" si="0"/>
        <v>4.5148604830192148E-3</v>
      </c>
      <c r="H56" s="13">
        <f>IFERROR(VLOOKUP(Table1345676[[#This Row],[ISIN No.]],'[1]Crisil data '!E:AJ,32,0),0)</f>
        <v>0</v>
      </c>
      <c r="L56" s="10"/>
      <c r="M56" s="10"/>
      <c r="N56" s="10"/>
      <c r="O56" s="10"/>
    </row>
    <row r="57" spans="1:15" x14ac:dyDescent="0.25">
      <c r="A57" s="9"/>
      <c r="B57" s="10" t="s">
        <v>62</v>
      </c>
      <c r="C57" s="10" t="str">
        <f>VLOOKUP(Table1345676[[#This Row],[ISIN No.]],'[1]Crisil data '!E:F,2,0)</f>
        <v>8.60% GS 2028 (02-JUN-2028)</v>
      </c>
      <c r="D57" s="10" t="str">
        <f>VLOOKUP(Table1345676[[#This Row],[ISIN No.]],'[1]Crisil data '!E:K,7,0)</f>
        <v>GOI</v>
      </c>
      <c r="E57" s="11">
        <f>SUMIFS('[1]Crisil data '!L:L,'[1]Crisil data '!AI:AI,$D$3,'[1]Crisil data '!E:E,Table1345676[[#This Row],[ISIN No.]])</f>
        <v>124000</v>
      </c>
      <c r="F57" s="10">
        <f>SUMIFS('[1]Crisil data '!M:M,'[1]Crisil data '!AI:AI,$D$3,'[1]Crisil data '!E:E,Table1345676[[#This Row],[ISIN No.]])</f>
        <v>13615274.4</v>
      </c>
      <c r="G57" s="12">
        <f t="shared" si="0"/>
        <v>8.3974485971144725E-3</v>
      </c>
      <c r="H57" s="13">
        <f>IFERROR(VLOOKUP(Table1345676[[#This Row],[ISIN No.]],'[1]Crisil data '!E:AJ,32,0),0)</f>
        <v>0</v>
      </c>
      <c r="L57" s="10"/>
      <c r="M57" s="10"/>
      <c r="N57" s="10"/>
      <c r="O57" s="10"/>
    </row>
    <row r="58" spans="1:15" x14ac:dyDescent="0.25">
      <c r="A58" s="9"/>
      <c r="B58" s="10" t="s">
        <v>63</v>
      </c>
      <c r="C58" s="10" t="str">
        <f>VLOOKUP(Table1345676[[#This Row],[ISIN No.]],'[1]Crisil data '!E:F,2,0)</f>
        <v>6.62% GOI 2051 (28-NOV-2051)  2051.</v>
      </c>
      <c r="D58" s="10" t="str">
        <f>VLOOKUP(Table1345676[[#This Row],[ISIN No.]],'[1]Crisil data '!E:K,7,0)</f>
        <v>GOI</v>
      </c>
      <c r="E58" s="11">
        <f>SUMIFS('[1]Crisil data '!L:L,'[1]Crisil data '!AI:AI,$D$3,'[1]Crisil data '!E:E,Table1345676[[#This Row],[ISIN No.]])</f>
        <v>300000</v>
      </c>
      <c r="F58" s="10">
        <f>SUMIFS('[1]Crisil data '!M:M,'[1]Crisil data '!AI:AI,$D$3,'[1]Crisil data '!E:E,Table1345676[[#This Row],[ISIN No.]])</f>
        <v>27672570</v>
      </c>
      <c r="G58" s="12">
        <f t="shared" si="0"/>
        <v>1.7067521174971841E-2</v>
      </c>
      <c r="H58" s="13">
        <f>IFERROR(VLOOKUP(Table1345676[[#This Row],[ISIN No.]],'[1]Crisil data '!E:AJ,32,0),0)</f>
        <v>0</v>
      </c>
      <c r="L58" s="10"/>
      <c r="M58" s="10"/>
      <c r="N58" s="10"/>
      <c r="O58" s="10"/>
    </row>
    <row r="59" spans="1:15" x14ac:dyDescent="0.25">
      <c r="A59" s="9"/>
      <c r="B59" s="10" t="s">
        <v>64</v>
      </c>
      <c r="C59" s="10" t="str">
        <f>VLOOKUP(Table1345676[[#This Row],[ISIN No.]],'[1]Crisil data '!E:F,2,0)</f>
        <v>6.22% GOI 2035 (16-Mar-2035)</v>
      </c>
      <c r="D59" s="10" t="str">
        <f>VLOOKUP(Table1345676[[#This Row],[ISIN No.]],'[1]Crisil data '!E:K,7,0)</f>
        <v>GOI</v>
      </c>
      <c r="E59" s="11">
        <f>SUMIFS('[1]Crisil data '!L:L,'[1]Crisil data '!AI:AI,$D$3,'[1]Crisil data '!E:E,Table1345676[[#This Row],[ISIN No.]])</f>
        <v>425400</v>
      </c>
      <c r="F59" s="10">
        <f>SUMIFS('[1]Crisil data '!M:M,'[1]Crisil data '!AI:AI,$D$3,'[1]Crisil data '!E:E,Table1345676[[#This Row],[ISIN No.]])</f>
        <v>39477205.079999998</v>
      </c>
      <c r="G59" s="12">
        <f t="shared" si="0"/>
        <v>2.4348227635944398E-2</v>
      </c>
      <c r="H59" s="13">
        <f>IFERROR(VLOOKUP(Table1345676[[#This Row],[ISIN No.]],'[1]Crisil data '!E:AJ,32,0),0)</f>
        <v>0</v>
      </c>
      <c r="L59" s="10"/>
      <c r="M59" s="10"/>
      <c r="N59" s="10"/>
      <c r="O59" s="10"/>
    </row>
    <row r="60" spans="1:15" x14ac:dyDescent="0.25">
      <c r="A60" s="9"/>
      <c r="B60" s="10"/>
      <c r="C60" s="10"/>
      <c r="D60" s="10"/>
      <c r="E60" s="11"/>
      <c r="F60" s="10"/>
      <c r="G60" s="14"/>
      <c r="H60" s="15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6"/>
      <c r="F61" s="10">
        <f>SUMIFS('[1]Crisil data '!M:M,'[1]Crisil data '!AI:AI,$D$3,'[1]Crisil data '!E:E,Table1345676[[#This Row],[ISIN No.]])</f>
        <v>0</v>
      </c>
      <c r="G61" s="14">
        <f t="shared" si="0"/>
        <v>0</v>
      </c>
      <c r="H61" s="15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6"/>
      <c r="F62" s="10">
        <f>SUMIFS('[1]Crisil data '!M:M,'[1]Crisil data '!AI:AI,$D$3,'[1]Crisil data '!E:E,Table1345676[[#This Row],[ISIN No.]])</f>
        <v>0</v>
      </c>
      <c r="G62" s="14">
        <f t="shared" si="0"/>
        <v>0</v>
      </c>
      <c r="H62" s="15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6"/>
      <c r="F63" s="10">
        <f>SUMIFS('[1]Crisil data '!M:M,'[1]Crisil data '!AI:AI,$D$3,'[1]Crisil data '!E:E,Table1345676[[#This Row],[ISIN No.]])</f>
        <v>0</v>
      </c>
      <c r="G63" s="14">
        <f t="shared" si="0"/>
        <v>0</v>
      </c>
      <c r="H63" s="15"/>
    </row>
    <row r="64" spans="1:15" hidden="1" outlineLevel="1" x14ac:dyDescent="0.25">
      <c r="A64" s="9"/>
      <c r="B64" s="10"/>
      <c r="C64" s="10"/>
      <c r="D64" s="10"/>
      <c r="E64" s="16"/>
      <c r="F64" s="10">
        <f>SUMIFS('[1]Crisil data '!M:M,'[1]Crisil data '!AI:AI,$D$3,'[1]Crisil data '!E:E,Table1345676[[#This Row],[ISIN No.]])</f>
        <v>0</v>
      </c>
      <c r="G64" s="14">
        <f t="shared" si="0"/>
        <v>0</v>
      </c>
      <c r="H64" s="15"/>
    </row>
    <row r="65" spans="1:8" hidden="1" outlineLevel="1" x14ac:dyDescent="0.25">
      <c r="A65" s="9"/>
      <c r="B65" s="10"/>
      <c r="C65" s="10"/>
      <c r="D65" s="10"/>
      <c r="E65" s="16"/>
      <c r="F65" s="10">
        <f>SUMIFS('[1]Crisil data '!M:M,'[1]Crisil data '!AI:AI,$D$3,'[1]Crisil data '!E:E,Table1345676[[#This Row],[ISIN No.]])</f>
        <v>0</v>
      </c>
      <c r="G65" s="14">
        <f t="shared" si="0"/>
        <v>0</v>
      </c>
      <c r="H65" s="15"/>
    </row>
    <row r="66" spans="1:8" hidden="1" outlineLevel="1" x14ac:dyDescent="0.25">
      <c r="A66" s="9"/>
      <c r="B66" s="10"/>
      <c r="C66" s="10"/>
      <c r="D66" s="10"/>
      <c r="E66" s="16"/>
      <c r="F66" s="10">
        <f>SUMIFS('[1]Crisil data '!M:M,'[1]Crisil data '!AI:AI,$D$3,'[1]Crisil data '!E:E,Table1345676[[#This Row],[ISIN No.]])</f>
        <v>0</v>
      </c>
      <c r="G66" s="14">
        <f t="shared" si="0"/>
        <v>0</v>
      </c>
      <c r="H66" s="15"/>
    </row>
    <row r="67" spans="1:8" hidden="1" outlineLevel="1" x14ac:dyDescent="0.25">
      <c r="A67" s="9"/>
      <c r="B67" s="10"/>
      <c r="C67" s="10"/>
      <c r="D67" s="10"/>
      <c r="E67" s="16"/>
      <c r="F67" s="10">
        <f>SUMIFS('[1]Crisil data '!M:M,'[1]Crisil data '!AI:AI,$D$3,'[1]Crisil data '!E:E,Table1345676[[#This Row],[ISIN No.]])</f>
        <v>0</v>
      </c>
      <c r="G67" s="14">
        <f t="shared" si="0"/>
        <v>0</v>
      </c>
      <c r="H67" s="15"/>
    </row>
    <row r="68" spans="1:8" hidden="1" outlineLevel="1" x14ac:dyDescent="0.25">
      <c r="A68" s="9"/>
      <c r="B68" s="10"/>
      <c r="C68" s="10"/>
      <c r="D68" s="10"/>
      <c r="E68" s="16"/>
      <c r="F68" s="10">
        <f>SUMIFS('[1]Crisil data '!M:M,'[1]Crisil data '!AI:AI,$D$3,'[1]Crisil data '!E:E,Table1345676[[#This Row],[ISIN No.]])</f>
        <v>0</v>
      </c>
      <c r="G68" s="14">
        <f t="shared" si="0"/>
        <v>0</v>
      </c>
      <c r="H68" s="15"/>
    </row>
    <row r="69" spans="1:8" hidden="1" outlineLevel="1" x14ac:dyDescent="0.25">
      <c r="A69" s="9"/>
      <c r="B69" s="10"/>
      <c r="C69" s="10"/>
      <c r="D69" s="10"/>
      <c r="E69" s="16"/>
      <c r="F69" s="10">
        <f>SUMIFS('[1]Crisil data '!M:M,'[1]Crisil data '!AI:AI,$D$3,'[1]Crisil data '!E:E,Table1345676[[#This Row],[ISIN No.]])</f>
        <v>0</v>
      </c>
      <c r="G69" s="14">
        <f t="shared" si="0"/>
        <v>0</v>
      </c>
      <c r="H69" s="15"/>
    </row>
    <row r="70" spans="1:8" hidden="1" outlineLevel="1" x14ac:dyDescent="0.25">
      <c r="A70" s="9"/>
      <c r="B70" s="10"/>
      <c r="C70" s="10"/>
      <c r="D70" s="10"/>
      <c r="E70" s="16"/>
      <c r="F70" s="10">
        <f>SUMIFS('[1]Crisil data '!M:M,'[1]Crisil data '!AI:AI,$D$3,'[1]Crisil data '!E:E,Table1345676[[#This Row],[ISIN No.]])</f>
        <v>0</v>
      </c>
      <c r="G70" s="17">
        <f t="shared" si="0"/>
        <v>0</v>
      </c>
      <c r="H70" s="18"/>
    </row>
    <row r="71" spans="1:8" hidden="1" outlineLevel="1" x14ac:dyDescent="0.25">
      <c r="A71" s="9"/>
      <c r="B71" s="10"/>
      <c r="C71" s="10"/>
      <c r="D71" s="10"/>
      <c r="E71" s="16"/>
      <c r="F71" s="10">
        <f>SUMIFS('[1]Crisil data '!M:M,'[1]Crisil data '!AI:AI,$D$3,'[1]Crisil data '!E:E,Table1345676[[#This Row],[ISIN No.]])</f>
        <v>0</v>
      </c>
      <c r="G71" s="14">
        <f t="shared" ref="G71:G74" si="1">+F71/$F$87</f>
        <v>0</v>
      </c>
      <c r="H71" s="15"/>
    </row>
    <row r="72" spans="1:8" hidden="1" outlineLevel="1" x14ac:dyDescent="0.25">
      <c r="A72" s="9"/>
      <c r="B72" s="10"/>
      <c r="C72" s="10"/>
      <c r="D72" s="10"/>
      <c r="E72" s="16"/>
      <c r="F72" s="10">
        <f>SUMIFS('[1]Crisil data '!M:M,'[1]Crisil data '!AI:AI,$D$3,'[1]Crisil data '!E:E,Table1345676[[#This Row],[ISIN No.]])</f>
        <v>0</v>
      </c>
      <c r="G72" s="14">
        <f t="shared" si="1"/>
        <v>0</v>
      </c>
      <c r="H72" s="15"/>
    </row>
    <row r="73" spans="1:8" hidden="1" outlineLevel="1" x14ac:dyDescent="0.25">
      <c r="A73" s="9"/>
      <c r="B73" s="10"/>
      <c r="C73" s="10"/>
      <c r="D73" s="10"/>
      <c r="E73" s="16"/>
      <c r="F73" s="10">
        <f>SUMIFS('[1]Crisil data '!M:M,'[1]Crisil data '!AI:AI,$D$3,'[1]Crisil data '!E:E,Table1345676[[#This Row],[ISIN No.]])</f>
        <v>0</v>
      </c>
      <c r="G73" s="14">
        <f t="shared" si="1"/>
        <v>0</v>
      </c>
      <c r="H73" s="15"/>
    </row>
    <row r="74" spans="1:8" hidden="1" outlineLevel="1" x14ac:dyDescent="0.25">
      <c r="A74" s="9"/>
      <c r="B74" s="10"/>
      <c r="C74" s="19"/>
      <c r="D74" s="19"/>
      <c r="E74" s="20"/>
      <c r="F74" s="10">
        <f>SUMIFS('[1]Crisil data '!M:M,'[1]Crisil data '!AI:AI,$D$3,'[1]Crisil data '!E:E,Table1345676[[#This Row],[ISIN No.]])</f>
        <v>0</v>
      </c>
      <c r="G74" s="14">
        <f t="shared" si="1"/>
        <v>0</v>
      </c>
      <c r="H74" s="15"/>
    </row>
    <row r="75" spans="1:8" collapsed="1" x14ac:dyDescent="0.25">
      <c r="B75" s="19"/>
      <c r="C75" s="19" t="s">
        <v>65</v>
      </c>
      <c r="D75" s="19"/>
      <c r="E75" s="21"/>
      <c r="F75" s="22">
        <f>SUM(F7:F74)</f>
        <v>1507684894.8900001</v>
      </c>
      <c r="G75" s="23">
        <f>+F75/$F$87</f>
        <v>0.9298899187433719</v>
      </c>
      <c r="H75" s="24"/>
    </row>
    <row r="77" spans="1:8" x14ac:dyDescent="0.25">
      <c r="B77" s="25"/>
      <c r="C77" s="25" t="s">
        <v>66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67</v>
      </c>
      <c r="D78" s="10"/>
      <c r="E78" s="16"/>
      <c r="F78" s="27" t="s">
        <v>68</v>
      </c>
      <c r="G78" s="16">
        <v>0</v>
      </c>
      <c r="H78" s="10"/>
    </row>
    <row r="79" spans="1:8" x14ac:dyDescent="0.25">
      <c r="A79" s="10" t="s">
        <v>69</v>
      </c>
      <c r="B79" s="26" t="s">
        <v>70</v>
      </c>
      <c r="C79" s="19" t="s">
        <v>71</v>
      </c>
      <c r="D79" s="19"/>
      <c r="E79" s="21"/>
      <c r="F79" s="10">
        <f>SUMIFS('[1]Crisil data '!M:M,'[1]Crisil data '!AI:AI,'G-TIER I'!$D$3,'[1]Crisil data '!K:K,A79)</f>
        <v>57667116.829999998</v>
      </c>
      <c r="G79" s="23">
        <f>+F79/$F$87</f>
        <v>3.5567160462349541E-2</v>
      </c>
      <c r="H79" s="10"/>
    </row>
    <row r="80" spans="1:8" x14ac:dyDescent="0.25">
      <c r="B80" s="26"/>
      <c r="C80" s="19" t="s">
        <v>72</v>
      </c>
      <c r="D80" s="10"/>
      <c r="E80" s="16"/>
      <c r="F80" s="21" t="s">
        <v>68</v>
      </c>
      <c r="G80" s="16">
        <v>0</v>
      </c>
      <c r="H80" s="10"/>
    </row>
    <row r="81" spans="1:8" x14ac:dyDescent="0.25">
      <c r="B81" s="26"/>
      <c r="C81" s="19" t="s">
        <v>73</v>
      </c>
      <c r="D81" s="10"/>
      <c r="E81" s="16"/>
      <c r="F81" s="21" t="s">
        <v>68</v>
      </c>
      <c r="G81" s="16">
        <v>0</v>
      </c>
      <c r="H81" s="10"/>
    </row>
    <row r="82" spans="1:8" x14ac:dyDescent="0.25">
      <c r="B82" s="26"/>
      <c r="C82" s="19" t="s">
        <v>74</v>
      </c>
      <c r="D82" s="10"/>
      <c r="E82" s="16"/>
      <c r="F82" s="21" t="s">
        <v>68</v>
      </c>
      <c r="G82" s="16">
        <v>0</v>
      </c>
      <c r="H82" s="10"/>
    </row>
    <row r="83" spans="1:8" x14ac:dyDescent="0.25">
      <c r="A83" s="28" t="s">
        <v>75</v>
      </c>
      <c r="B83" s="10" t="s">
        <v>75</v>
      </c>
      <c r="C83" s="10" t="s">
        <v>76</v>
      </c>
      <c r="D83" s="10"/>
      <c r="E83" s="16"/>
      <c r="F83" s="10">
        <f>SUMIFS('[1]Crisil data '!M:M,'[1]Crisil data '!AI:AI,'G-TIER I'!$D$3,'[1]Crisil data '!K:K,A83)</f>
        <v>56006457.170000002</v>
      </c>
      <c r="G83" s="23">
        <f>+F83/$F$87</f>
        <v>3.4542920794278544E-2</v>
      </c>
      <c r="H83" s="10"/>
    </row>
    <row r="84" spans="1:8" x14ac:dyDescent="0.25">
      <c r="B84" s="26"/>
      <c r="C84" s="10"/>
      <c r="D84" s="10"/>
      <c r="E84" s="16"/>
      <c r="F84" s="27"/>
      <c r="G84" s="23"/>
      <c r="H84" s="10"/>
    </row>
    <row r="85" spans="1:8" x14ac:dyDescent="0.25">
      <c r="B85" s="26"/>
      <c r="C85" s="10" t="s">
        <v>77</v>
      </c>
      <c r="D85" s="10"/>
      <c r="E85" s="16"/>
      <c r="F85" s="29">
        <f>SUM(F78:F84)</f>
        <v>113673574</v>
      </c>
      <c r="G85" s="23">
        <f>+F85/$F$87</f>
        <v>7.0110081256628085E-2</v>
      </c>
      <c r="H85" s="10"/>
    </row>
    <row r="86" spans="1:8" x14ac:dyDescent="0.25">
      <c r="B86" s="26"/>
      <c r="C86" s="10"/>
      <c r="D86" s="10"/>
      <c r="E86" s="16"/>
      <c r="F86" s="29"/>
      <c r="G86" s="30"/>
      <c r="H86" s="10"/>
    </row>
    <row r="87" spans="1:8" x14ac:dyDescent="0.25">
      <c r="B87" s="31"/>
      <c r="C87" s="32" t="s">
        <v>78</v>
      </c>
      <c r="D87" s="33"/>
      <c r="E87" s="34"/>
      <c r="F87" s="35">
        <f>+F85+F75</f>
        <v>1621358468.8900001</v>
      </c>
      <c r="G87" s="36">
        <v>1</v>
      </c>
      <c r="H87" s="10"/>
    </row>
    <row r="89" spans="1:8" x14ac:dyDescent="0.25">
      <c r="C89" s="19" t="s">
        <v>79</v>
      </c>
      <c r="D89" s="37">
        <v>11.18</v>
      </c>
      <c r="F89" s="3"/>
    </row>
    <row r="90" spans="1:8" x14ac:dyDescent="0.25">
      <c r="C90" s="19" t="s">
        <v>80</v>
      </c>
      <c r="D90" s="37">
        <v>7.06</v>
      </c>
    </row>
    <row r="91" spans="1:8" x14ac:dyDescent="0.25">
      <c r="C91" s="19" t="s">
        <v>81</v>
      </c>
      <c r="D91" s="38">
        <v>7.0599999999999996E-2</v>
      </c>
    </row>
    <row r="92" spans="1:8" x14ac:dyDescent="0.25">
      <c r="C92" s="19" t="s">
        <v>82</v>
      </c>
      <c r="D92" s="39">
        <v>14.665100000000001</v>
      </c>
    </row>
    <row r="93" spans="1:8" x14ac:dyDescent="0.25">
      <c r="C93" s="19" t="s">
        <v>83</v>
      </c>
      <c r="D93" s="39">
        <v>15.2316</v>
      </c>
    </row>
    <row r="94" spans="1:8" x14ac:dyDescent="0.25">
      <c r="A94" s="40" t="s">
        <v>84</v>
      </c>
      <c r="C94" s="19" t="s">
        <v>85</v>
      </c>
      <c r="D94" s="41">
        <v>0.3285825</v>
      </c>
    </row>
    <row r="95" spans="1:8" x14ac:dyDescent="0.25">
      <c r="C95" s="19" t="s">
        <v>86</v>
      </c>
      <c r="D95" s="37">
        <v>0</v>
      </c>
    </row>
    <row r="96" spans="1:8" x14ac:dyDescent="0.25">
      <c r="C96" s="19" t="s">
        <v>87</v>
      </c>
      <c r="D96" s="37">
        <v>0</v>
      </c>
      <c r="F96" s="42"/>
      <c r="G96" s="43"/>
    </row>
    <row r="97" spans="1:8" x14ac:dyDescent="0.25">
      <c r="B97" s="44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88</v>
      </c>
      <c r="D99" s="25"/>
      <c r="E99" s="25"/>
      <c r="F99" s="25"/>
      <c r="G99" s="25"/>
      <c r="H99" s="25"/>
    </row>
    <row r="100" spans="1:8" x14ac:dyDescent="0.25">
      <c r="C100" s="25" t="s">
        <v>89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90</v>
      </c>
      <c r="C101" s="19" t="s">
        <v>91</v>
      </c>
      <c r="D101" s="10"/>
      <c r="E101" s="16"/>
      <c r="F101" s="45">
        <f>SUMIF(Table1345676[[Industry ]],A101,Table1345676[Market Value])</f>
        <v>1302421209.46</v>
      </c>
      <c r="G101" s="46">
        <f>+F101/$F$87</f>
        <v>0.80329010175747995</v>
      </c>
      <c r="H101" s="10"/>
    </row>
    <row r="102" spans="1:8" x14ac:dyDescent="0.25">
      <c r="A102" s="10" t="s">
        <v>92</v>
      </c>
      <c r="C102" s="10" t="s">
        <v>93</v>
      </c>
      <c r="D102" s="10"/>
      <c r="E102" s="16"/>
      <c r="F102" s="45">
        <f>SUMIF(Table1345676[[Industry ]],A102,Table1345676[Market Value])</f>
        <v>201977860.42999998</v>
      </c>
      <c r="G102" s="46">
        <f t="shared" ref="G102" si="2">+F102/$F$87</f>
        <v>0.12457322936628336</v>
      </c>
      <c r="H102" s="10"/>
    </row>
    <row r="103" spans="1:8" x14ac:dyDescent="0.25">
      <c r="C103" s="10" t="s">
        <v>94</v>
      </c>
      <c r="D103" s="10"/>
      <c r="E103" s="16"/>
      <c r="F103" s="45">
        <f>SUMIF($E$115:$E$122,C103,H115:H122)</f>
        <v>3285825</v>
      </c>
      <c r="G103" s="46">
        <f>+F103/$F$87</f>
        <v>2.0265876196085817E-3</v>
      </c>
      <c r="H103" s="10"/>
    </row>
    <row r="104" spans="1:8" x14ac:dyDescent="0.25">
      <c r="C104" s="10" t="s">
        <v>95</v>
      </c>
      <c r="D104" s="10"/>
      <c r="E104" s="16"/>
      <c r="F104" s="45">
        <f t="shared" ref="F104:F112" si="3">SUMIF($E$115:$E$122,C104,H116:H123)</f>
        <v>0</v>
      </c>
      <c r="G104" s="46">
        <f t="shared" ref="G104:G112" si="4">+F104/$F$87</f>
        <v>0</v>
      </c>
      <c r="H104" s="10"/>
    </row>
    <row r="105" spans="1:8" x14ac:dyDescent="0.25">
      <c r="C105" s="10" t="s">
        <v>96</v>
      </c>
      <c r="D105" s="10"/>
      <c r="E105" s="16"/>
      <c r="F105" s="45">
        <f t="shared" si="3"/>
        <v>0</v>
      </c>
      <c r="G105" s="46">
        <f t="shared" si="4"/>
        <v>0</v>
      </c>
      <c r="H105" s="10"/>
    </row>
    <row r="106" spans="1:8" x14ac:dyDescent="0.25">
      <c r="C106" s="10" t="s">
        <v>97</v>
      </c>
      <c r="D106" s="10"/>
      <c r="E106" s="16"/>
      <c r="F106" s="45">
        <f t="shared" si="3"/>
        <v>0</v>
      </c>
      <c r="G106" s="46">
        <f t="shared" si="4"/>
        <v>0</v>
      </c>
      <c r="H106" s="10"/>
    </row>
    <row r="107" spans="1:8" x14ac:dyDescent="0.25">
      <c r="C107" s="10" t="s">
        <v>98</v>
      </c>
      <c r="D107" s="10"/>
      <c r="E107" s="16"/>
      <c r="F107" s="45">
        <f t="shared" si="3"/>
        <v>0</v>
      </c>
      <c r="G107" s="46">
        <f t="shared" si="4"/>
        <v>0</v>
      </c>
      <c r="H107" s="10"/>
    </row>
    <row r="108" spans="1:8" x14ac:dyDescent="0.25">
      <c r="C108" s="10" t="s">
        <v>99</v>
      </c>
      <c r="D108" s="10"/>
      <c r="E108" s="16"/>
      <c r="F108" s="45">
        <f t="shared" si="3"/>
        <v>0</v>
      </c>
      <c r="G108" s="46">
        <f t="shared" si="4"/>
        <v>0</v>
      </c>
      <c r="H108" s="10"/>
    </row>
    <row r="109" spans="1:8" x14ac:dyDescent="0.25">
      <c r="C109" s="10" t="s">
        <v>100</v>
      </c>
      <c r="D109" s="10"/>
      <c r="E109" s="16"/>
      <c r="F109" s="45">
        <f t="shared" si="3"/>
        <v>0</v>
      </c>
      <c r="G109" s="46">
        <f t="shared" si="4"/>
        <v>0</v>
      </c>
      <c r="H109" s="10"/>
    </row>
    <row r="110" spans="1:8" x14ac:dyDescent="0.25">
      <c r="C110" s="10" t="s">
        <v>101</v>
      </c>
      <c r="D110" s="10"/>
      <c r="E110" s="16"/>
      <c r="F110" s="45">
        <f>SUMIF($E$115:$E$122,C110,H122:H129)</f>
        <v>0</v>
      </c>
      <c r="G110" s="46">
        <f t="shared" si="4"/>
        <v>0</v>
      </c>
      <c r="H110" s="10"/>
    </row>
    <row r="111" spans="1:8" x14ac:dyDescent="0.25">
      <c r="C111" s="10" t="s">
        <v>102</v>
      </c>
      <c r="D111" s="10"/>
      <c r="E111" s="16"/>
      <c r="F111" s="45">
        <f t="shared" si="3"/>
        <v>0</v>
      </c>
      <c r="G111" s="46">
        <f t="shared" si="4"/>
        <v>0</v>
      </c>
      <c r="H111" s="10"/>
    </row>
    <row r="112" spans="1:8" x14ac:dyDescent="0.25">
      <c r="C112" s="10" t="s">
        <v>103</v>
      </c>
      <c r="D112" s="10"/>
      <c r="E112" s="16"/>
      <c r="F112" s="45">
        <f t="shared" si="3"/>
        <v>0</v>
      </c>
      <c r="G112" s="46">
        <f t="shared" si="4"/>
        <v>0</v>
      </c>
      <c r="H112" s="10"/>
    </row>
    <row r="115" spans="5:8" x14ac:dyDescent="0.25">
      <c r="E115" s="10" t="s">
        <v>94</v>
      </c>
      <c r="F115" s="10" t="s">
        <v>104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0" t="s">
        <v>94</v>
      </c>
      <c r="F116" s="10" t="s">
        <v>105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0" t="s">
        <v>94</v>
      </c>
      <c r="F117" s="10" t="s">
        <v>106</v>
      </c>
      <c r="G117">
        <f t="shared" si="5"/>
        <v>3</v>
      </c>
      <c r="H117">
        <f t="shared" si="6"/>
        <v>3285825</v>
      </c>
    </row>
    <row r="118" spans="5:8" x14ac:dyDescent="0.25">
      <c r="E118" s="10" t="s">
        <v>96</v>
      </c>
      <c r="F118" s="10" t="s">
        <v>107</v>
      </c>
      <c r="G118">
        <f t="shared" si="5"/>
        <v>0</v>
      </c>
      <c r="H118">
        <f t="shared" si="6"/>
        <v>0</v>
      </c>
    </row>
    <row r="119" spans="5:8" x14ac:dyDescent="0.25">
      <c r="E119" s="10" t="s">
        <v>97</v>
      </c>
      <c r="F119" s="10" t="s">
        <v>108</v>
      </c>
      <c r="G119">
        <f t="shared" si="5"/>
        <v>0</v>
      </c>
      <c r="H119">
        <f t="shared" si="6"/>
        <v>0</v>
      </c>
    </row>
    <row r="120" spans="5:8" x14ac:dyDescent="0.25">
      <c r="E120" s="10" t="s">
        <v>94</v>
      </c>
      <c r="F120" s="10" t="s">
        <v>109</v>
      </c>
      <c r="G120">
        <f t="shared" si="5"/>
        <v>0</v>
      </c>
      <c r="H120">
        <f t="shared" si="6"/>
        <v>0</v>
      </c>
    </row>
    <row r="121" spans="5:8" x14ac:dyDescent="0.25">
      <c r="E121" s="10" t="s">
        <v>97</v>
      </c>
      <c r="F121" s="10" t="s">
        <v>110</v>
      </c>
      <c r="G121">
        <f t="shared" si="5"/>
        <v>0</v>
      </c>
      <c r="H121">
        <f t="shared" si="6"/>
        <v>0</v>
      </c>
    </row>
    <row r="122" spans="5:8" x14ac:dyDescent="0.25">
      <c r="E122" s="10" t="s">
        <v>94</v>
      </c>
      <c r="F122" s="10" t="s">
        <v>111</v>
      </c>
      <c r="G122">
        <f t="shared" si="5"/>
        <v>0</v>
      </c>
      <c r="H122">
        <f t="shared" si="6"/>
        <v>0</v>
      </c>
    </row>
    <row r="123" spans="5:8" x14ac:dyDescent="0.25">
      <c r="G123" t="s">
        <v>112</v>
      </c>
      <c r="H123" t="s">
        <v>112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2022-04-07T09:23:56Z</dcterms:created>
  <dcterms:modified xsi:type="dcterms:W3CDTF">2022-04-07T09:24:11Z</dcterms:modified>
</cp:coreProperties>
</file>