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FRDA &amp; NPS Trust Communication April 2019 Onwards\NPS Trust\2022-23\Monthly\December\Portfolio November\"/>
    </mc:Choice>
  </mc:AlternateContent>
  <xr:revisionPtr revIDLastSave="0" documentId="8_{879A47FB-1B5D-4DAE-8AFB-426A89F7F0B1}" xr6:coauthVersionLast="47" xr6:coauthVersionMax="47" xr10:uidLastSave="{00000000-0000-0000-0000-000000000000}"/>
  <bookViews>
    <workbookView xWindow="-110" yWindow="-110" windowWidth="19420" windowHeight="10420" xr2:uid="{A80B8773-1CDE-4BDF-B8EC-229B1FC61686}"/>
  </bookViews>
  <sheets>
    <sheet name="Port_E1" sheetId="1" r:id="rId1"/>
  </sheets>
  <externalReferences>
    <externalReference r:id="rId2"/>
  </externalReferences>
  <definedNames>
    <definedName name="_xlnm._FilterDatabase" localSheetId="0" hidden="1">Port_E1!$C$6:$H$89</definedName>
    <definedName name="IN">'[1]INPUT MASTER'!$B$9</definedName>
    <definedName name="_xlnm.Print_Area" localSheetId="0">Port_E1!$B$2:$G$112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7" i="1" l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F127" i="1"/>
  <c r="F126" i="1"/>
  <c r="F125" i="1"/>
  <c r="F124" i="1"/>
  <c r="F123" i="1"/>
  <c r="F122" i="1"/>
  <c r="F121" i="1"/>
  <c r="F120" i="1"/>
  <c r="F119" i="1"/>
  <c r="F118" i="1"/>
  <c r="F117" i="1"/>
  <c r="G117" i="1" s="1"/>
  <c r="F116" i="1"/>
  <c r="G116" i="1" s="1"/>
  <c r="F100" i="1"/>
  <c r="F102" i="1" s="1"/>
  <c r="F90" i="1"/>
  <c r="G126" i="1" l="1"/>
  <c r="G125" i="1"/>
  <c r="G123" i="1"/>
  <c r="G121" i="1"/>
  <c r="G94" i="1"/>
  <c r="G88" i="1"/>
  <c r="G84" i="1"/>
  <c r="G80" i="1"/>
  <c r="G76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100" i="1"/>
  <c r="G90" i="1"/>
  <c r="G87" i="1"/>
  <c r="G83" i="1"/>
  <c r="G79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81" i="1"/>
  <c r="G62" i="1"/>
  <c r="G54" i="1"/>
  <c r="G46" i="1"/>
  <c r="G38" i="1"/>
  <c r="G30" i="1"/>
  <c r="G26" i="1"/>
  <c r="G18" i="1"/>
  <c r="G14" i="1"/>
  <c r="G124" i="1"/>
  <c r="G122" i="1"/>
  <c r="G120" i="1"/>
  <c r="G118" i="1"/>
  <c r="G86" i="1"/>
  <c r="G82" i="1"/>
  <c r="G78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98" i="1"/>
  <c r="G89" i="1"/>
  <c r="G85" i="1"/>
  <c r="G77" i="1"/>
  <c r="G70" i="1"/>
  <c r="G66" i="1"/>
  <c r="G58" i="1"/>
  <c r="G50" i="1"/>
  <c r="G42" i="1"/>
  <c r="G34" i="1"/>
  <c r="G22" i="1"/>
  <c r="G10" i="1"/>
  <c r="G119" i="1"/>
  <c r="G127" i="1"/>
</calcChain>
</file>

<file path=xl/sharedStrings.xml><?xml version="1.0" encoding="utf-8"?>
<sst xmlns="http://schemas.openxmlformats.org/spreadsheetml/2006/main" count="278" uniqueCount="239">
  <si>
    <t>NAME OF PENSION FUND</t>
  </si>
  <si>
    <t>ADITYA BIRLA SUN LIFE PENSION MANAGEMENT LIMITED</t>
  </si>
  <si>
    <t>E-TIER I</t>
  </si>
  <si>
    <t>SCHEME NAME</t>
  </si>
  <si>
    <t>Scheme E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</si>
  <si>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</si>
  <si>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</si>
  <si>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</si>
  <si>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</si>
  <si>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</si>
  <si>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</si>
  <si>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</si>
  <si>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</si>
  <si>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INE358A01014</t>
  </si>
  <si>
    <t>Abbott India Ltd</t>
  </si>
  <si>
    <t>Manufacture of other pharmaceutical and botanical products n.e.c. like Hina powder etc</t>
  </si>
  <si>
    <t>INE296A01024</t>
  </si>
  <si>
    <t>Bajaj Finance Limited</t>
  </si>
  <si>
    <t>Other credit granting</t>
  </si>
  <si>
    <t>INE018E01016</t>
  </si>
  <si>
    <t>SBI CARDS AND PAYMENT SERVICES LIMITED</t>
  </si>
  <si>
    <t>INE280A01028</t>
  </si>
  <si>
    <t>Titan Company Limited</t>
  </si>
  <si>
    <t>Manufacture of jewellery of gold, silver and other precious or base metal</t>
  </si>
  <si>
    <t>INE021A01026</t>
  </si>
  <si>
    <t>ASIAN PAINTS LTD.</t>
  </si>
  <si>
    <t>Manufacture of paints and varnishes, enamels or lacquers</t>
  </si>
  <si>
    <t>INE089A01023</t>
  </si>
  <si>
    <t>Dr. Reddy's Laboratories Limited</t>
  </si>
  <si>
    <t>Manufacture of allopathic pharmaceutical preparations</t>
  </si>
  <si>
    <t>INE752E01010</t>
  </si>
  <si>
    <t>POWER GRID CORPORATION OF INDIA LIMITED</t>
  </si>
  <si>
    <t>Transmission of electric energy</t>
  </si>
  <si>
    <t>INE481G01011</t>
  </si>
  <si>
    <t>UltraTech Cement Limited</t>
  </si>
  <si>
    <t>Manufacture of clinkers and cement</t>
  </si>
  <si>
    <t>INE628A01036</t>
  </si>
  <si>
    <t>UPL LIMITED</t>
  </si>
  <si>
    <t>Manufacture of insecticides, rodenticides, fungicides, herbicides</t>
  </si>
  <si>
    <t>INE361B01024</t>
  </si>
  <si>
    <t>DIVI'S LABORATORIES LTD</t>
  </si>
  <si>
    <t>INE467B01029</t>
  </si>
  <si>
    <t>TATA CONSULTANCY SERVICES LIMITED</t>
  </si>
  <si>
    <t>Computer consultancy</t>
  </si>
  <si>
    <t>INE214T01019</t>
  </si>
  <si>
    <t>Larsen &amp; Toubro Infotech Limited</t>
  </si>
  <si>
    <t>Other information technology and computer service activities</t>
  </si>
  <si>
    <t>INE117A01022</t>
  </si>
  <si>
    <t>ABB India Limited</t>
  </si>
  <si>
    <t>Manufacture of other electrical equipment</t>
  </si>
  <si>
    <t>INE073K01018</t>
  </si>
  <si>
    <t>Sona BLW Precision Forgings Limited</t>
  </si>
  <si>
    <t>Manufacture of bearings, gears, gearing and driving elements</t>
  </si>
  <si>
    <t>INE238A01034</t>
  </si>
  <si>
    <t>AXIS BANK</t>
  </si>
  <si>
    <t>Monetary intermediation of commercial banks, saving banks. postal savings</t>
  </si>
  <si>
    <t>INE044A01036</t>
  </si>
  <si>
    <t>SUN PHARMACEUTICALS INDUSTRIES LTD</t>
  </si>
  <si>
    <t>Manufacture of medicinal substances used in the manufacture of pharmaceuticals:</t>
  </si>
  <si>
    <t>INE239A01016</t>
  </si>
  <si>
    <t>NESTLE INDIA LTD</t>
  </si>
  <si>
    <t>Manufacture of milk-powder, ice-cream powder and condensed milk except</t>
  </si>
  <si>
    <t>INE849A01020</t>
  </si>
  <si>
    <t>TRENT LTD</t>
  </si>
  <si>
    <t>Retail sale of readymade garments, hosiery goods, other articles</t>
  </si>
  <si>
    <t>INE095A01012</t>
  </si>
  <si>
    <t>IndusInd Bank Limited</t>
  </si>
  <si>
    <t>INE271C01023</t>
  </si>
  <si>
    <t>DLF Ltd</t>
  </si>
  <si>
    <t>Real estate activities with own or leased property</t>
  </si>
  <si>
    <t>INE040A01034</t>
  </si>
  <si>
    <t>HDFC BANK LTD</t>
  </si>
  <si>
    <t>INE001A01036</t>
  </si>
  <si>
    <t>HOUSING DEVELOPMENT FINANCE CORPORATION</t>
  </si>
  <si>
    <t>Activities of specialized institutions granting credit for house purchases</t>
  </si>
  <si>
    <t>INE059A01026</t>
  </si>
  <si>
    <t>CIPLA LIMITED</t>
  </si>
  <si>
    <t>INE062A01020</t>
  </si>
  <si>
    <t>STATE BANK OF INDIA</t>
  </si>
  <si>
    <t>INE733E01010</t>
  </si>
  <si>
    <t>NTPC LIMITED</t>
  </si>
  <si>
    <t>Electric power generation by coal based thermal power plants</t>
  </si>
  <si>
    <t>INE154A01025</t>
  </si>
  <si>
    <t>ITC LTD</t>
  </si>
  <si>
    <t>Manufacture of cigarettes, cigarette tobacco</t>
  </si>
  <si>
    <t>IN9397D01014</t>
  </si>
  <si>
    <t>Bharti Airtel partly Paid(14:1)</t>
  </si>
  <si>
    <t>Activities of maintaining and operating pageing</t>
  </si>
  <si>
    <t>INE669C01036</t>
  </si>
  <si>
    <t>TECH MAHINDRA LIMITED</t>
  </si>
  <si>
    <t>INE918I01026</t>
  </si>
  <si>
    <t>BAJAJ FINSERV LTD</t>
  </si>
  <si>
    <t>INE121A01024</t>
  </si>
  <si>
    <t>CHOLAMANDALAM INVESTMENT AND FINANCE COMPANY</t>
  </si>
  <si>
    <t>INE299U01018</t>
  </si>
  <si>
    <t>Crompton Greaves Consumer Electricals</t>
  </si>
  <si>
    <t>Manufacture of electric lighting equipment</t>
  </si>
  <si>
    <t>INE860A01027</t>
  </si>
  <si>
    <t>HCL Technologies Limited</t>
  </si>
  <si>
    <t>Writing , modifying, testing of computer program</t>
  </si>
  <si>
    <t>INE245A01021</t>
  </si>
  <si>
    <t>TATA POWER COMPANY LIMITED</t>
  </si>
  <si>
    <t>INE009A01021</t>
  </si>
  <si>
    <t>INFOSYS LTD EQ</t>
  </si>
  <si>
    <t>INE397D01024</t>
  </si>
  <si>
    <t>BHARTI AIRTEL LTD</t>
  </si>
  <si>
    <t>INE263A01024</t>
  </si>
  <si>
    <t>BHARAT ELECTRONICS LIMITED</t>
  </si>
  <si>
    <t>Manufacture of radar equipment, GPS devices, search, detection, navig</t>
  </si>
  <si>
    <t>INE081A01020</t>
  </si>
  <si>
    <t>TATA STEEL LIMITED.</t>
  </si>
  <si>
    <t>Manufacture of other iron and steel casting and products thereof</t>
  </si>
  <si>
    <t>INE298A01020</t>
  </si>
  <si>
    <t>CUMMINS INDIA LIMITED</t>
  </si>
  <si>
    <t>Manufacture of engines and turbines, except aircraft, vehicle</t>
  </si>
  <si>
    <t>INE079A01024</t>
  </si>
  <si>
    <t>AMBUJA CEMENTS LTD</t>
  </si>
  <si>
    <t>INE016A01026</t>
  </si>
  <si>
    <t>Dabur India Limited</t>
  </si>
  <si>
    <t>Manufacture of hair oil, shampoo, hair dye etc.</t>
  </si>
  <si>
    <t>INE765G01017</t>
  </si>
  <si>
    <t>ICICI LOMBARD GENERAL INSURANCE CO LTD</t>
  </si>
  <si>
    <t>Non-life insurance</t>
  </si>
  <si>
    <t>INE192A01025</t>
  </si>
  <si>
    <t>Tata Consumer Products Limited</t>
  </si>
  <si>
    <t>Processing and blending of tea including manufacture of instant tea</t>
  </si>
  <si>
    <t>INE155A01022</t>
  </si>
  <si>
    <t>TATA MOTORS LTD</t>
  </si>
  <si>
    <t>Manufacture of commercial vehicles such as vans, lorries, over-the-road</t>
  </si>
  <si>
    <t>INE066A01021</t>
  </si>
  <si>
    <t>EICHER MOTORS LTD</t>
  </si>
  <si>
    <t>Manufacture of motorcycles, scooters, mopeds etc. and their</t>
  </si>
  <si>
    <t>INE465A01025</t>
  </si>
  <si>
    <t>Bharat Forge Limited</t>
  </si>
  <si>
    <t>Forging, pressing, stamping and roll-forming of metal; powder metallurgy</t>
  </si>
  <si>
    <t>INE002A01018</t>
  </si>
  <si>
    <t>RELIANCE INDUSTRIES LIMITED</t>
  </si>
  <si>
    <t>Manufacture of other petroleum n.e.c.</t>
  </si>
  <si>
    <t>INE795G01014</t>
  </si>
  <si>
    <t>HDFC LIFE INSURANCE COMPANY LTD</t>
  </si>
  <si>
    <t>Life insurance</t>
  </si>
  <si>
    <t>INE216A01030</t>
  </si>
  <si>
    <t>Britannia Industries Limited</t>
  </si>
  <si>
    <t>Manufacture of biscuits, cakes, pastries, rusks etc.</t>
  </si>
  <si>
    <t>INE090A01021</t>
  </si>
  <si>
    <t>ICICI BANK LTD</t>
  </si>
  <si>
    <t>INE123W01016</t>
  </si>
  <si>
    <t>SBI LIFE INSURANCE COMPANY LIMITED</t>
  </si>
  <si>
    <t>INE585B01010</t>
  </si>
  <si>
    <t>MARUTI SUZUKI INDIA LTD.</t>
  </si>
  <si>
    <t>Manufacture of passenger cars</t>
  </si>
  <si>
    <t>INE797F01020</t>
  </si>
  <si>
    <t>Jubilant Foodworks Limited.</t>
  </si>
  <si>
    <t>Restaurants without bars</t>
  </si>
  <si>
    <t>INE203G01027</t>
  </si>
  <si>
    <t>INDRAPRASTHA GAS</t>
  </si>
  <si>
    <t>Disrtibution and sale of gaseous fuels through mains</t>
  </si>
  <si>
    <t>INE854D01024</t>
  </si>
  <si>
    <t>United Spirits Limited</t>
  </si>
  <si>
    <t>Manufacture of distilled, potable, alcoholic beverages</t>
  </si>
  <si>
    <t>INE003A01024</t>
  </si>
  <si>
    <t>SIEMENS LIMITED</t>
  </si>
  <si>
    <t>INE012A01025</t>
  </si>
  <si>
    <t>ACC Limited.</t>
  </si>
  <si>
    <t>INE237A01028</t>
  </si>
  <si>
    <t>KOTAK MAHINDRA BANK LIMITED</t>
  </si>
  <si>
    <t>INE917I01010</t>
  </si>
  <si>
    <t>Bajaj Auto Limited</t>
  </si>
  <si>
    <t>INE018A01030</t>
  </si>
  <si>
    <t>LARSEN AND TOUBRO LIMITED</t>
  </si>
  <si>
    <t>Other civil engineering projects n.e.c.</t>
  </si>
  <si>
    <t>INE111A01025</t>
  </si>
  <si>
    <t>Container Corporation of India Limited</t>
  </si>
  <si>
    <t>Freight rail transport</t>
  </si>
  <si>
    <t>INE038A01020</t>
  </si>
  <si>
    <t>HINDALCO INDUSTRIES LTD.</t>
  </si>
  <si>
    <t>Manufacture of Aluminium from alumina and by other methods and products</t>
  </si>
  <si>
    <t>INE029A01011</t>
  </si>
  <si>
    <t>Bharat Petroleum Corporation Limited</t>
  </si>
  <si>
    <t>Production of liquid and gaseous fuels, illuminating oils, lubricating</t>
  </si>
  <si>
    <t>INE030A01027</t>
  </si>
  <si>
    <t>HINDUSTAN UNILEVER LIMITED</t>
  </si>
  <si>
    <t>Manufacture of soap all forms</t>
  </si>
  <si>
    <t>INE686F01025</t>
  </si>
  <si>
    <t>United Breweries Limited</t>
  </si>
  <si>
    <t>Manufacture of beer</t>
  </si>
  <si>
    <t>INE208A01029</t>
  </si>
  <si>
    <t>ASHOK LEYLAND LTD</t>
  </si>
  <si>
    <t>INE101A01026</t>
  </si>
  <si>
    <t>MAHINDRA AND MAHINDRA LTD</t>
  </si>
  <si>
    <t>Manufacture of tractors used in agriculture and forestry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</si>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</sst>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0" fillId="0" borderId="6" xfId="3" quotePrefix="1" applyNumberFormat="1" applyFont="1" applyFill="1" applyBorder="1"/>
    <xf numFmtId="0" fontId="2" fillId="0" borderId="6" xfId="2" quotePrefix="1" applyBorder="1"/>
    <xf numFmtId="43" fontId="0" fillId="0" borderId="5" xfId="3" applyFont="1" applyBorder="1"/>
    <xf numFmtId="9" fontId="0" fillId="0" borderId="7" xfId="1" applyFont="1" applyFill="1" applyBorder="1"/>
    <xf numFmtId="0" fontId="2" fillId="0" borderId="8" xfId="2" quotePrefix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43" fontId="0" fillId="0" borderId="5" xfId="3" applyFont="1" applyBorder="1" applyAlignment="1">
      <alignment horizontal="right" vertical="top"/>
    </xf>
    <xf numFmtId="4" fontId="2" fillId="0" borderId="5" xfId="2" applyNumberFormat="1" applyBorder="1" applyAlignment="1">
      <alignment horizontal="right" vertical="top"/>
    </xf>
    <xf numFmtId="10" fontId="0" fillId="0" borderId="5" xfId="1" applyNumberFormat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6" fillId="0" borderId="5" xfId="2" applyFont="1" applyBorder="1"/>
    <xf numFmtId="165" fontId="0" fillId="0" borderId="5" xfId="3" applyNumberFormat="1" applyFont="1" applyBorder="1" applyAlignment="1">
      <alignment horizontal="right" vertical="top"/>
    </xf>
    <xf numFmtId="9" fontId="0" fillId="0" borderId="5" xfId="1" applyFont="1" applyBorder="1"/>
    <xf numFmtId="0" fontId="9" fillId="2" borderId="9" xfId="0" applyFont="1" applyFill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2" fillId="0" borderId="5" xfId="2" applyNumberFormat="1" applyBorder="1"/>
    <xf numFmtId="43" fontId="0" fillId="4" borderId="5" xfId="3" applyFont="1" applyFill="1" applyBorder="1" applyAlignment="1">
      <alignment horizontal="right"/>
    </xf>
    <xf numFmtId="166" fontId="2" fillId="0" borderId="5" xfId="2" applyNumberFormat="1" applyBorder="1" applyAlignment="1">
      <alignment horizontal="right" vertical="top"/>
    </xf>
    <xf numFmtId="43" fontId="0" fillId="0" borderId="5" xfId="3" applyFont="1" applyFill="1" applyBorder="1"/>
    <xf numFmtId="9" fontId="0" fillId="0" borderId="0" xfId="1" applyFont="1"/>
    <xf numFmtId="10" fontId="0" fillId="4" borderId="0" xfId="4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</cellXfs>
  <cellStyles count="5">
    <cellStyle name="Comma 2" xfId="3" xr:uid="{CB0F02CE-491D-41E2-BB9C-31B5AED88A6B}"/>
    <cellStyle name="Normal" xfId="0" builtinId="0"/>
    <cellStyle name="Normal 2" xfId="2" xr:uid="{86ADE675-F6FE-4AB0-8001-967DEF6905E6}"/>
    <cellStyle name="Percent" xfId="1" builtinId="5"/>
    <cellStyle name="Percent 2" xfId="4" xr:uid="{9F062AFF-C3CA-4CC9-B9D1-E6EA5E7E4CF3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B9E80E-1459-42C2-94BF-DC02D64A0A20}" name="Table134567685" displayName="Table134567685" ref="B6:H89" totalsRowShown="0" headerRowDxfId="11" dataDxfId="10" headerRowBorderDxfId="8" tableBorderDxfId="9" totalsRowBorderDxfId="7">
  <sortState xmlns:xlrd2="http://schemas.microsoft.com/office/spreadsheetml/2017/richdata2" ref="B7:H85">
    <sortCondition descending="1" ref="F6:F85"/>
  </sortState>
  <tableColumns count="7">
    <tableColumn id="1" xr3:uid="{61606199-B68F-448B-B011-1672F05507DC}" name="ISIN No." dataDxfId="6"/>
    <tableColumn id="2" xr3:uid="{9E0525E0-15CA-4B34-BF86-6170295FDCFD}" name="Name of the Instrument" dataDxfId="5"/>
    <tableColumn id="3" xr3:uid="{ED22C5E8-0236-43BC-BACC-11C129B03A6A}" name="Industry " dataDxfId="4"/>
    <tableColumn id="4" xr3:uid="{CAEC34AF-499A-4F17-BA73-065CB7D225D2}" name="Quantity" dataDxfId="3"/>
    <tableColumn id="5" xr3:uid="{F60ADA53-B882-4BAA-8933-C6544ECF5565}" name="Market Value" dataDxfId="2"/>
    <tableColumn id="6" xr3:uid="{B4B04AD0-6E44-415E-AFBC-2EE49922C0B2}" name="% of Portfolio" dataDxfId="1" dataCellStyle="Percent">
      <calculatedColumnFormula>+F7/$F$102</calculatedColumnFormula>
    </tableColumn>
    <tableColumn id="7" xr3:uid="{6F908276-21E4-4FBD-9F2B-147B5602D830}" name="Ratings" dataDxfId="0">
      <calculatedColumnFormula>VLOOKUP(Table134567685[[#This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3966-3E58-4EAE-BD49-DEB70AE0BF6D}">
  <sheetPr>
    <tabColor rgb="FF7030A0"/>
  </sheetPr>
  <dimension ref="A2:O138"/>
  <sheetViews>
    <sheetView showGridLines="0" tabSelected="1" zoomScaleNormal="100" zoomScaleSheetLayoutView="89" workbookViewId="0">
      <selection activeCell="D8" sqref="D8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62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8" x14ac:dyDescent="0.35">
      <c r="B2" s="2" t="s">
        <v>0</v>
      </c>
      <c r="D2" s="3" t="s">
        <v>1</v>
      </c>
      <c r="G2" s="5"/>
    </row>
    <row r="3" spans="1:8" x14ac:dyDescent="0.35">
      <c r="A3" s="6" t="s">
        <v>2</v>
      </c>
      <c r="B3" s="2" t="s">
        <v>3</v>
      </c>
      <c r="D3" s="2" t="s">
        <v>4</v>
      </c>
    </row>
    <row r="4" spans="1:8" x14ac:dyDescent="0.35">
      <c r="B4" s="2" t="s">
        <v>5</v>
      </c>
      <c r="D4" s="8">
        <v>44895</v>
      </c>
    </row>
    <row r="6" spans="1:8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35">
      <c r="A7" s="14"/>
      <c r="B7" s="15" t="s">
        <v>13</v>
      </c>
      <c r="C7" s="16" t="s">
        <v>14</v>
      </c>
      <c r="D7" s="16" t="s">
        <v>15</v>
      </c>
      <c r="E7" s="17">
        <v>692</v>
      </c>
      <c r="F7" s="17">
        <v>14004557.6</v>
      </c>
      <c r="G7" s="18">
        <f>+F7/$F$102</f>
        <v>4.8034318136807976E-3</v>
      </c>
      <c r="H7" s="19">
        <v>0</v>
      </c>
    </row>
    <row r="8" spans="1:8" x14ac:dyDescent="0.35">
      <c r="A8" s="14"/>
      <c r="B8" s="15" t="s">
        <v>16</v>
      </c>
      <c r="C8" s="16" t="s">
        <v>17</v>
      </c>
      <c r="D8" s="16" t="s">
        <v>18</v>
      </c>
      <c r="E8" s="17">
        <v>6620</v>
      </c>
      <c r="F8" s="17">
        <v>44492689</v>
      </c>
      <c r="G8" s="18">
        <f t="shared" ref="G8:G71" si="0">+F8/$F$102</f>
        <v>1.5260574730243937E-2</v>
      </c>
      <c r="H8" s="19">
        <v>0</v>
      </c>
    </row>
    <row r="9" spans="1:8" x14ac:dyDescent="0.35">
      <c r="A9" s="14"/>
      <c r="B9" s="15" t="s">
        <v>19</v>
      </c>
      <c r="C9" s="16" t="s">
        <v>20</v>
      </c>
      <c r="D9" s="16" t="s">
        <v>18</v>
      </c>
      <c r="E9" s="17">
        <v>17250</v>
      </c>
      <c r="F9" s="17">
        <v>14218312.5</v>
      </c>
      <c r="G9" s="18">
        <f t="shared" si="0"/>
        <v>4.8767477381331456E-3</v>
      </c>
      <c r="H9" s="19">
        <v>0</v>
      </c>
    </row>
    <row r="10" spans="1:8" x14ac:dyDescent="0.35">
      <c r="A10" s="14"/>
      <c r="B10" s="15" t="s">
        <v>21</v>
      </c>
      <c r="C10" s="16" t="s">
        <v>22</v>
      </c>
      <c r="D10" s="16" t="s">
        <v>23</v>
      </c>
      <c r="E10" s="17">
        <v>10115</v>
      </c>
      <c r="F10" s="17">
        <v>26835095</v>
      </c>
      <c r="G10" s="18">
        <f t="shared" si="0"/>
        <v>9.204185717808502E-3</v>
      </c>
      <c r="H10" s="19">
        <v>0</v>
      </c>
    </row>
    <row r="11" spans="1:8" x14ac:dyDescent="0.35">
      <c r="A11" s="14"/>
      <c r="B11" s="15" t="s">
        <v>24</v>
      </c>
      <c r="C11" s="16" t="s">
        <v>25</v>
      </c>
      <c r="D11" s="16" t="s">
        <v>26</v>
      </c>
      <c r="E11" s="17">
        <v>12282</v>
      </c>
      <c r="F11" s="17">
        <v>38997192.299999997</v>
      </c>
      <c r="G11" s="18">
        <f t="shared" si="0"/>
        <v>1.3375670941440364E-2</v>
      </c>
      <c r="H11" s="19">
        <v>0</v>
      </c>
    </row>
    <row r="12" spans="1:8" x14ac:dyDescent="0.35">
      <c r="A12" s="14"/>
      <c r="B12" s="15" t="s">
        <v>27</v>
      </c>
      <c r="C12" s="16" t="s">
        <v>28</v>
      </c>
      <c r="D12" s="16" t="s">
        <v>29</v>
      </c>
      <c r="E12" s="17">
        <v>5165</v>
      </c>
      <c r="F12" s="17">
        <v>23176129.75</v>
      </c>
      <c r="G12" s="18">
        <f t="shared" si="0"/>
        <v>7.9491949791505017E-3</v>
      </c>
      <c r="H12" s="19">
        <v>0</v>
      </c>
    </row>
    <row r="13" spans="1:8" x14ac:dyDescent="0.35">
      <c r="A13" s="14"/>
      <c r="B13" s="15" t="s">
        <v>30</v>
      </c>
      <c r="C13" s="16" t="s">
        <v>31</v>
      </c>
      <c r="D13" s="16" t="s">
        <v>32</v>
      </c>
      <c r="E13" s="17">
        <v>114320</v>
      </c>
      <c r="F13" s="17">
        <v>25607680</v>
      </c>
      <c r="G13" s="18">
        <f t="shared" si="0"/>
        <v>8.7831938930050518E-3</v>
      </c>
      <c r="H13" s="19">
        <v>0</v>
      </c>
    </row>
    <row r="14" spans="1:8" x14ac:dyDescent="0.35">
      <c r="A14" s="14"/>
      <c r="B14" s="15" t="s">
        <v>33</v>
      </c>
      <c r="C14" s="16" t="s">
        <v>34</v>
      </c>
      <c r="D14" s="16" t="s">
        <v>35</v>
      </c>
      <c r="E14" s="17">
        <v>6725</v>
      </c>
      <c r="F14" s="17">
        <v>47592825</v>
      </c>
      <c r="G14" s="18">
        <f t="shared" si="0"/>
        <v>1.6323892281177293E-2</v>
      </c>
      <c r="H14" s="19">
        <v>0</v>
      </c>
    </row>
    <row r="15" spans="1:8" x14ac:dyDescent="0.35">
      <c r="A15" s="14"/>
      <c r="B15" s="15" t="s">
        <v>36</v>
      </c>
      <c r="C15" s="16" t="s">
        <v>37</v>
      </c>
      <c r="D15" s="16" t="s">
        <v>38</v>
      </c>
      <c r="E15" s="17">
        <v>22650</v>
      </c>
      <c r="F15" s="17">
        <v>17886705</v>
      </c>
      <c r="G15" s="18">
        <f t="shared" si="0"/>
        <v>6.1349719350594399E-3</v>
      </c>
      <c r="H15" s="19">
        <v>0</v>
      </c>
    </row>
    <row r="16" spans="1:8" x14ac:dyDescent="0.35">
      <c r="A16" s="14"/>
      <c r="B16" s="15" t="s">
        <v>39</v>
      </c>
      <c r="C16" s="16" t="s">
        <v>40</v>
      </c>
      <c r="D16" s="16" t="s">
        <v>29</v>
      </c>
      <c r="E16" s="17">
        <v>1690</v>
      </c>
      <c r="F16" s="17">
        <v>5753943</v>
      </c>
      <c r="G16" s="18">
        <f t="shared" si="0"/>
        <v>1.9735484439941131E-3</v>
      </c>
      <c r="H16" s="19">
        <v>0</v>
      </c>
    </row>
    <row r="17" spans="1:8" x14ac:dyDescent="0.35">
      <c r="A17" s="14"/>
      <c r="B17" s="15" t="s">
        <v>41</v>
      </c>
      <c r="C17" s="16" t="s">
        <v>42</v>
      </c>
      <c r="D17" s="16" t="s">
        <v>43</v>
      </c>
      <c r="E17" s="17">
        <v>32179</v>
      </c>
      <c r="F17" s="17">
        <v>109112553.2</v>
      </c>
      <c r="G17" s="18">
        <f t="shared" si="0"/>
        <v>3.74245816456793E-2</v>
      </c>
      <c r="H17" s="19">
        <v>0</v>
      </c>
    </row>
    <row r="18" spans="1:8" x14ac:dyDescent="0.35">
      <c r="A18" s="14"/>
      <c r="B18" s="15" t="s">
        <v>44</v>
      </c>
      <c r="C18" s="16" t="s">
        <v>45</v>
      </c>
      <c r="D18" s="16" t="s">
        <v>46</v>
      </c>
      <c r="E18" s="17">
        <v>2150</v>
      </c>
      <c r="F18" s="17">
        <v>10402882.5</v>
      </c>
      <c r="G18" s="18">
        <f t="shared" si="0"/>
        <v>3.5680910587624153E-3</v>
      </c>
      <c r="H18" s="19">
        <v>0</v>
      </c>
    </row>
    <row r="19" spans="1:8" x14ac:dyDescent="0.35">
      <c r="A19" s="14"/>
      <c r="B19" s="15" t="s">
        <v>47</v>
      </c>
      <c r="C19" s="16" t="s">
        <v>48</v>
      </c>
      <c r="D19" s="16" t="s">
        <v>49</v>
      </c>
      <c r="E19" s="17">
        <v>3500</v>
      </c>
      <c r="F19" s="17">
        <v>10502450</v>
      </c>
      <c r="G19" s="18">
        <f t="shared" si="0"/>
        <v>3.6022417767478704E-3</v>
      </c>
      <c r="H19" s="19">
        <v>0</v>
      </c>
    </row>
    <row r="20" spans="1:8" x14ac:dyDescent="0.35">
      <c r="A20" s="14"/>
      <c r="B20" s="15" t="s">
        <v>50</v>
      </c>
      <c r="C20" s="16" t="s">
        <v>51</v>
      </c>
      <c r="D20" s="16" t="s">
        <v>52</v>
      </c>
      <c r="E20" s="17">
        <v>31767</v>
      </c>
      <c r="F20" s="17">
        <v>14436513.15</v>
      </c>
      <c r="G20" s="18">
        <f t="shared" si="0"/>
        <v>4.951588513108846E-3</v>
      </c>
      <c r="H20" s="19">
        <v>0</v>
      </c>
    </row>
    <row r="21" spans="1:8" x14ac:dyDescent="0.35">
      <c r="A21" s="14"/>
      <c r="B21" s="15" t="s">
        <v>53</v>
      </c>
      <c r="C21" s="16" t="s">
        <v>54</v>
      </c>
      <c r="D21" s="16" t="s">
        <v>55</v>
      </c>
      <c r="E21" s="17">
        <v>103110</v>
      </c>
      <c r="F21" s="17">
        <v>92927887.5</v>
      </c>
      <c r="G21" s="18">
        <f t="shared" si="0"/>
        <v>3.1873393215623616E-2</v>
      </c>
      <c r="H21" s="19">
        <v>0</v>
      </c>
    </row>
    <row r="22" spans="1:8" x14ac:dyDescent="0.35">
      <c r="A22" s="14"/>
      <c r="B22" s="15" t="s">
        <v>56</v>
      </c>
      <c r="C22" s="16" t="s">
        <v>57</v>
      </c>
      <c r="D22" s="16" t="s">
        <v>58</v>
      </c>
      <c r="E22" s="17">
        <v>47855</v>
      </c>
      <c r="F22" s="17">
        <v>50058722.75</v>
      </c>
      <c r="G22" s="18">
        <f t="shared" si="0"/>
        <v>1.7169672065155184E-2</v>
      </c>
      <c r="H22" s="19">
        <v>0</v>
      </c>
    </row>
    <row r="23" spans="1:8" x14ac:dyDescent="0.35">
      <c r="A23" s="14"/>
      <c r="B23" s="15" t="s">
        <v>59</v>
      </c>
      <c r="C23" s="16" t="s">
        <v>60</v>
      </c>
      <c r="D23" s="16" t="s">
        <v>61</v>
      </c>
      <c r="E23" s="17">
        <v>1027</v>
      </c>
      <c r="F23" s="17">
        <v>20728813.949999999</v>
      </c>
      <c r="G23" s="18">
        <f t="shared" si="0"/>
        <v>7.1097886296172834E-3</v>
      </c>
      <c r="H23" s="19">
        <v>0</v>
      </c>
    </row>
    <row r="24" spans="1:8" x14ac:dyDescent="0.35">
      <c r="A24" s="14"/>
      <c r="B24" s="15" t="s">
        <v>62</v>
      </c>
      <c r="C24" s="16" t="s">
        <v>63</v>
      </c>
      <c r="D24" s="16" t="s">
        <v>64</v>
      </c>
      <c r="E24" s="17">
        <v>14100</v>
      </c>
      <c r="F24" s="17">
        <v>20750265</v>
      </c>
      <c r="G24" s="18">
        <f t="shared" si="0"/>
        <v>7.117146138433332E-3</v>
      </c>
      <c r="H24" s="19">
        <v>0</v>
      </c>
    </row>
    <row r="25" spans="1:8" x14ac:dyDescent="0.35">
      <c r="A25" s="14"/>
      <c r="B25" s="15" t="s">
        <v>65</v>
      </c>
      <c r="C25" s="16" t="s">
        <v>66</v>
      </c>
      <c r="D25" s="16" t="s">
        <v>55</v>
      </c>
      <c r="E25" s="17">
        <v>32206</v>
      </c>
      <c r="F25" s="17">
        <v>37610166.799999997</v>
      </c>
      <c r="G25" s="18">
        <f t="shared" si="0"/>
        <v>1.2899934213199373E-2</v>
      </c>
      <c r="H25" s="19">
        <v>0</v>
      </c>
    </row>
    <row r="26" spans="1:8" x14ac:dyDescent="0.35">
      <c r="A26" s="14"/>
      <c r="B26" s="15" t="s">
        <v>67</v>
      </c>
      <c r="C26" s="16" t="s">
        <v>68</v>
      </c>
      <c r="D26" s="16" t="s">
        <v>69</v>
      </c>
      <c r="E26" s="17">
        <v>36200</v>
      </c>
      <c r="F26" s="17">
        <v>14575930</v>
      </c>
      <c r="G26" s="18">
        <f t="shared" si="0"/>
        <v>4.9994071841287114E-3</v>
      </c>
      <c r="H26" s="19">
        <v>0</v>
      </c>
    </row>
    <row r="27" spans="1:8" x14ac:dyDescent="0.35">
      <c r="A27" s="14"/>
      <c r="B27" s="15" t="s">
        <v>70</v>
      </c>
      <c r="C27" s="16" t="s">
        <v>71</v>
      </c>
      <c r="D27" s="16" t="s">
        <v>55</v>
      </c>
      <c r="E27" s="17">
        <v>138432</v>
      </c>
      <c r="F27" s="17">
        <v>222660950.40000001</v>
      </c>
      <c r="G27" s="18">
        <f t="shared" si="0"/>
        <v>7.63706161496856E-2</v>
      </c>
      <c r="H27" s="19">
        <v>0</v>
      </c>
    </row>
    <row r="28" spans="1:8" x14ac:dyDescent="0.35">
      <c r="A28" s="14"/>
      <c r="B28" s="15" t="s">
        <v>72</v>
      </c>
      <c r="C28" s="16" t="s">
        <v>73</v>
      </c>
      <c r="D28" s="16" t="s">
        <v>74</v>
      </c>
      <c r="E28" s="17">
        <v>26971</v>
      </c>
      <c r="F28" s="17">
        <v>72620766.049999997</v>
      </c>
      <c r="G28" s="18">
        <f t="shared" si="0"/>
        <v>2.4908241155610682E-2</v>
      </c>
      <c r="H28" s="19">
        <v>0</v>
      </c>
    </row>
    <row r="29" spans="1:8" x14ac:dyDescent="0.35">
      <c r="A29" s="14"/>
      <c r="B29" s="15" t="s">
        <v>75</v>
      </c>
      <c r="C29" s="16" t="s">
        <v>76</v>
      </c>
      <c r="D29" s="16" t="s">
        <v>58</v>
      </c>
      <c r="E29" s="17">
        <v>19440</v>
      </c>
      <c r="F29" s="17">
        <v>22154796</v>
      </c>
      <c r="G29" s="18">
        <f t="shared" si="0"/>
        <v>7.5988870888722736E-3</v>
      </c>
      <c r="H29" s="19">
        <v>0</v>
      </c>
    </row>
    <row r="30" spans="1:8" x14ac:dyDescent="0.35">
      <c r="A30" s="14"/>
      <c r="B30" s="15" t="s">
        <v>77</v>
      </c>
      <c r="C30" s="16" t="s">
        <v>78</v>
      </c>
      <c r="D30" s="16" t="s">
        <v>55</v>
      </c>
      <c r="E30" s="17">
        <v>177450</v>
      </c>
      <c r="F30" s="17">
        <v>106904752.5</v>
      </c>
      <c r="G30" s="18">
        <f t="shared" si="0"/>
        <v>3.6667326727419923E-2</v>
      </c>
      <c r="H30" s="19">
        <v>0</v>
      </c>
    </row>
    <row r="31" spans="1:8" x14ac:dyDescent="0.35">
      <c r="A31" s="14"/>
      <c r="B31" s="15" t="s">
        <v>79</v>
      </c>
      <c r="C31" s="16" t="s">
        <v>80</v>
      </c>
      <c r="D31" s="16" t="s">
        <v>81</v>
      </c>
      <c r="E31" s="17">
        <v>202050</v>
      </c>
      <c r="F31" s="17">
        <v>34793010</v>
      </c>
      <c r="G31" s="18">
        <f t="shared" si="0"/>
        <v>1.1933675871897169E-2</v>
      </c>
      <c r="H31" s="19">
        <v>0</v>
      </c>
    </row>
    <row r="32" spans="1:8" x14ac:dyDescent="0.35">
      <c r="A32" s="14"/>
      <c r="B32" s="15" t="s">
        <v>82</v>
      </c>
      <c r="C32" s="16" t="s">
        <v>83</v>
      </c>
      <c r="D32" s="16" t="s">
        <v>84</v>
      </c>
      <c r="E32" s="17">
        <v>259720</v>
      </c>
      <c r="F32" s="17">
        <v>88304800</v>
      </c>
      <c r="G32" s="18">
        <f t="shared" si="0"/>
        <v>3.0287717594215193E-2</v>
      </c>
      <c r="H32" s="19">
        <v>0</v>
      </c>
    </row>
    <row r="33" spans="1:8" x14ac:dyDescent="0.35">
      <c r="A33" s="14"/>
      <c r="B33" s="15" t="s">
        <v>85</v>
      </c>
      <c r="C33" s="16" t="s">
        <v>86</v>
      </c>
      <c r="D33" s="16" t="s">
        <v>87</v>
      </c>
      <c r="E33" s="17">
        <v>5748</v>
      </c>
      <c r="F33" s="17">
        <v>2670808.2000000002</v>
      </c>
      <c r="G33" s="18">
        <f t="shared" si="0"/>
        <v>9.1606214509193406E-4</v>
      </c>
      <c r="H33" s="19">
        <v>0</v>
      </c>
    </row>
    <row r="34" spans="1:8" x14ac:dyDescent="0.35">
      <c r="A34" s="14"/>
      <c r="B34" s="15" t="s">
        <v>88</v>
      </c>
      <c r="C34" s="16" t="s">
        <v>89</v>
      </c>
      <c r="D34" s="16" t="s">
        <v>43</v>
      </c>
      <c r="E34" s="17">
        <v>19650</v>
      </c>
      <c r="F34" s="17">
        <v>21163050</v>
      </c>
      <c r="G34" s="18">
        <f t="shared" si="0"/>
        <v>7.258727519141155E-3</v>
      </c>
      <c r="H34" s="19">
        <v>0</v>
      </c>
    </row>
    <row r="35" spans="1:8" x14ac:dyDescent="0.35">
      <c r="A35" s="14"/>
      <c r="B35" s="15" t="s">
        <v>90</v>
      </c>
      <c r="C35" s="16" t="s">
        <v>91</v>
      </c>
      <c r="D35" s="16" t="s">
        <v>18</v>
      </c>
      <c r="E35" s="17">
        <v>14790</v>
      </c>
      <c r="F35" s="17">
        <v>24055935</v>
      </c>
      <c r="G35" s="18">
        <f t="shared" si="0"/>
        <v>8.2509599222782577E-3</v>
      </c>
      <c r="H35" s="19">
        <v>0</v>
      </c>
    </row>
    <row r="36" spans="1:8" x14ac:dyDescent="0.35">
      <c r="A36" s="14"/>
      <c r="B36" s="15" t="s">
        <v>92</v>
      </c>
      <c r="C36" s="16" t="s">
        <v>93</v>
      </c>
      <c r="D36" s="16" t="s">
        <v>18</v>
      </c>
      <c r="E36" s="17">
        <v>36450</v>
      </c>
      <c r="F36" s="17">
        <v>26056282.5</v>
      </c>
      <c r="G36" s="18">
        <f t="shared" si="0"/>
        <v>8.9370603400391758E-3</v>
      </c>
      <c r="H36" s="19">
        <v>0</v>
      </c>
    </row>
    <row r="37" spans="1:8" x14ac:dyDescent="0.35">
      <c r="A37" s="14"/>
      <c r="B37" s="15" t="s">
        <v>94</v>
      </c>
      <c r="C37" s="16" t="s">
        <v>95</v>
      </c>
      <c r="D37" s="16" t="s">
        <v>96</v>
      </c>
      <c r="E37" s="17">
        <v>27350</v>
      </c>
      <c r="F37" s="17">
        <v>9923947.5</v>
      </c>
      <c r="G37" s="18">
        <f t="shared" si="0"/>
        <v>3.4038208489212125E-3</v>
      </c>
      <c r="H37" s="19">
        <v>0</v>
      </c>
    </row>
    <row r="38" spans="1:8" x14ac:dyDescent="0.35">
      <c r="A38" s="14"/>
      <c r="B38" s="15" t="s">
        <v>97</v>
      </c>
      <c r="C38" s="16" t="s">
        <v>98</v>
      </c>
      <c r="D38" s="16" t="s">
        <v>99</v>
      </c>
      <c r="E38" s="17">
        <v>40680</v>
      </c>
      <c r="F38" s="17">
        <v>45594144</v>
      </c>
      <c r="G38" s="18">
        <f t="shared" si="0"/>
        <v>1.563836345727504E-2</v>
      </c>
      <c r="H38" s="19">
        <v>0</v>
      </c>
    </row>
    <row r="39" spans="1:8" x14ac:dyDescent="0.35">
      <c r="A39" s="14"/>
      <c r="B39" s="15" t="s">
        <v>100</v>
      </c>
      <c r="C39" s="16" t="s">
        <v>101</v>
      </c>
      <c r="D39" s="16" t="s">
        <v>81</v>
      </c>
      <c r="E39" s="17">
        <v>30000</v>
      </c>
      <c r="F39" s="17">
        <v>6744000</v>
      </c>
      <c r="G39" s="18">
        <f t="shared" si="0"/>
        <v>2.3131287025777449E-3</v>
      </c>
      <c r="H39" s="19">
        <v>0</v>
      </c>
    </row>
    <row r="40" spans="1:8" x14ac:dyDescent="0.35">
      <c r="A40" s="14"/>
      <c r="B40" s="15" t="s">
        <v>102</v>
      </c>
      <c r="C40" s="16" t="s">
        <v>103</v>
      </c>
      <c r="D40" s="16" t="s">
        <v>99</v>
      </c>
      <c r="E40" s="17">
        <v>124315</v>
      </c>
      <c r="F40" s="17">
        <v>203248809.25</v>
      </c>
      <c r="G40" s="18">
        <f t="shared" si="0"/>
        <v>6.971243393252137E-2</v>
      </c>
      <c r="H40" s="19">
        <v>0</v>
      </c>
    </row>
    <row r="41" spans="1:8" x14ac:dyDescent="0.35">
      <c r="A41" s="14"/>
      <c r="B41" s="15" t="s">
        <v>104</v>
      </c>
      <c r="C41" s="16" t="s">
        <v>105</v>
      </c>
      <c r="D41" s="16" t="s">
        <v>87</v>
      </c>
      <c r="E41" s="17">
        <v>94482</v>
      </c>
      <c r="F41" s="17">
        <v>80191597.5</v>
      </c>
      <c r="G41" s="18">
        <f t="shared" si="0"/>
        <v>2.7504965285114435E-2</v>
      </c>
      <c r="H41" s="19">
        <v>0</v>
      </c>
    </row>
    <row r="42" spans="1:8" outlineLevel="1" x14ac:dyDescent="0.35">
      <c r="A42" s="14"/>
      <c r="B42" s="15" t="s">
        <v>106</v>
      </c>
      <c r="C42" s="16" t="s">
        <v>107</v>
      </c>
      <c r="D42" s="16" t="s">
        <v>108</v>
      </c>
      <c r="E42" s="17">
        <v>217200</v>
      </c>
      <c r="F42" s="17">
        <v>22827720</v>
      </c>
      <c r="G42" s="18">
        <f t="shared" si="0"/>
        <v>7.8296937049833985E-3</v>
      </c>
      <c r="H42" s="20">
        <v>0</v>
      </c>
    </row>
    <row r="43" spans="1:8" outlineLevel="1" x14ac:dyDescent="0.35">
      <c r="A43" s="14"/>
      <c r="B43" s="15" t="s">
        <v>109</v>
      </c>
      <c r="C43" s="16" t="s">
        <v>110</v>
      </c>
      <c r="D43" s="16" t="s">
        <v>111</v>
      </c>
      <c r="E43" s="17">
        <v>312350</v>
      </c>
      <c r="F43" s="17">
        <v>33624477.5</v>
      </c>
      <c r="G43" s="18">
        <f t="shared" si="0"/>
        <v>1.1532880191937957E-2</v>
      </c>
      <c r="H43" s="20">
        <v>0</v>
      </c>
    </row>
    <row r="44" spans="1:8" outlineLevel="1" x14ac:dyDescent="0.35">
      <c r="A44" s="14"/>
      <c r="B44" s="15" t="s">
        <v>112</v>
      </c>
      <c r="C44" s="16" t="s">
        <v>113</v>
      </c>
      <c r="D44" s="16" t="s">
        <v>114</v>
      </c>
      <c r="E44" s="17">
        <v>6290</v>
      </c>
      <c r="F44" s="17">
        <v>8890915</v>
      </c>
      <c r="G44" s="18">
        <f t="shared" si="0"/>
        <v>3.0495003971943969E-3</v>
      </c>
      <c r="H44" s="20">
        <v>0</v>
      </c>
    </row>
    <row r="45" spans="1:8" outlineLevel="1" x14ac:dyDescent="0.35">
      <c r="A45" s="14"/>
      <c r="B45" s="15" t="s">
        <v>115</v>
      </c>
      <c r="C45" s="16" t="s">
        <v>116</v>
      </c>
      <c r="D45" s="16" t="s">
        <v>35</v>
      </c>
      <c r="E45" s="17">
        <v>44250</v>
      </c>
      <c r="F45" s="17">
        <v>25255687.5</v>
      </c>
      <c r="G45" s="18">
        <f t="shared" si="0"/>
        <v>8.6624637692147045E-3</v>
      </c>
      <c r="H45" s="20">
        <v>0</v>
      </c>
    </row>
    <row r="46" spans="1:8" outlineLevel="1" x14ac:dyDescent="0.35">
      <c r="A46" s="14"/>
      <c r="B46" s="15" t="s">
        <v>117</v>
      </c>
      <c r="C46" s="16" t="s">
        <v>118</v>
      </c>
      <c r="D46" s="16" t="s">
        <v>119</v>
      </c>
      <c r="E46" s="17">
        <v>31500</v>
      </c>
      <c r="F46" s="17">
        <v>18533025</v>
      </c>
      <c r="G46" s="18">
        <f t="shared" si="0"/>
        <v>6.3566536288687595E-3</v>
      </c>
      <c r="H46" s="20">
        <v>0</v>
      </c>
    </row>
    <row r="47" spans="1:8" outlineLevel="1" x14ac:dyDescent="0.35">
      <c r="A47" s="14"/>
      <c r="B47" s="15" t="s">
        <v>120</v>
      </c>
      <c r="C47" s="16" t="s">
        <v>121</v>
      </c>
      <c r="D47" s="16" t="s">
        <v>122</v>
      </c>
      <c r="E47" s="17">
        <v>3700</v>
      </c>
      <c r="F47" s="17">
        <v>4481255</v>
      </c>
      <c r="G47" s="18">
        <f t="shared" si="0"/>
        <v>1.5370284051112147E-3</v>
      </c>
      <c r="H47" s="20">
        <v>0</v>
      </c>
    </row>
    <row r="48" spans="1:8" outlineLevel="1" x14ac:dyDescent="0.35">
      <c r="A48" s="14"/>
      <c r="B48" s="15" t="s">
        <v>123</v>
      </c>
      <c r="C48" s="16" t="s">
        <v>124</v>
      </c>
      <c r="D48" s="16" t="s">
        <v>125</v>
      </c>
      <c r="E48" s="17">
        <v>17870</v>
      </c>
      <c r="F48" s="17">
        <v>14618553.5</v>
      </c>
      <c r="G48" s="18">
        <f t="shared" si="0"/>
        <v>5.0140266445756754E-3</v>
      </c>
      <c r="H48" s="20">
        <v>0</v>
      </c>
    </row>
    <row r="49" spans="1:8" outlineLevel="1" x14ac:dyDescent="0.35">
      <c r="A49" s="14"/>
      <c r="B49" s="15" t="s">
        <v>126</v>
      </c>
      <c r="C49" s="16" t="s">
        <v>127</v>
      </c>
      <c r="D49" s="16" t="s">
        <v>128</v>
      </c>
      <c r="E49" s="17">
        <v>32050</v>
      </c>
      <c r="F49" s="17">
        <v>14082770</v>
      </c>
      <c r="G49" s="18">
        <f t="shared" si="0"/>
        <v>4.8302579327996423E-3</v>
      </c>
      <c r="H49" s="20">
        <v>0</v>
      </c>
    </row>
    <row r="50" spans="1:8" outlineLevel="1" x14ac:dyDescent="0.35">
      <c r="A50" s="14"/>
      <c r="B50" s="15" t="s">
        <v>129</v>
      </c>
      <c r="C50" s="16" t="s">
        <v>130</v>
      </c>
      <c r="D50" s="16" t="s">
        <v>131</v>
      </c>
      <c r="E50" s="17">
        <v>6690</v>
      </c>
      <c r="F50" s="17">
        <v>23311305</v>
      </c>
      <c r="G50" s="18">
        <f t="shared" si="0"/>
        <v>7.9955588211809165E-3</v>
      </c>
      <c r="H50" s="20">
        <v>0</v>
      </c>
    </row>
    <row r="51" spans="1:8" outlineLevel="1" x14ac:dyDescent="0.35">
      <c r="A51" s="14"/>
      <c r="B51" s="15" t="s">
        <v>132</v>
      </c>
      <c r="C51" s="16" t="s">
        <v>133</v>
      </c>
      <c r="D51" s="16" t="s">
        <v>134</v>
      </c>
      <c r="E51" s="17">
        <v>10365</v>
      </c>
      <c r="F51" s="17">
        <v>8909235.75</v>
      </c>
      <c r="G51" s="18">
        <f t="shared" si="0"/>
        <v>3.0557842424906233E-3</v>
      </c>
      <c r="H51" s="20">
        <v>0</v>
      </c>
    </row>
    <row r="52" spans="1:8" outlineLevel="1" x14ac:dyDescent="0.35">
      <c r="A52" s="14"/>
      <c r="B52" s="15" t="s">
        <v>135</v>
      </c>
      <c r="C52" s="16" t="s">
        <v>136</v>
      </c>
      <c r="D52" s="16" t="s">
        <v>137</v>
      </c>
      <c r="E52" s="17">
        <v>95594</v>
      </c>
      <c r="F52" s="17">
        <v>261100671.90000001</v>
      </c>
      <c r="G52" s="18">
        <f t="shared" si="0"/>
        <v>8.9555079839001267E-2</v>
      </c>
      <c r="H52" s="20">
        <v>0</v>
      </c>
    </row>
    <row r="53" spans="1:8" outlineLevel="1" x14ac:dyDescent="0.35">
      <c r="A53" s="14"/>
      <c r="B53" s="15" t="s">
        <v>138</v>
      </c>
      <c r="C53" s="16" t="s">
        <v>139</v>
      </c>
      <c r="D53" s="16" t="s">
        <v>140</v>
      </c>
      <c r="E53" s="17">
        <v>14175</v>
      </c>
      <c r="F53" s="17">
        <v>8371755</v>
      </c>
      <c r="G53" s="18">
        <f t="shared" si="0"/>
        <v>2.871433389894536E-3</v>
      </c>
      <c r="H53" s="20">
        <v>0</v>
      </c>
    </row>
    <row r="54" spans="1:8" outlineLevel="1" x14ac:dyDescent="0.35">
      <c r="A54" s="14"/>
      <c r="B54" s="15" t="s">
        <v>141</v>
      </c>
      <c r="C54" s="16" t="s">
        <v>142</v>
      </c>
      <c r="D54" s="16" t="s">
        <v>143</v>
      </c>
      <c r="E54" s="17">
        <v>4385</v>
      </c>
      <c r="F54" s="17">
        <v>19128685.5</v>
      </c>
      <c r="G54" s="18">
        <f t="shared" si="0"/>
        <v>6.5609595896549116E-3</v>
      </c>
      <c r="H54" s="20">
        <v>0</v>
      </c>
    </row>
    <row r="55" spans="1:8" outlineLevel="1" x14ac:dyDescent="0.35">
      <c r="A55" s="14"/>
      <c r="B55" s="15" t="s">
        <v>144</v>
      </c>
      <c r="C55" s="16" t="s">
        <v>145</v>
      </c>
      <c r="D55" s="16" t="s">
        <v>55</v>
      </c>
      <c r="E55" s="17">
        <v>236316</v>
      </c>
      <c r="F55" s="17">
        <v>225185516.40000001</v>
      </c>
      <c r="G55" s="18">
        <f t="shared" si="0"/>
        <v>7.7236518592768616E-2</v>
      </c>
      <c r="H55" s="20">
        <v>0</v>
      </c>
    </row>
    <row r="56" spans="1:8" outlineLevel="1" x14ac:dyDescent="0.35">
      <c r="A56" s="14"/>
      <c r="B56" s="15" t="s">
        <v>146</v>
      </c>
      <c r="C56" s="16" t="s">
        <v>147</v>
      </c>
      <c r="D56" s="16" t="s">
        <v>140</v>
      </c>
      <c r="E56" s="17">
        <v>24310</v>
      </c>
      <c r="F56" s="17">
        <v>31187299</v>
      </c>
      <c r="G56" s="18">
        <f t="shared" si="0"/>
        <v>1.069695084115869E-2</v>
      </c>
      <c r="H56" s="20">
        <v>0</v>
      </c>
    </row>
    <row r="57" spans="1:8" outlineLevel="1" x14ac:dyDescent="0.35">
      <c r="A57" s="14"/>
      <c r="B57" s="15" t="s">
        <v>148</v>
      </c>
      <c r="C57" s="16" t="s">
        <v>149</v>
      </c>
      <c r="D57" s="16" t="s">
        <v>150</v>
      </c>
      <c r="E57" s="17">
        <v>5486</v>
      </c>
      <c r="F57" s="17">
        <v>49232186.899999999</v>
      </c>
      <c r="G57" s="18">
        <f t="shared" si="0"/>
        <v>1.6886178026254754E-2</v>
      </c>
      <c r="H57" s="20">
        <v>0</v>
      </c>
    </row>
    <row r="58" spans="1:8" outlineLevel="1" x14ac:dyDescent="0.35">
      <c r="A58" s="14"/>
      <c r="B58" s="15" t="s">
        <v>151</v>
      </c>
      <c r="C58" s="16" t="s">
        <v>152</v>
      </c>
      <c r="D58" s="16" t="s">
        <v>153</v>
      </c>
      <c r="E58" s="17">
        <v>26925</v>
      </c>
      <c r="F58" s="17">
        <v>14723936.25</v>
      </c>
      <c r="G58" s="18">
        <f t="shared" si="0"/>
        <v>5.050171938730713E-3</v>
      </c>
      <c r="H58" s="20">
        <v>0</v>
      </c>
    </row>
    <row r="59" spans="1:8" outlineLevel="1" x14ac:dyDescent="0.35">
      <c r="A59" s="14"/>
      <c r="B59" s="15" t="s">
        <v>154</v>
      </c>
      <c r="C59" s="16" t="s">
        <v>155</v>
      </c>
      <c r="D59" s="16" t="s">
        <v>156</v>
      </c>
      <c r="E59" s="17">
        <v>31820</v>
      </c>
      <c r="F59" s="17">
        <v>14083532</v>
      </c>
      <c r="G59" s="18">
        <f t="shared" si="0"/>
        <v>4.8305192916477096E-3</v>
      </c>
      <c r="H59" s="20">
        <v>0</v>
      </c>
    </row>
    <row r="60" spans="1:8" outlineLevel="1" x14ac:dyDescent="0.35">
      <c r="A60" s="14"/>
      <c r="B60" s="15" t="s">
        <v>157</v>
      </c>
      <c r="C60" s="16" t="s">
        <v>158</v>
      </c>
      <c r="D60" s="16" t="s">
        <v>159</v>
      </c>
      <c r="E60" s="17">
        <v>23600</v>
      </c>
      <c r="F60" s="17">
        <v>22002280</v>
      </c>
      <c r="G60" s="18">
        <f t="shared" si="0"/>
        <v>7.5465755323476076E-3</v>
      </c>
      <c r="H60" s="20">
        <v>0</v>
      </c>
    </row>
    <row r="61" spans="1:8" outlineLevel="1" x14ac:dyDescent="0.35">
      <c r="A61" s="14"/>
      <c r="B61" s="15" t="s">
        <v>160</v>
      </c>
      <c r="C61" s="16" t="s">
        <v>161</v>
      </c>
      <c r="D61" s="16" t="s">
        <v>49</v>
      </c>
      <c r="E61" s="17">
        <v>4214</v>
      </c>
      <c r="F61" s="17">
        <v>11693639.300000001</v>
      </c>
      <c r="G61" s="18">
        <f t="shared" si="0"/>
        <v>4.0108085264562773E-3</v>
      </c>
      <c r="H61" s="20">
        <v>0</v>
      </c>
    </row>
    <row r="62" spans="1:8" outlineLevel="1" x14ac:dyDescent="0.35">
      <c r="A62" s="14"/>
      <c r="B62" s="15" t="s">
        <v>162</v>
      </c>
      <c r="C62" s="16" t="s">
        <v>163</v>
      </c>
      <c r="D62" s="16" t="s">
        <v>35</v>
      </c>
      <c r="E62" s="17">
        <v>5125</v>
      </c>
      <c r="F62" s="17">
        <v>13136656.25</v>
      </c>
      <c r="G62" s="18">
        <f t="shared" si="0"/>
        <v>4.5057497965261453E-3</v>
      </c>
      <c r="H62" s="20">
        <v>0</v>
      </c>
    </row>
    <row r="63" spans="1:8" outlineLevel="1" x14ac:dyDescent="0.35">
      <c r="A63" s="14"/>
      <c r="B63" s="15" t="s">
        <v>164</v>
      </c>
      <c r="C63" s="16" t="s">
        <v>165</v>
      </c>
      <c r="D63" s="16" t="s">
        <v>55</v>
      </c>
      <c r="E63" s="17">
        <v>37887</v>
      </c>
      <c r="F63" s="17">
        <v>73767883.349999994</v>
      </c>
      <c r="G63" s="18">
        <f t="shared" si="0"/>
        <v>2.5301691622967366E-2</v>
      </c>
      <c r="H63" s="20">
        <v>0</v>
      </c>
    </row>
    <row r="64" spans="1:8" outlineLevel="1" x14ac:dyDescent="0.35">
      <c r="A64" s="14"/>
      <c r="B64" s="15" t="s">
        <v>166</v>
      </c>
      <c r="C64" s="16" t="s">
        <v>167</v>
      </c>
      <c r="D64" s="16" t="s">
        <v>131</v>
      </c>
      <c r="E64" s="17">
        <v>4670</v>
      </c>
      <c r="F64" s="17">
        <v>17515769</v>
      </c>
      <c r="G64" s="18">
        <f t="shared" si="0"/>
        <v>6.0077443685678357E-3</v>
      </c>
      <c r="H64" s="20">
        <v>0</v>
      </c>
    </row>
    <row r="65" spans="1:15" outlineLevel="1" x14ac:dyDescent="0.35">
      <c r="A65" s="14"/>
      <c r="B65" s="15" t="s">
        <v>168</v>
      </c>
      <c r="C65" s="16" t="s">
        <v>169</v>
      </c>
      <c r="D65" s="16" t="s">
        <v>170</v>
      </c>
      <c r="E65" s="17">
        <v>52336</v>
      </c>
      <c r="F65" s="17">
        <v>108589349.59999999</v>
      </c>
      <c r="G65" s="18">
        <f t="shared" si="0"/>
        <v>3.7245127721531608E-2</v>
      </c>
      <c r="H65" s="20">
        <v>0</v>
      </c>
    </row>
    <row r="66" spans="1:15" outlineLevel="1" x14ac:dyDescent="0.35">
      <c r="A66" s="14"/>
      <c r="B66" s="15" t="s">
        <v>171</v>
      </c>
      <c r="C66" s="16" t="s">
        <v>172</v>
      </c>
      <c r="D66" s="16" t="s">
        <v>173</v>
      </c>
      <c r="E66" s="17">
        <v>21000</v>
      </c>
      <c r="F66" s="17">
        <v>16210950</v>
      </c>
      <c r="G66" s="18">
        <f t="shared" si="0"/>
        <v>5.5602036982581099E-3</v>
      </c>
      <c r="H66" s="20">
        <v>0</v>
      </c>
    </row>
    <row r="67" spans="1:15" outlineLevel="1" x14ac:dyDescent="0.35">
      <c r="A67" s="14"/>
      <c r="B67" s="15" t="s">
        <v>174</v>
      </c>
      <c r="C67" s="16" t="s">
        <v>175</v>
      </c>
      <c r="D67" s="16" t="s">
        <v>176</v>
      </c>
      <c r="E67" s="17">
        <v>34440</v>
      </c>
      <c r="F67" s="17">
        <v>15522108</v>
      </c>
      <c r="G67" s="18">
        <f t="shared" si="0"/>
        <v>5.3239373575491751E-3</v>
      </c>
      <c r="H67" s="20">
        <v>0</v>
      </c>
    </row>
    <row r="68" spans="1:15" outlineLevel="1" x14ac:dyDescent="0.35">
      <c r="A68" s="14"/>
      <c r="B68" s="15" t="s">
        <v>177</v>
      </c>
      <c r="C68" s="16" t="s">
        <v>178</v>
      </c>
      <c r="D68" s="16" t="s">
        <v>179</v>
      </c>
      <c r="E68" s="17">
        <v>45575</v>
      </c>
      <c r="F68" s="17">
        <v>15547911.25</v>
      </c>
      <c r="G68" s="18">
        <f t="shared" si="0"/>
        <v>5.3327876301166111E-3</v>
      </c>
      <c r="H68" s="20">
        <v>0</v>
      </c>
    </row>
    <row r="69" spans="1:15" outlineLevel="1" x14ac:dyDescent="0.35">
      <c r="A69" s="14"/>
      <c r="B69" s="15" t="s">
        <v>180</v>
      </c>
      <c r="C69" s="16" t="s">
        <v>181</v>
      </c>
      <c r="D69" s="16" t="s">
        <v>182</v>
      </c>
      <c r="E69" s="17">
        <v>25667</v>
      </c>
      <c r="F69" s="17">
        <v>68899211.450000003</v>
      </c>
      <c r="G69" s="18">
        <f t="shared" si="0"/>
        <v>2.3631782857349973E-2</v>
      </c>
      <c r="H69" s="20">
        <v>0</v>
      </c>
    </row>
    <row r="70" spans="1:15" outlineLevel="1" x14ac:dyDescent="0.35">
      <c r="A70" s="14"/>
      <c r="B70" s="15" t="s">
        <v>183</v>
      </c>
      <c r="C70" s="16" t="s">
        <v>184</v>
      </c>
      <c r="D70" s="16" t="s">
        <v>185</v>
      </c>
      <c r="E70" s="17">
        <v>4700</v>
      </c>
      <c r="F70" s="17">
        <v>7924670</v>
      </c>
      <c r="G70" s="18">
        <f t="shared" si="0"/>
        <v>2.7180874311175532E-3</v>
      </c>
      <c r="H70" s="20">
        <v>0</v>
      </c>
    </row>
    <row r="71" spans="1:15" outlineLevel="1" x14ac:dyDescent="0.35">
      <c r="A71" s="14"/>
      <c r="B71" s="15" t="s">
        <v>186</v>
      </c>
      <c r="C71" s="16" t="s">
        <v>187</v>
      </c>
      <c r="D71" s="16" t="s">
        <v>128</v>
      </c>
      <c r="E71" s="17">
        <v>104200</v>
      </c>
      <c r="F71" s="17">
        <v>15504960</v>
      </c>
      <c r="G71" s="18">
        <f t="shared" si="0"/>
        <v>5.3180557544958238E-3</v>
      </c>
      <c r="H71" s="20">
        <v>0</v>
      </c>
    </row>
    <row r="72" spans="1:15" outlineLevel="1" x14ac:dyDescent="0.35">
      <c r="A72" s="14"/>
      <c r="B72" s="15" t="s">
        <v>188</v>
      </c>
      <c r="C72" s="16" t="s">
        <v>189</v>
      </c>
      <c r="D72" s="16" t="s">
        <v>190</v>
      </c>
      <c r="E72" s="17">
        <v>32948</v>
      </c>
      <c r="F72" s="17">
        <v>43016908.799999997</v>
      </c>
      <c r="G72" s="18">
        <f t="shared" ref="G72" si="1">+F72/$F$102</f>
        <v>1.4754395972931373E-2</v>
      </c>
      <c r="H72" s="20">
        <v>0</v>
      </c>
    </row>
    <row r="73" spans="1:15" x14ac:dyDescent="0.35">
      <c r="A73" s="14"/>
      <c r="B73" s="15"/>
      <c r="C73" s="16"/>
      <c r="D73" s="16"/>
      <c r="E73" s="17"/>
      <c r="F73" s="17"/>
      <c r="G73" s="18"/>
      <c r="H73" s="20"/>
    </row>
    <row r="74" spans="1:15" x14ac:dyDescent="0.35">
      <c r="A74" s="14"/>
      <c r="B74" s="15"/>
      <c r="C74" s="16"/>
      <c r="D74" s="16"/>
      <c r="E74" s="17"/>
      <c r="F74" s="17"/>
      <c r="G74" s="18"/>
      <c r="H74" s="20"/>
    </row>
    <row r="75" spans="1:15" x14ac:dyDescent="0.35">
      <c r="A75" s="14"/>
      <c r="B75" s="16"/>
      <c r="C75" s="16"/>
      <c r="D75" s="16"/>
      <c r="E75" s="17"/>
      <c r="F75" s="16"/>
      <c r="G75" s="18"/>
      <c r="H75" s="21"/>
      <c r="L75" s="16"/>
      <c r="M75" s="16"/>
      <c r="N75" s="16"/>
      <c r="O75" s="16"/>
    </row>
    <row r="76" spans="1:15" hidden="1" outlineLevel="1" x14ac:dyDescent="0.35">
      <c r="A76" s="14"/>
      <c r="B76" s="16"/>
      <c r="C76" s="16"/>
      <c r="D76" s="16"/>
      <c r="E76" s="22"/>
      <c r="F76" s="16">
        <v>0</v>
      </c>
      <c r="G76" s="18">
        <f t="shared" ref="G76:G90" si="2">+F76/$F$102</f>
        <v>0</v>
      </c>
      <c r="H76" s="21"/>
      <c r="L76" s="16"/>
      <c r="M76" s="16"/>
      <c r="N76" s="16"/>
      <c r="O76" s="16"/>
    </row>
    <row r="77" spans="1:15" hidden="1" outlineLevel="1" x14ac:dyDescent="0.35">
      <c r="A77" s="14"/>
      <c r="B77" s="16"/>
      <c r="C77" s="16"/>
      <c r="D77" s="16"/>
      <c r="E77" s="22"/>
      <c r="F77" s="16">
        <v>0</v>
      </c>
      <c r="G77" s="18">
        <f t="shared" si="2"/>
        <v>0</v>
      </c>
      <c r="H77" s="21"/>
      <c r="L77" s="16"/>
      <c r="M77" s="16"/>
      <c r="N77" s="16"/>
      <c r="O77" s="16"/>
    </row>
    <row r="78" spans="1:15" hidden="1" outlineLevel="1" x14ac:dyDescent="0.35">
      <c r="A78" s="14"/>
      <c r="B78" s="16"/>
      <c r="C78" s="16"/>
      <c r="D78" s="16"/>
      <c r="E78" s="22"/>
      <c r="F78" s="16">
        <v>0</v>
      </c>
      <c r="G78" s="18">
        <f t="shared" si="2"/>
        <v>0</v>
      </c>
      <c r="H78" s="21"/>
    </row>
    <row r="79" spans="1:15" hidden="1" outlineLevel="1" x14ac:dyDescent="0.35">
      <c r="A79" s="14"/>
      <c r="B79" s="16"/>
      <c r="C79" s="16"/>
      <c r="D79" s="16"/>
      <c r="E79" s="22"/>
      <c r="F79" s="16">
        <v>0</v>
      </c>
      <c r="G79" s="18">
        <f t="shared" si="2"/>
        <v>0</v>
      </c>
      <c r="H79" s="21"/>
    </row>
    <row r="80" spans="1:15" hidden="1" outlineLevel="1" x14ac:dyDescent="0.35">
      <c r="A80" s="14"/>
      <c r="B80" s="16"/>
      <c r="C80" s="16"/>
      <c r="D80" s="16"/>
      <c r="E80" s="22"/>
      <c r="F80" s="16">
        <v>0</v>
      </c>
      <c r="G80" s="18">
        <f t="shared" si="2"/>
        <v>0</v>
      </c>
      <c r="H80" s="21"/>
    </row>
    <row r="81" spans="1:8" hidden="1" outlineLevel="1" x14ac:dyDescent="0.35">
      <c r="A81" s="14"/>
      <c r="B81" s="16"/>
      <c r="C81" s="16"/>
      <c r="D81" s="16"/>
      <c r="E81" s="22"/>
      <c r="F81" s="16">
        <v>0</v>
      </c>
      <c r="G81" s="18">
        <f t="shared" si="2"/>
        <v>0</v>
      </c>
      <c r="H81" s="21"/>
    </row>
    <row r="82" spans="1:8" hidden="1" outlineLevel="1" x14ac:dyDescent="0.35">
      <c r="A82" s="14"/>
      <c r="B82" s="16"/>
      <c r="C82" s="16"/>
      <c r="D82" s="16"/>
      <c r="E82" s="22"/>
      <c r="F82" s="16">
        <v>0</v>
      </c>
      <c r="G82" s="18">
        <f t="shared" si="2"/>
        <v>0</v>
      </c>
      <c r="H82" s="21"/>
    </row>
    <row r="83" spans="1:8" hidden="1" outlineLevel="1" x14ac:dyDescent="0.35">
      <c r="A83" s="14"/>
      <c r="B83" s="16"/>
      <c r="C83" s="16"/>
      <c r="D83" s="16"/>
      <c r="E83" s="22"/>
      <c r="F83" s="16">
        <v>0</v>
      </c>
      <c r="G83" s="18">
        <f t="shared" si="2"/>
        <v>0</v>
      </c>
      <c r="H83" s="21"/>
    </row>
    <row r="84" spans="1:8" hidden="1" outlineLevel="1" x14ac:dyDescent="0.35">
      <c r="A84" s="14"/>
      <c r="B84" s="16"/>
      <c r="C84" s="16"/>
      <c r="D84" s="16"/>
      <c r="E84" s="22"/>
      <c r="F84" s="16">
        <v>0</v>
      </c>
      <c r="G84" s="18">
        <f t="shared" si="2"/>
        <v>0</v>
      </c>
      <c r="H84" s="21"/>
    </row>
    <row r="85" spans="1:8" hidden="1" outlineLevel="1" x14ac:dyDescent="0.35">
      <c r="A85" s="14"/>
      <c r="B85" s="16"/>
      <c r="C85" s="16"/>
      <c r="D85" s="16"/>
      <c r="E85" s="22"/>
      <c r="F85" s="16">
        <v>0</v>
      </c>
      <c r="G85" s="23">
        <f t="shared" si="2"/>
        <v>0</v>
      </c>
      <c r="H85" s="24"/>
    </row>
    <row r="86" spans="1:8" hidden="1" outlineLevel="1" x14ac:dyDescent="0.35">
      <c r="A86" s="14"/>
      <c r="B86" s="16"/>
      <c r="C86" s="16"/>
      <c r="D86" s="16"/>
      <c r="E86" s="22"/>
      <c r="F86" s="16">
        <v>0</v>
      </c>
      <c r="G86" s="18">
        <f t="shared" si="2"/>
        <v>0</v>
      </c>
      <c r="H86" s="21"/>
    </row>
    <row r="87" spans="1:8" hidden="1" outlineLevel="1" x14ac:dyDescent="0.35">
      <c r="A87" s="14"/>
      <c r="B87" s="16"/>
      <c r="C87" s="16"/>
      <c r="D87" s="16"/>
      <c r="E87" s="22"/>
      <c r="F87" s="16">
        <v>0</v>
      </c>
      <c r="G87" s="18">
        <f t="shared" si="2"/>
        <v>0</v>
      </c>
      <c r="H87" s="21"/>
    </row>
    <row r="88" spans="1:8" hidden="1" outlineLevel="1" x14ac:dyDescent="0.35">
      <c r="A88" s="14"/>
      <c r="B88" s="16"/>
      <c r="C88" s="16"/>
      <c r="D88" s="16"/>
      <c r="E88" s="22"/>
      <c r="F88" s="16">
        <v>0</v>
      </c>
      <c r="G88" s="18">
        <f t="shared" si="2"/>
        <v>0</v>
      </c>
      <c r="H88" s="21"/>
    </row>
    <row r="89" spans="1:8" hidden="1" outlineLevel="1" x14ac:dyDescent="0.35">
      <c r="A89" s="14"/>
      <c r="B89" s="16"/>
      <c r="C89" s="25"/>
      <c r="D89" s="25"/>
      <c r="E89" s="26"/>
      <c r="F89" s="16">
        <v>0</v>
      </c>
      <c r="G89" s="18">
        <f t="shared" si="2"/>
        <v>0</v>
      </c>
      <c r="H89" s="21"/>
    </row>
    <row r="90" spans="1:8" collapsed="1" x14ac:dyDescent="0.35">
      <c r="B90" s="25"/>
      <c r="C90" s="25" t="s">
        <v>191</v>
      </c>
      <c r="D90" s="25"/>
      <c r="E90" s="27"/>
      <c r="F90" s="28">
        <f>SUM(F7:F89)</f>
        <v>2833639787.0999999</v>
      </c>
      <c r="G90" s="29">
        <f t="shared" si="2"/>
        <v>0.97191185117249412</v>
      </c>
      <c r="H90" s="30"/>
    </row>
    <row r="92" spans="1:8" x14ac:dyDescent="0.35">
      <c r="B92" s="31"/>
      <c r="C92" s="31" t="s">
        <v>192</v>
      </c>
      <c r="D92" s="31"/>
      <c r="E92" s="31"/>
      <c r="F92" s="31" t="s">
        <v>10</v>
      </c>
      <c r="G92" s="32" t="s">
        <v>11</v>
      </c>
      <c r="H92" s="31" t="s">
        <v>12</v>
      </c>
    </row>
    <row r="93" spans="1:8" x14ac:dyDescent="0.35">
      <c r="B93" s="33"/>
      <c r="C93" s="25" t="s">
        <v>193</v>
      </c>
      <c r="D93" s="16"/>
      <c r="E93" s="22"/>
      <c r="F93" s="34" t="s">
        <v>194</v>
      </c>
      <c r="G93" s="35">
        <v>0</v>
      </c>
      <c r="H93" s="16"/>
    </row>
    <row r="94" spans="1:8" x14ac:dyDescent="0.35">
      <c r="A94" s="36" t="s">
        <v>195</v>
      </c>
      <c r="B94" s="33" t="s">
        <v>196</v>
      </c>
      <c r="C94" s="25" t="s">
        <v>197</v>
      </c>
      <c r="D94" s="25"/>
      <c r="E94" s="27"/>
      <c r="F94" s="17">
        <v>76467176.709999993</v>
      </c>
      <c r="G94" s="35">
        <f>+F94/$F$102</f>
        <v>2.622752391058503E-2</v>
      </c>
      <c r="H94" s="16"/>
    </row>
    <row r="95" spans="1:8" x14ac:dyDescent="0.35">
      <c r="B95" s="33"/>
      <c r="C95" s="25" t="s">
        <v>198</v>
      </c>
      <c r="D95" s="16"/>
      <c r="E95" s="22"/>
      <c r="F95" s="27" t="s">
        <v>194</v>
      </c>
      <c r="G95" s="35">
        <v>0</v>
      </c>
      <c r="H95" s="16"/>
    </row>
    <row r="96" spans="1:8" x14ac:dyDescent="0.35">
      <c r="B96" s="33"/>
      <c r="C96" s="25" t="s">
        <v>199</v>
      </c>
      <c r="D96" s="16"/>
      <c r="E96" s="22"/>
      <c r="F96" s="27" t="s">
        <v>194</v>
      </c>
      <c r="G96" s="35">
        <v>0</v>
      </c>
      <c r="H96" s="16"/>
    </row>
    <row r="97" spans="1:8" x14ac:dyDescent="0.35">
      <c r="B97" s="33"/>
      <c r="C97" s="25" t="s">
        <v>200</v>
      </c>
      <c r="D97" s="16"/>
      <c r="E97" s="22"/>
      <c r="F97" s="27" t="s">
        <v>194</v>
      </c>
      <c r="G97" s="35">
        <v>0</v>
      </c>
      <c r="H97" s="16"/>
    </row>
    <row r="98" spans="1:8" x14ac:dyDescent="0.35">
      <c r="A98" s="37" t="s">
        <v>201</v>
      </c>
      <c r="B98" s="16" t="s">
        <v>201</v>
      </c>
      <c r="C98" s="16" t="s">
        <v>202</v>
      </c>
      <c r="D98" s="16"/>
      <c r="E98" s="22"/>
      <c r="F98" s="17">
        <v>5424710.8799999999</v>
      </c>
      <c r="G98" s="35">
        <f>+F98/$F$102</f>
        <v>1.8606249169207856E-3</v>
      </c>
      <c r="H98" s="16"/>
    </row>
    <row r="99" spans="1:8" x14ac:dyDescent="0.35">
      <c r="B99" s="33"/>
      <c r="C99" s="16"/>
      <c r="D99" s="16"/>
      <c r="E99" s="22"/>
      <c r="F99" s="34"/>
      <c r="G99" s="35"/>
      <c r="H99" s="16"/>
    </row>
    <row r="100" spans="1:8" x14ac:dyDescent="0.35">
      <c r="B100" s="33"/>
      <c r="C100" s="16" t="s">
        <v>203</v>
      </c>
      <c r="D100" s="16"/>
      <c r="E100" s="22"/>
      <c r="F100" s="38">
        <f>SUM(F93:F99)</f>
        <v>81891887.589999989</v>
      </c>
      <c r="G100" s="35">
        <f>+F100/$F$102</f>
        <v>2.8088148827505814E-2</v>
      </c>
      <c r="H100" s="16"/>
    </row>
    <row r="101" spans="1:8" x14ac:dyDescent="0.35">
      <c r="B101" s="33"/>
      <c r="C101" s="16"/>
      <c r="D101" s="16"/>
      <c r="E101" s="22"/>
      <c r="F101" s="38"/>
      <c r="G101" s="35"/>
      <c r="H101" s="16"/>
    </row>
    <row r="102" spans="1:8" x14ac:dyDescent="0.35">
      <c r="B102" s="39"/>
      <c r="C102" s="40" t="s">
        <v>204</v>
      </c>
      <c r="D102" s="41"/>
      <c r="E102" s="42"/>
      <c r="F102" s="43">
        <f>+F100+F90</f>
        <v>2915531674.6900001</v>
      </c>
      <c r="G102" s="44">
        <v>1</v>
      </c>
      <c r="H102" s="16"/>
    </row>
    <row r="103" spans="1:8" x14ac:dyDescent="0.35">
      <c r="F103" s="45"/>
    </row>
    <row r="104" spans="1:8" x14ac:dyDescent="0.35">
      <c r="C104" s="25" t="s">
        <v>205</v>
      </c>
      <c r="D104" s="46"/>
      <c r="F104" s="4">
        <v>0</v>
      </c>
    </row>
    <row r="105" spans="1:8" x14ac:dyDescent="0.35">
      <c r="C105" s="25" t="s">
        <v>206</v>
      </c>
      <c r="D105" s="47"/>
    </row>
    <row r="106" spans="1:8" x14ac:dyDescent="0.35">
      <c r="C106" s="25" t="s">
        <v>207</v>
      </c>
      <c r="D106" s="47"/>
    </row>
    <row r="107" spans="1:8" x14ac:dyDescent="0.35">
      <c r="C107" s="25" t="s">
        <v>208</v>
      </c>
      <c r="D107" s="48">
        <v>20.001200000000001</v>
      </c>
    </row>
    <row r="108" spans="1:8" x14ac:dyDescent="0.35">
      <c r="C108" s="25" t="s">
        <v>209</v>
      </c>
      <c r="D108" s="48">
        <v>19.370899999999999</v>
      </c>
    </row>
    <row r="109" spans="1:8" x14ac:dyDescent="0.35">
      <c r="A109" s="36" t="s">
        <v>210</v>
      </c>
      <c r="C109" s="25" t="s">
        <v>211</v>
      </c>
      <c r="D109" s="49">
        <v>324700957.79999995</v>
      </c>
    </row>
    <row r="110" spans="1:8" x14ac:dyDescent="0.35">
      <c r="C110" s="25" t="s">
        <v>212</v>
      </c>
      <c r="D110" s="47">
        <v>0</v>
      </c>
    </row>
    <row r="111" spans="1:8" x14ac:dyDescent="0.35">
      <c r="C111" s="25" t="s">
        <v>213</v>
      </c>
      <c r="D111" s="47">
        <v>0</v>
      </c>
      <c r="F111" s="45"/>
      <c r="G111" s="50"/>
    </row>
    <row r="112" spans="1:8" x14ac:dyDescent="0.35">
      <c r="B112" s="51"/>
      <c r="C112" s="14"/>
    </row>
    <row r="113" spans="1:8" x14ac:dyDescent="0.35">
      <c r="F113" s="4"/>
    </row>
    <row r="114" spans="1:8" x14ac:dyDescent="0.35">
      <c r="C114" s="31" t="s">
        <v>214</v>
      </c>
      <c r="D114" s="31"/>
      <c r="E114" s="31"/>
      <c r="F114" s="31"/>
      <c r="G114" s="32"/>
      <c r="H114" s="31"/>
    </row>
    <row r="115" spans="1:8" x14ac:dyDescent="0.35">
      <c r="C115" s="31" t="s">
        <v>215</v>
      </c>
      <c r="D115" s="31"/>
      <c r="E115" s="31"/>
      <c r="F115" s="31" t="s">
        <v>10</v>
      </c>
      <c r="G115" s="32" t="s">
        <v>11</v>
      </c>
      <c r="H115" s="31" t="s">
        <v>12</v>
      </c>
    </row>
    <row r="116" spans="1:8" x14ac:dyDescent="0.35">
      <c r="A116" s="1" t="s">
        <v>216</v>
      </c>
      <c r="C116" s="25" t="s">
        <v>217</v>
      </c>
      <c r="D116" s="16"/>
      <c r="E116" s="22"/>
      <c r="F116" s="52">
        <f>SUMIF(Table134567685[[Industry ]],A116,Table134567685[Market Value])</f>
        <v>0</v>
      </c>
      <c r="G116" s="53">
        <f>+F116/$F$102</f>
        <v>0</v>
      </c>
      <c r="H116" s="16"/>
    </row>
    <row r="117" spans="1:8" x14ac:dyDescent="0.35">
      <c r="A117" s="16" t="s">
        <v>218</v>
      </c>
      <c r="C117" s="16" t="s">
        <v>219</v>
      </c>
      <c r="D117" s="16"/>
      <c r="E117" s="22"/>
      <c r="F117" s="52">
        <f>SUMIF(Table134567685[[Industry ]],A117,Table134567685[Market Value])</f>
        <v>0</v>
      </c>
      <c r="G117" s="53">
        <f t="shared" ref="G117" si="3">+F117/$F$102</f>
        <v>0</v>
      </c>
      <c r="H117" s="16"/>
    </row>
    <row r="118" spans="1:8" x14ac:dyDescent="0.35">
      <c r="C118" s="16" t="s">
        <v>220</v>
      </c>
      <c r="D118" s="16"/>
      <c r="E118" s="22"/>
      <c r="F118" s="52">
        <f>SUMIF($E$130:$E$137,C118,H130:H137)</f>
        <v>0</v>
      </c>
      <c r="G118" s="53">
        <f>+F118/$F$102</f>
        <v>0</v>
      </c>
      <c r="H118" s="16"/>
    </row>
    <row r="119" spans="1:8" x14ac:dyDescent="0.35">
      <c r="C119" s="16" t="s">
        <v>221</v>
      </c>
      <c r="D119" s="16"/>
      <c r="E119" s="22"/>
      <c r="F119" s="52">
        <f t="shared" ref="F119:F127" si="4">SUMIF($E$130:$E$137,C119,H131:H138)</f>
        <v>0</v>
      </c>
      <c r="G119" s="53">
        <f t="shared" ref="G119:G127" si="5">+F119/$F$102</f>
        <v>0</v>
      </c>
      <c r="H119" s="16"/>
    </row>
    <row r="120" spans="1:8" x14ac:dyDescent="0.35">
      <c r="C120" s="16" t="s">
        <v>222</v>
      </c>
      <c r="D120" s="16"/>
      <c r="E120" s="22"/>
      <c r="F120" s="52">
        <f t="shared" si="4"/>
        <v>0</v>
      </c>
      <c r="G120" s="53">
        <f t="shared" si="5"/>
        <v>0</v>
      </c>
      <c r="H120" s="16"/>
    </row>
    <row r="121" spans="1:8" x14ac:dyDescent="0.35">
      <c r="C121" s="16" t="s">
        <v>223</v>
      </c>
      <c r="D121" s="16"/>
      <c r="E121" s="22"/>
      <c r="F121" s="52">
        <f t="shared" si="4"/>
        <v>0</v>
      </c>
      <c r="G121" s="53">
        <f t="shared" si="5"/>
        <v>0</v>
      </c>
      <c r="H121" s="16"/>
    </row>
    <row r="122" spans="1:8" x14ac:dyDescent="0.35">
      <c r="C122" s="16" t="s">
        <v>224</v>
      </c>
      <c r="D122" s="16"/>
      <c r="E122" s="22"/>
      <c r="F122" s="52">
        <f t="shared" si="4"/>
        <v>0</v>
      </c>
      <c r="G122" s="53">
        <f t="shared" si="5"/>
        <v>0</v>
      </c>
      <c r="H122" s="16"/>
    </row>
    <row r="123" spans="1:8" x14ac:dyDescent="0.35">
      <c r="C123" s="16" t="s">
        <v>225</v>
      </c>
      <c r="D123" s="16"/>
      <c r="E123" s="22"/>
      <c r="F123" s="52">
        <f t="shared" si="4"/>
        <v>0</v>
      </c>
      <c r="G123" s="53">
        <f t="shared" si="5"/>
        <v>0</v>
      </c>
      <c r="H123" s="16"/>
    </row>
    <row r="124" spans="1:8" x14ac:dyDescent="0.35">
      <c r="C124" s="16" t="s">
        <v>226</v>
      </c>
      <c r="D124" s="16"/>
      <c r="E124" s="22"/>
      <c r="F124" s="52">
        <f t="shared" si="4"/>
        <v>0</v>
      </c>
      <c r="G124" s="53">
        <f t="shared" si="5"/>
        <v>0</v>
      </c>
      <c r="H124" s="16"/>
    </row>
    <row r="125" spans="1:8" x14ac:dyDescent="0.35">
      <c r="C125" s="16" t="s">
        <v>227</v>
      </c>
      <c r="D125" s="16"/>
      <c r="E125" s="22"/>
      <c r="F125" s="52">
        <f>SUMIF($E$130:$E$137,C125,H137:H144)</f>
        <v>0</v>
      </c>
      <c r="G125" s="53">
        <f t="shared" si="5"/>
        <v>0</v>
      </c>
      <c r="H125" s="16"/>
    </row>
    <row r="126" spans="1:8" x14ac:dyDescent="0.35">
      <c r="C126" s="16" t="s">
        <v>228</v>
      </c>
      <c r="D126" s="16"/>
      <c r="E126" s="22"/>
      <c r="F126" s="52">
        <f t="shared" si="4"/>
        <v>0</v>
      </c>
      <c r="G126" s="53">
        <f t="shared" si="5"/>
        <v>0</v>
      </c>
      <c r="H126" s="16"/>
    </row>
    <row r="127" spans="1:8" x14ac:dyDescent="0.35">
      <c r="C127" s="16" t="s">
        <v>229</v>
      </c>
      <c r="D127" s="16"/>
      <c r="E127" s="22"/>
      <c r="F127" s="52">
        <f t="shared" si="4"/>
        <v>0</v>
      </c>
      <c r="G127" s="53">
        <f t="shared" si="5"/>
        <v>0</v>
      </c>
      <c r="H127" s="16"/>
    </row>
    <row r="130" spans="5:8" x14ac:dyDescent="0.35">
      <c r="E130" s="16" t="s">
        <v>220</v>
      </c>
      <c r="F130" s="16" t="s">
        <v>230</v>
      </c>
      <c r="G130" s="7">
        <f t="shared" ref="G130:G137" si="6">SUMIF($H$7:$H$74,F130,$E$7:$E$74)</f>
        <v>0</v>
      </c>
      <c r="H130" s="1">
        <f t="shared" ref="H130:H137" si="7">SUMIF($H$7:$H$74,F130,$F$7:$F$74)</f>
        <v>0</v>
      </c>
    </row>
    <row r="131" spans="5:8" x14ac:dyDescent="0.35">
      <c r="E131" s="16" t="s">
        <v>220</v>
      </c>
      <c r="F131" s="16" t="s">
        <v>231</v>
      </c>
      <c r="G131" s="7">
        <f t="shared" si="6"/>
        <v>0</v>
      </c>
      <c r="H131" s="1">
        <f t="shared" si="7"/>
        <v>0</v>
      </c>
    </row>
    <row r="132" spans="5:8" x14ac:dyDescent="0.35">
      <c r="E132" s="16" t="s">
        <v>220</v>
      </c>
      <c r="F132" s="16" t="s">
        <v>232</v>
      </c>
      <c r="G132" s="7">
        <f t="shared" si="6"/>
        <v>0</v>
      </c>
      <c r="H132" s="1">
        <f t="shared" si="7"/>
        <v>0</v>
      </c>
    </row>
    <row r="133" spans="5:8" x14ac:dyDescent="0.35">
      <c r="E133" s="16" t="s">
        <v>222</v>
      </c>
      <c r="F133" s="16" t="s">
        <v>233</v>
      </c>
      <c r="G133" s="7">
        <f t="shared" si="6"/>
        <v>0</v>
      </c>
      <c r="H133" s="1">
        <f t="shared" si="7"/>
        <v>0</v>
      </c>
    </row>
    <row r="134" spans="5:8" x14ac:dyDescent="0.35">
      <c r="E134" s="16" t="s">
        <v>223</v>
      </c>
      <c r="F134" s="16" t="s">
        <v>234</v>
      </c>
      <c r="G134" s="7">
        <f t="shared" si="6"/>
        <v>0</v>
      </c>
      <c r="H134" s="1">
        <f t="shared" si="7"/>
        <v>0</v>
      </c>
    </row>
    <row r="135" spans="5:8" x14ac:dyDescent="0.35">
      <c r="E135" s="16" t="s">
        <v>220</v>
      </c>
      <c r="F135" s="16" t="s">
        <v>235</v>
      </c>
      <c r="G135" s="7">
        <f t="shared" si="6"/>
        <v>0</v>
      </c>
      <c r="H135" s="1">
        <f t="shared" si="7"/>
        <v>0</v>
      </c>
    </row>
    <row r="136" spans="5:8" x14ac:dyDescent="0.35">
      <c r="E136" s="16" t="s">
        <v>223</v>
      </c>
      <c r="F136" s="16" t="s">
        <v>236</v>
      </c>
      <c r="G136" s="7">
        <f t="shared" si="6"/>
        <v>0</v>
      </c>
      <c r="H136" s="1">
        <f t="shared" si="7"/>
        <v>0</v>
      </c>
    </row>
    <row r="137" spans="5:8" x14ac:dyDescent="0.35">
      <c r="E137" s="16" t="s">
        <v>220</v>
      </c>
      <c r="F137" s="16" t="s">
        <v>237</v>
      </c>
      <c r="G137" s="7">
        <f t="shared" si="6"/>
        <v>0</v>
      </c>
      <c r="H137" s="1">
        <f t="shared" si="7"/>
        <v>0</v>
      </c>
    </row>
    <row r="138" spans="5:8" x14ac:dyDescent="0.35">
      <c r="G138" s="7" t="s">
        <v>238</v>
      </c>
      <c r="H138" s="1" t="s">
        <v>238</v>
      </c>
    </row>
  </sheetData>
  <pageMargins left="0.7" right="0.7" top="0.75" bottom="0.75" header="0.3" footer="0.3"/>
  <pageSetup scale="44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Port_E1</vt:lpstr>
      <vt:lpstr>Port_E1!Print_Area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2022-12-08T12:17:49Z</dcterms:created>
  <dcterms:modified xsi:type="dcterms:W3CDTF">2022-12-08T12:21:44Z</dcterms:modified>
</cp:coreProperties>
</file>