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PFRDA &amp; NPS Trust Communication April 2019 Onwards\NPS Trust\2022-23\portfolio\October\"/>
    </mc:Choice>
  </mc:AlternateContent>
  <xr:revisionPtr revIDLastSave="0" documentId="8_{07523220-C53D-4606-BFE0-AFDCD68348AD}" xr6:coauthVersionLast="47" xr6:coauthVersionMax="47" xr10:uidLastSave="{00000000-0000-0000-0000-000000000000}"/>
  <bookViews>
    <workbookView xWindow="-110" yWindow="-110" windowWidth="19420" windowHeight="10420" xr2:uid="{5757EE5E-B58B-48B3-A300-256987AD69D5}"/>
  </bookViews>
  <sheets>
    <sheet name="Port_C1I" sheetId="1" r:id="rId1"/>
  </sheets>
  <externalReferences>
    <externalReference r:id="rId2"/>
  </externalReferences>
  <definedNames>
    <definedName name="_xlnm._FilterDatabase" localSheetId="0" hidden="1">Port_C1I!$C$6:$H$68</definedName>
    <definedName name="IN">'[1]INPUT MASTER'!$B$9</definedName>
    <definedName name="_xlnm.Print_Area" localSheetId="0">Port_C1I!$B$2:$H$108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18" i="1" l="1"/>
  <c r="G118" i="1"/>
  <c r="H117" i="1"/>
  <c r="G117" i="1"/>
  <c r="H116" i="1"/>
  <c r="G116" i="1"/>
  <c r="H115" i="1"/>
  <c r="G115" i="1"/>
  <c r="H114" i="1"/>
  <c r="G114" i="1"/>
  <c r="H113" i="1"/>
  <c r="G113" i="1"/>
  <c r="H112" i="1"/>
  <c r="G112" i="1"/>
  <c r="H111" i="1"/>
  <c r="G111" i="1"/>
  <c r="H110" i="1"/>
  <c r="G110" i="1"/>
  <c r="H109" i="1"/>
  <c r="H119" i="1" s="1"/>
  <c r="G109" i="1"/>
  <c r="F106" i="1"/>
  <c r="G106" i="1" s="1"/>
  <c r="F105" i="1"/>
  <c r="G105" i="1" s="1"/>
  <c r="F104" i="1"/>
  <c r="G104" i="1" s="1"/>
  <c r="F103" i="1"/>
  <c r="G103" i="1" s="1"/>
  <c r="F102" i="1"/>
  <c r="G102" i="1" s="1"/>
  <c r="F101" i="1"/>
  <c r="G101" i="1" s="1"/>
  <c r="F100" i="1"/>
  <c r="G100" i="1" s="1"/>
  <c r="F99" i="1"/>
  <c r="G99" i="1" s="1"/>
  <c r="F98" i="1"/>
  <c r="G98" i="1" s="1"/>
  <c r="F97" i="1"/>
  <c r="G97" i="1" s="1"/>
  <c r="F96" i="1"/>
  <c r="G96" i="1" s="1"/>
  <c r="F95" i="1"/>
  <c r="G95" i="1" s="1"/>
  <c r="F81" i="1"/>
  <c r="G65" i="1" s="1"/>
  <c r="G79" i="1"/>
  <c r="F79" i="1"/>
  <c r="G77" i="1"/>
  <c r="G73" i="1"/>
  <c r="G69" i="1"/>
  <c r="F69" i="1"/>
  <c r="G68" i="1"/>
  <c r="G67" i="1"/>
  <c r="G66" i="1"/>
  <c r="G64" i="1"/>
  <c r="G63" i="1"/>
  <c r="G62" i="1"/>
  <c r="G60" i="1"/>
  <c r="G59" i="1"/>
  <c r="G58" i="1"/>
  <c r="G56" i="1"/>
  <c r="G55" i="1"/>
  <c r="G54" i="1"/>
  <c r="G52" i="1"/>
  <c r="G51" i="1"/>
  <c r="G50" i="1"/>
  <c r="G48" i="1"/>
  <c r="G47" i="1"/>
  <c r="G46" i="1"/>
  <c r="G44" i="1"/>
  <c r="G43" i="1"/>
  <c r="G42" i="1"/>
  <c r="G40" i="1"/>
  <c r="G39" i="1"/>
  <c r="G38" i="1"/>
  <c r="G36" i="1"/>
  <c r="G35" i="1"/>
  <c r="G34" i="1"/>
  <c r="G32" i="1"/>
  <c r="G31" i="1"/>
  <c r="G30" i="1"/>
  <c r="G28" i="1"/>
  <c r="G27" i="1"/>
  <c r="G26" i="1"/>
  <c r="G24" i="1"/>
  <c r="G23" i="1"/>
  <c r="G22" i="1"/>
  <c r="G20" i="1"/>
  <c r="G19" i="1"/>
  <c r="G18" i="1"/>
  <c r="G16" i="1"/>
  <c r="G15" i="1"/>
  <c r="G14" i="1"/>
  <c r="G12" i="1"/>
  <c r="G11" i="1"/>
  <c r="G10" i="1"/>
  <c r="G8" i="1"/>
  <c r="G7" i="1"/>
  <c r="G107" i="1" l="1"/>
  <c r="F107" i="1"/>
  <c r="G9" i="1"/>
  <c r="G13" i="1"/>
  <c r="G17" i="1"/>
  <c r="G21" i="1"/>
  <c r="G25" i="1"/>
  <c r="G29" i="1"/>
  <c r="G33" i="1"/>
  <c r="G37" i="1"/>
  <c r="G41" i="1"/>
  <c r="G45" i="1"/>
  <c r="G49" i="1"/>
  <c r="G53" i="1"/>
  <c r="G57" i="1"/>
  <c r="G61" i="1"/>
</calcChain>
</file>

<file path=xl/sharedStrings.xml><?xml version="1.0" encoding="utf-8"?>
<sst xmlns="http://schemas.openxmlformats.org/spreadsheetml/2006/main" count="328" uniqueCount="196">
  <si>
    <t>NAME OF PENSION FUND</t>
  </si>
  <si>
    <t>ADITYA BIRLA SUN LIFE PENSION MANAGEMENT LIMITED</t>
  </si>
  <si>
    <t>C-TIER II</t>
  </si>
  <si>
    <t>SCHEME NAME</t>
  </si>
  <si>
    <t>Scheme C TIER II</t>
  </si>
  <si>
    <t>MONTH</t>
  </si>
  <si>
    <t>ISIN No.</t>
  </si>
  <si>
    <t>Name of the Instrument</t>
  </si>
  <si>
    <t xml:space="preserve">Industry </t>
  </si>
  <si>
    <t>Quantity</t>
  </si>
  <si>
    <t>Market Value</t>
  </si>
  <si>
    <t>% of Portfolio</t>
  </si>
  <si>
    <t>Ratings</t>
  </si>
  <si>
    <t>INE261F08BM7</t>
  </si>
  <si>
    <t>7.41% NABARD(Non GOI) 18-July-2029</t>
  </si>
  <si>
    <t>Other monetary intermediation services n.e.c.</t>
  </si>
  <si>
    <t>CRISIL AAA</t>
  </si>
  <si>
    <t>INE115A07PP1</t>
  </si>
  <si>
    <t>7.13% LIC Housing Finance 28-Nov-2031</t>
  </si>
  <si>
    <t>Activities of specialized institutions granting credit for house purchases</t>
  </si>
  <si>
    <t>INE001A07TG4</t>
  </si>
  <si>
    <t>7.05% HDFC 01.12.2031</t>
  </si>
  <si>
    <t>INE020B08AQ9</t>
  </si>
  <si>
    <t>7.70% REC 10.12.2027</t>
  </si>
  <si>
    <t>Other credit granting</t>
  </si>
  <si>
    <t>INE094A08101</t>
  </si>
  <si>
    <t>6.09% HPCL 26.02.2027 (Hindustan Petroleum Corporation Ltd)</t>
  </si>
  <si>
    <t>Production of liquid and gaseous fuels, illuminating oils, lubricating</t>
  </si>
  <si>
    <t>INE261F08BE4</t>
  </si>
  <si>
    <t>8.62% NABARD 14-MAR-2034</t>
  </si>
  <si>
    <t>INE134E08CY2</t>
  </si>
  <si>
    <t>8.70% PFC 14.05.2025</t>
  </si>
  <si>
    <t>INE001A07TF6</t>
  </si>
  <si>
    <t>07.10% HDFC LTD 12-Nov-2031</t>
  </si>
  <si>
    <t>INE001A07TO8</t>
  </si>
  <si>
    <t>08.00% HDFC LTD 27-July-2032</t>
  </si>
  <si>
    <t>INE514E08FC4</t>
  </si>
  <si>
    <t>08.12% EXIM 25-April-2031</t>
  </si>
  <si>
    <t>INE752E07KX8</t>
  </si>
  <si>
    <t>7.93% PGC 20.05.2026</t>
  </si>
  <si>
    <t>Transmission of electric energy</t>
  </si>
  <si>
    <t>INE752E07KY6</t>
  </si>
  <si>
    <t>7.93% POWER GRID CORP MD 20.05.2027</t>
  </si>
  <si>
    <t>INE296A07SD9</t>
  </si>
  <si>
    <t>7.82 Bajaj Finance 08.09.2032</t>
  </si>
  <si>
    <t>INE774D08MK5</t>
  </si>
  <si>
    <t>8%Mahindra Financial Sevices LTD NCD MD 24/07/2027</t>
  </si>
  <si>
    <t>Other financial service activities, except insurance and pension funding activities</t>
  </si>
  <si>
    <t>BWR AAA</t>
  </si>
  <si>
    <t>INE134E08JR1</t>
  </si>
  <si>
    <t>8.67%PFC 19-Nov-2028</t>
  </si>
  <si>
    <t>INE134E08JP5</t>
  </si>
  <si>
    <t>7.85% PFC 03.04.2028.</t>
  </si>
  <si>
    <t>INE062A08231</t>
  </si>
  <si>
    <t>6.80% SBI BasellI Tier II 21 Aug 2035 Call 21 Aug 2030</t>
  </si>
  <si>
    <t>Monetary intermediation of commercial banks, saving banks. postal savings</t>
  </si>
  <si>
    <t>INE296A07RA7</t>
  </si>
  <si>
    <t>7.90% Bajaj Finance 10-Jan-2030</t>
  </si>
  <si>
    <t>INE031A08624</t>
  </si>
  <si>
    <t>8.52% HUDCO 28 Nov 2028 (GOI Service)</t>
  </si>
  <si>
    <t>[ICRA]AAA</t>
  </si>
  <si>
    <t>INE514E08EE3</t>
  </si>
  <si>
    <t>8.83% EXIM 03-NOV-2029</t>
  </si>
  <si>
    <t>INE906B07HG7</t>
  </si>
  <si>
    <t>7.49% NHAI 1 Aug 2029</t>
  </si>
  <si>
    <t>Construction and maintenance of motorways, streets, roads, other vehicular ways</t>
  </si>
  <si>
    <t>INE001A07SB7</t>
  </si>
  <si>
    <t>8.05% HDFC Ltd 22 Oct 2029</t>
  </si>
  <si>
    <t>INE235P07894</t>
  </si>
  <si>
    <t>9.30% L&amp;T INFRA DEBT FUND 5 July 2024</t>
  </si>
  <si>
    <t>INE733E07KA6</t>
  </si>
  <si>
    <t>8.05% NTPC 5 May 2026</t>
  </si>
  <si>
    <t>Electric power generation by coal based thermal power plants</t>
  </si>
  <si>
    <t>INE733E07KL3</t>
  </si>
  <si>
    <t>7.32% NTPC 17 Jul 2029</t>
  </si>
  <si>
    <t>INE031A08699</t>
  </si>
  <si>
    <t>8.41% HUDCO GOI 15 Mar 2029 (GOI Service)</t>
  </si>
  <si>
    <t>INE121A08OA2</t>
  </si>
  <si>
    <t>9.08% Cholamandalam Investment &amp; Finance co. Ltd 23.11.2023</t>
  </si>
  <si>
    <t>[ICRA]AA+</t>
  </si>
  <si>
    <t>INE053F07BT5</t>
  </si>
  <si>
    <t>7.54% IRFC 29 Jul 2034</t>
  </si>
  <si>
    <t>INE752E07OC4</t>
  </si>
  <si>
    <t>7.36% PGC 17Oct 2026</t>
  </si>
  <si>
    <t>INE906B07GP0</t>
  </si>
  <si>
    <t>8.27% NHAI 28 Mar 2029.</t>
  </si>
  <si>
    <t>INE261F08AO5</t>
  </si>
  <si>
    <t>8.47% NABARD GOI 31 Aug 2033</t>
  </si>
  <si>
    <t>INE523E08NH8</t>
  </si>
  <si>
    <t>9.80% L&amp;T Finance 21  Dec 2022</t>
  </si>
  <si>
    <t>Activities of holding companies</t>
  </si>
  <si>
    <t>INE053F09HQ4</t>
  </si>
  <si>
    <t>9.47% IRFC 10 May 2031</t>
  </si>
  <si>
    <t>INE002A08534</t>
  </si>
  <si>
    <t>9.05% Reliance Industries 17 Oct 2028</t>
  </si>
  <si>
    <t>Manufacture of other petroleum n.e.c.</t>
  </si>
  <si>
    <t>INE062A08165</t>
  </si>
  <si>
    <t>8.90% SBI Tier II  2 Nov 2028 Call 2 Nov 2023</t>
  </si>
  <si>
    <t>INE535H08660</t>
  </si>
  <si>
    <t>9.30% Fullerton India Credit 25 Apr 2023</t>
  </si>
  <si>
    <t>IND AAA</t>
  </si>
  <si>
    <t>INE206D08162</t>
  </si>
  <si>
    <t>9.18% Nuclear Power Corporation of India Limited 23-Jan-2029</t>
  </si>
  <si>
    <t>Electric power generation and transmission by nuclear power plants</t>
  </si>
  <si>
    <t>INE537P07489</t>
  </si>
  <si>
    <t>8.40% India Infradebt 20.11.2024</t>
  </si>
  <si>
    <t>INE094A08044</t>
  </si>
  <si>
    <t>6.80% HPCL(Hindustan Petroleum Corporation Limited) 15.12.20</t>
  </si>
  <si>
    <t>INE733E07HC8</t>
  </si>
  <si>
    <t>9.00 % NTPC 25.01.2027</t>
  </si>
  <si>
    <t>INE090A08UE8</t>
  </si>
  <si>
    <t>6.45%ICICI Bank (Infrastructure Bond) 15.06.2028</t>
  </si>
  <si>
    <t>INE848E07369</t>
  </si>
  <si>
    <t>8.85% NHPC 11.02.2025</t>
  </si>
  <si>
    <t>Electric power generation by hydroelectric power plants</t>
  </si>
  <si>
    <t>INE094A08093</t>
  </si>
  <si>
    <t>6.63% HPCL(Hindustan Petroleum Corporation Ltd)11.04.2031</t>
  </si>
  <si>
    <t>INE238A08351</t>
  </si>
  <si>
    <t>8.85 % AXIS BANK 05.12.2024 (infras Bond)</t>
  </si>
  <si>
    <t>INE848E07476</t>
  </si>
  <si>
    <t>8.78% NHPC 11-Sept-2027</t>
  </si>
  <si>
    <t>INE115A07OF5</t>
  </si>
  <si>
    <t>7.99% LIC Housing 12 July 2029 Put Option (12July2021)</t>
  </si>
  <si>
    <t>INE514E08EL8</t>
  </si>
  <si>
    <t>8.15 % EXIM 05.03.2025</t>
  </si>
  <si>
    <t>INE296A07RN0</t>
  </si>
  <si>
    <t>6.92% Bajaj Finance 24-Dec-2030</t>
  </si>
  <si>
    <t>INE001A07SW3</t>
  </si>
  <si>
    <t>6.83% HDFC 2031 08-Jan-2031</t>
  </si>
  <si>
    <t>INE296A07RO8</t>
  </si>
  <si>
    <t>6% Bajaj Finance 24-Dec-2025</t>
  </si>
  <si>
    <t>INE261F08832</t>
  </si>
  <si>
    <t>7.69% Nabard 31-Mar-2032</t>
  </si>
  <si>
    <t>INE261F08AD8</t>
  </si>
  <si>
    <t>8.20% NABARD 09.03.2028 (GOI Service)</t>
  </si>
  <si>
    <t>INE906B08039</t>
  </si>
  <si>
    <t>7.04% NHAI 21-09-2033</t>
  </si>
  <si>
    <t>INE053F07AB5</t>
  </si>
  <si>
    <t>7.27% IRFC 15.06.2027</t>
  </si>
  <si>
    <t>INE053F07CS5</t>
  </si>
  <si>
    <t>6.85% IRFC 29-Oct-2040</t>
  </si>
  <si>
    <t>INE134E08KV1</t>
  </si>
  <si>
    <t>7.75% Power Finance Corporation 11-Jun-2030</t>
  </si>
  <si>
    <t>INE752E07OB6</t>
  </si>
  <si>
    <t>7.55% Power Grid Corporation 21-Sept-2031</t>
  </si>
  <si>
    <t>INE848E07AW7</t>
  </si>
  <si>
    <t>7.38%NHPC 03.01.2029</t>
  </si>
  <si>
    <t>INE206D08204</t>
  </si>
  <si>
    <t>9.18% Nuclear Power Corporation of India Limited 23-Jan-2028</t>
  </si>
  <si>
    <t>INE053F09GR4</t>
  </si>
  <si>
    <t>8.80% IRFC BOND 03/02/2030</t>
  </si>
  <si>
    <t xml:space="preserve">Subtotal A </t>
  </si>
  <si>
    <t>Money Market Instruments:-</t>
  </si>
  <si>
    <t xml:space="preserve">  - Treasury Bills</t>
  </si>
  <si>
    <t>Nil</t>
  </si>
  <si>
    <t>02A</t>
  </si>
  <si>
    <t>Mutual Funds</t>
  </si>
  <si>
    <t xml:space="preserve">  - Money Market Mutual Funds</t>
  </si>
  <si>
    <t xml:space="preserve">  - Certificate of Deposits / Commercial Papers</t>
  </si>
  <si>
    <t xml:space="preserve">  - Application Pending Allotment </t>
  </si>
  <si>
    <t xml:space="preserve">  - Bank Fixed Deposits (&lt; 1 Year)</t>
  </si>
  <si>
    <t>NCA</t>
  </si>
  <si>
    <t>Net Current assets</t>
  </si>
  <si>
    <t xml:space="preserve">Sub Total B </t>
  </si>
  <si>
    <t>GRAND TOTAL (sub total A + sub total B)</t>
  </si>
  <si>
    <t>Average Maturity of Portfolio (in yrs)</t>
  </si>
  <si>
    <t>Modified Duration (in yrs)</t>
  </si>
  <si>
    <t>Yield to Maturity (%) (annualised)(at market price</t>
  </si>
  <si>
    <t>Net Asset Value</t>
  </si>
  <si>
    <t xml:space="preserve">Net asset value last month </t>
  </si>
  <si>
    <t>Infrastructure</t>
  </si>
  <si>
    <t xml:space="preserve">Total investment in Infrastructure </t>
  </si>
  <si>
    <t xml:space="preserve">Total outstanding exposure to derivatives </t>
  </si>
  <si>
    <t>Total NPA provided for</t>
  </si>
  <si>
    <t>CREDIT RATING EXPOSURE</t>
  </si>
  <si>
    <t xml:space="preserve">Securities </t>
  </si>
  <si>
    <t>GOI</t>
  </si>
  <si>
    <t>Central Govt. Securities</t>
  </si>
  <si>
    <t>SDL</t>
  </si>
  <si>
    <t>State Development Loans</t>
  </si>
  <si>
    <t>AAA / Equivalent</t>
  </si>
  <si>
    <t>A1+ (For Commercial Paper)</t>
  </si>
  <si>
    <t>AA+ / Equivalent</t>
  </si>
  <si>
    <t>AA / Equivalent</t>
  </si>
  <si>
    <t>AA- / Equivalent</t>
  </si>
  <si>
    <t>A+ / Equivalent</t>
  </si>
  <si>
    <t>A / Equivalent</t>
  </si>
  <si>
    <t>A- / Equivalent</t>
  </si>
  <si>
    <t>BBB+ / Equivalent</t>
  </si>
  <si>
    <t>BBB / Equivalent</t>
  </si>
  <si>
    <t xml:space="preserve">Total </t>
  </si>
  <si>
    <t>CARE AAA (CE)</t>
  </si>
  <si>
    <t>CRISIL AA+</t>
  </si>
  <si>
    <t>CRISIL AA</t>
  </si>
  <si>
    <t>CARE AA</t>
  </si>
  <si>
    <t>CARE AAA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</si>
</sst>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dd\-mmm\-yyyy"/>
    <numFmt numFmtId="165" formatCode="_(* #,##0_);_(* \(#,##0\);_(* &quot;-&quot;??_);_(@_)"/>
    <numFmt numFmtId="166" formatCode="#,##0.000000"/>
    <numFmt numFmtId="167" formatCode="0.0%"/>
  </numFmts>
  <fonts count="12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9" fontId="7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7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9">
    <xf numFmtId="0" fontId="0" fillId="0" borderId="0" xfId="0"/>
    <xf numFmtId="0" fontId="2" fillId="0" borderId="0" xfId="2"/>
    <xf numFmtId="0" fontId="5" fillId="0" borderId="0" xfId="2" applyFont="1"/>
    <xf numFmtId="0" fontId="5" fillId="0" borderId="0" xfId="2" applyFont="1" applyAlignment="1">
      <alignment horizontal="left"/>
    </xf>
    <xf numFmtId="43" fontId="0" fillId="0" borderId="0" xfId="3" applyFont="1"/>
    <xf numFmtId="9" fontId="2" fillId="0" borderId="0" xfId="1" applyFont="1"/>
    <xf numFmtId="0" fontId="8" fillId="2" borderId="1" xfId="0" applyFont="1" applyFill="1" applyBorder="1"/>
    <xf numFmtId="9" fontId="1" fillId="0" borderId="0" xfId="1" applyFont="1"/>
    <xf numFmtId="164" fontId="5" fillId="0" borderId="0" xfId="2" applyNumberFormat="1" applyFont="1" applyAlignment="1">
      <alignment horizontal="left"/>
    </xf>
    <xf numFmtId="0" fontId="5" fillId="3" borderId="2" xfId="2" applyFont="1" applyFill="1" applyBorder="1"/>
    <xf numFmtId="0" fontId="5" fillId="3" borderId="3" xfId="2" applyFont="1" applyFill="1" applyBorder="1"/>
    <xf numFmtId="43" fontId="5" fillId="3" borderId="3" xfId="3" applyFont="1" applyFill="1" applyBorder="1"/>
    <xf numFmtId="9" fontId="5" fillId="3" borderId="3" xfId="1" applyFont="1" applyFill="1" applyBorder="1"/>
    <xf numFmtId="0" fontId="5" fillId="3" borderId="4" xfId="2" applyFont="1" applyFill="1" applyBorder="1"/>
    <xf numFmtId="0" fontId="2" fillId="0" borderId="0" xfId="2" applyAlignment="1">
      <alignment vertical="top"/>
    </xf>
    <xf numFmtId="0" fontId="0" fillId="0" borderId="0" xfId="0" applyAlignment="1">
      <alignment vertical="top"/>
    </xf>
    <xf numFmtId="0" fontId="2" fillId="0" borderId="5" xfId="2" applyBorder="1"/>
    <xf numFmtId="165" fontId="0" fillId="0" borderId="5" xfId="3" applyNumberFormat="1" applyFont="1" applyBorder="1"/>
    <xf numFmtId="165" fontId="0" fillId="0" borderId="5" xfId="4" applyNumberFormat="1" applyFont="1" applyBorder="1"/>
    <xf numFmtId="9" fontId="0" fillId="0" borderId="5" xfId="1" applyFont="1" applyFill="1" applyBorder="1"/>
    <xf numFmtId="43" fontId="0" fillId="0" borderId="6" xfId="3" quotePrefix="1" applyFont="1" applyFill="1" applyBorder="1"/>
    <xf numFmtId="43" fontId="0" fillId="0" borderId="5" xfId="3" applyFont="1" applyBorder="1"/>
    <xf numFmtId="165" fontId="1" fillId="0" borderId="5" xfId="4" applyNumberFormat="1" applyFont="1" applyBorder="1"/>
    <xf numFmtId="0" fontId="2" fillId="0" borderId="6" xfId="2" quotePrefix="1" applyBorder="1"/>
    <xf numFmtId="0" fontId="2" fillId="0" borderId="5" xfId="2" applyBorder="1" applyAlignment="1">
      <alignment vertical="top"/>
    </xf>
    <xf numFmtId="43" fontId="0" fillId="0" borderId="5" xfId="3" applyFont="1" applyFill="1" applyBorder="1" applyAlignment="1">
      <alignment horizontal="right" vertical="top"/>
    </xf>
    <xf numFmtId="43" fontId="0" fillId="0" borderId="5" xfId="3" applyFont="1" applyBorder="1" applyAlignment="1">
      <alignment horizontal="right" vertical="top"/>
    </xf>
    <xf numFmtId="165" fontId="1" fillId="0" borderId="5" xfId="4" applyNumberFormat="1" applyFont="1" applyBorder="1" applyAlignment="1">
      <alignment horizontal="right" vertical="top"/>
    </xf>
    <xf numFmtId="9" fontId="0" fillId="0" borderId="5" xfId="1" applyFont="1" applyBorder="1"/>
    <xf numFmtId="0" fontId="2" fillId="0" borderId="5" xfId="2" quotePrefix="1" applyBorder="1"/>
    <xf numFmtId="43" fontId="2" fillId="0" borderId="0" xfId="2" applyNumberFormat="1"/>
    <xf numFmtId="165" fontId="1" fillId="0" borderId="0" xfId="4" applyNumberFormat="1" applyFont="1"/>
    <xf numFmtId="0" fontId="3" fillId="3" borderId="5" xfId="2" applyFont="1" applyFill="1" applyBorder="1"/>
    <xf numFmtId="165" fontId="3" fillId="3" borderId="5" xfId="4" applyNumberFormat="1" applyFont="1" applyFill="1" applyBorder="1"/>
    <xf numFmtId="9" fontId="3" fillId="3" borderId="5" xfId="1" applyFont="1" applyFill="1" applyBorder="1"/>
    <xf numFmtId="0" fontId="6" fillId="0" borderId="5" xfId="2" applyFont="1" applyBorder="1"/>
    <xf numFmtId="165" fontId="0" fillId="0" borderId="5" xfId="4" applyNumberFormat="1" applyFont="1" applyBorder="1" applyAlignment="1">
      <alignment horizontal="right" vertical="top"/>
    </xf>
    <xf numFmtId="0" fontId="9" fillId="2" borderId="7" xfId="0" applyFont="1" applyFill="1" applyBorder="1"/>
    <xf numFmtId="165" fontId="7" fillId="0" borderId="5" xfId="4" applyNumberFormat="1" applyFont="1" applyBorder="1"/>
    <xf numFmtId="0" fontId="4" fillId="0" borderId="5" xfId="2" applyFont="1" applyBorder="1"/>
    <xf numFmtId="165" fontId="10" fillId="0" borderId="5" xfId="4" applyNumberFormat="1" applyFont="1" applyFill="1" applyBorder="1" applyAlignment="1">
      <alignment vertical="center" wrapText="1"/>
    </xf>
    <xf numFmtId="0" fontId="3" fillId="0" borderId="5" xfId="2" applyFont="1" applyBorder="1"/>
    <xf numFmtId="0" fontId="5" fillId="0" borderId="5" xfId="2" applyFont="1" applyBorder="1" applyAlignment="1">
      <alignment vertical="top"/>
    </xf>
    <xf numFmtId="0" fontId="5" fillId="0" borderId="5" xfId="2" applyFont="1" applyBorder="1"/>
    <xf numFmtId="43" fontId="5" fillId="0" borderId="5" xfId="3" applyFont="1" applyBorder="1"/>
    <xf numFmtId="165" fontId="5" fillId="0" borderId="5" xfId="4" applyNumberFormat="1" applyFont="1" applyBorder="1"/>
    <xf numFmtId="9" fontId="5" fillId="0" borderId="5" xfId="1" applyFont="1" applyBorder="1"/>
    <xf numFmtId="165" fontId="2" fillId="0" borderId="0" xfId="2" applyNumberFormat="1"/>
    <xf numFmtId="43" fontId="0" fillId="0" borderId="5" xfId="0" applyNumberFormat="1" applyBorder="1"/>
    <xf numFmtId="166" fontId="2" fillId="0" borderId="5" xfId="2" applyNumberFormat="1" applyBorder="1" applyAlignment="1">
      <alignment horizontal="right" vertical="top"/>
    </xf>
    <xf numFmtId="43" fontId="11" fillId="0" borderId="5" xfId="3" applyFont="1" applyFill="1" applyBorder="1"/>
    <xf numFmtId="43" fontId="0" fillId="4" borderId="5" xfId="3" applyFont="1" applyFill="1" applyBorder="1" applyAlignment="1">
      <alignment horizontal="right"/>
    </xf>
    <xf numFmtId="9" fontId="0" fillId="0" borderId="0" xfId="1" applyFont="1"/>
    <xf numFmtId="10" fontId="0" fillId="4" borderId="0" xfId="5" applyNumberFormat="1" applyFont="1" applyFill="1" applyBorder="1"/>
    <xf numFmtId="165" fontId="0" fillId="0" borderId="5" xfId="3" applyNumberFormat="1" applyFont="1" applyBorder="1" applyAlignment="1">
      <alignment vertical="top"/>
    </xf>
    <xf numFmtId="167" fontId="0" fillId="0" borderId="2" xfId="1" applyNumberFormat="1" applyFont="1" applyBorder="1" applyAlignment="1">
      <alignment vertical="center"/>
    </xf>
    <xf numFmtId="165" fontId="2" fillId="0" borderId="5" xfId="2" applyNumberFormat="1" applyBorder="1"/>
    <xf numFmtId="167" fontId="1" fillId="0" borderId="5" xfId="1" applyNumberFormat="1" applyFont="1" applyBorder="1"/>
    <xf numFmtId="43" fontId="7" fillId="0" borderId="8" xfId="3" quotePrefix="1" applyFont="1" applyBorder="1"/>
  </cellXfs>
  <cellStyles count="6">
    <cellStyle name="Comma 2 2" xfId="3" xr:uid="{2F2CB20B-6F3D-4A1E-8F7A-C9413AEAEFDF}"/>
    <cellStyle name="Comma 3" xfId="4" xr:uid="{910D9E7C-9B7E-44E8-8763-E48F6C5B895D}"/>
    <cellStyle name="Normal" xfId="0" builtinId="0"/>
    <cellStyle name="Normal 2 2" xfId="2" xr:uid="{5B03C412-5BB5-4B3F-83C1-75D94ECD2213}"/>
    <cellStyle name="Percent" xfId="1" builtinId="5"/>
    <cellStyle name="Percent 2" xfId="5" xr:uid="{404165DD-495F-467A-AB03-FDE0AAC3AEEA}"/>
  </cellStyles>
  <dxfs count="12">
    <dxf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5" formatCode="_(* #,##0_);_(* \(#,##0\);_(* &quot;-&quot;??_);_(@_)"/>
      <fill>
        <patternFill patternType="none">
          <fgColor indexed="64"/>
          <bgColor auto="1"/>
        </patternFill>
      </fill>
      <alignment horizontal="righ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fill>
        <patternFill patternType="none">
          <fgColor indexed="64"/>
          <bgColor auto="1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none">
          <fgColor rgb="FF000000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1" tint="0.34998626667073579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HDFC%20PENSION\PFRDA\PFRDA%20(as%20on%2027.05.2013)\Process\MIS\Regulatory%20Reports\Quarterly%20Reports\2017-18\March%20-%202018\Copy%20of%20Q%203%20-%20FORM%20WORKING%20NEW%20FIN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SECURITY MASTER"/>
      <sheetName val="DATA MASTER"/>
      <sheetName val="INPUT MASTER"/>
      <sheetName val="Closing TB"/>
      <sheetName val="Opening TB"/>
      <sheetName val="Closing Holding"/>
      <sheetName val="Opening Holding"/>
      <sheetName val="INFLOW-OUTFLOW"/>
      <sheetName val="Deal Dump"/>
      <sheetName val="FORM 2 - Scheme - A - Tier- I  "/>
      <sheetName val="FORM 2 - Scheme - E - Tier - I"/>
      <sheetName val="FORM 2 - Scheme - E - Tier - II"/>
      <sheetName val="FORM 2 - Scheme - C - Tier - I"/>
      <sheetName val="FORM 2 - Scheme - C - Tier - II"/>
      <sheetName val="FORM 2 - Scheme - G - Tier - I"/>
      <sheetName val="FORM 2 - Scheme - G - Tier - II"/>
      <sheetName val="FORM 2 - Scheme - A - Tier II"/>
      <sheetName val="FORM 3 Scheme - A - Tier -  I"/>
      <sheetName val="FORM 3 Scheme - E - Tier - I"/>
      <sheetName val="FORM 3 Scheme - E - Tier - II"/>
      <sheetName val="FORM 3 Scheme - C - Tier - I"/>
      <sheetName val="FORM 3 Scheme - C - Tier - II"/>
      <sheetName val="FORM 3 Scheme - G - Tier - I"/>
      <sheetName val="FORM 3 Scheme - G - Tier - II"/>
      <sheetName val="FORM 3 Scheme - A - Tier -  II"/>
      <sheetName val="FORM 4"/>
      <sheetName val="Form -5"/>
      <sheetName val="Sheet1"/>
    </sheetNames>
    <sheetDataSet>
      <sheetData sheetId="0"/>
      <sheetData sheetId="1"/>
      <sheetData sheetId="2"/>
      <sheetData sheetId="3">
        <row r="9">
          <cell r="B9">
            <v>100000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621378C-720D-4849-8549-CA8E61FBE9B1}" name="Table13456768578" displayName="Table13456768578" ref="B6:H68" totalsRowShown="0" headerRowDxfId="11" dataDxfId="10" headerRowBorderDxfId="8" tableBorderDxfId="9" totalsRowBorderDxfId="7">
  <autoFilter ref="B6:H68" xr:uid="{AC898943-5A58-47AE-A348-2D62022E8E65}"/>
  <sortState xmlns:xlrd2="http://schemas.microsoft.com/office/spreadsheetml/2017/richdata2" ref="B7:H66">
    <sortCondition descending="1" ref="F6:F68"/>
  </sortState>
  <tableColumns count="7">
    <tableColumn id="1" xr3:uid="{5B175A92-FFC0-4174-ABC6-D98EDA5DB263}" name="ISIN No." dataDxfId="6"/>
    <tableColumn id="2" xr3:uid="{E49F2BD6-B83C-44C3-97C4-8DB1D15DF422}" name="Name of the Instrument" dataDxfId="5"/>
    <tableColumn id="3" xr3:uid="{EA475FAF-0C27-4170-9585-EA1C757B50A2}" name="Industry " dataDxfId="4"/>
    <tableColumn id="4" xr3:uid="{10E0323F-5D53-4830-B41D-5D5C191D87F2}" name="Quantity" dataDxfId="3"/>
    <tableColumn id="5" xr3:uid="{E453BEDE-7F2B-4315-8BDA-F4D65447DB9B}" name="Market Value" dataDxfId="2"/>
    <tableColumn id="6" xr3:uid="{9DC1580E-EF74-48D6-BDB3-3C4DC4728900}" name="% of Portfolio" dataDxfId="1" dataCellStyle="Percent">
      <calculatedColumnFormula>+F7/$F$81</calculatedColumnFormula>
    </tableColumn>
    <tableColumn id="7" xr3:uid="{BFB58B7D-2CFE-4C1D-9F62-E21A8C29C413}" name="Ratings" dataDxfId="0">
      <calculatedColumnFormula>VLOOKUP(Table13456768578[[#This Row],[ISIN No.]],#REF!,35,0)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763B5-39C9-4CDB-816C-1C41B59FFA81}">
  <sheetPr>
    <tabColor rgb="FF7030A0"/>
  </sheetPr>
  <dimension ref="A2:K119"/>
  <sheetViews>
    <sheetView showGridLines="0" tabSelected="1" view="pageBreakPreview" zoomScale="89" zoomScaleNormal="100" zoomScaleSheetLayoutView="89" workbookViewId="0">
      <selection activeCell="D107" sqref="D107:D109"/>
    </sheetView>
  </sheetViews>
  <sheetFormatPr defaultColWidth="9.1796875" defaultRowHeight="14.5" outlineLevelRow="1" x14ac:dyDescent="0.35"/>
  <cols>
    <col min="1" max="1" width="11.26953125" style="1" customWidth="1"/>
    <col min="2" max="2" width="16.54296875" style="1" customWidth="1"/>
    <col min="3" max="3" width="52.7265625" style="1" customWidth="1"/>
    <col min="4" max="4" width="62" style="1" customWidth="1"/>
    <col min="5" max="5" width="19.453125" style="4" customWidth="1"/>
    <col min="6" max="6" width="29.54296875" style="1" customWidth="1"/>
    <col min="7" max="7" width="20.54296875" style="7" customWidth="1"/>
    <col min="8" max="8" width="20.7265625" style="1" bestFit="1" customWidth="1"/>
    <col min="9" max="9" width="16.26953125" style="1" bestFit="1" customWidth="1"/>
    <col min="10" max="11" width="9.1796875" style="1"/>
    <col min="12" max="12" width="16.1796875" style="1" bestFit="1" customWidth="1"/>
    <col min="13" max="13" width="14" style="1" bestFit="1" customWidth="1"/>
    <col min="14" max="14" width="9.1796875" style="1"/>
    <col min="15" max="15" width="10" style="1" bestFit="1" customWidth="1"/>
    <col min="16" max="16384" width="9.1796875" style="1"/>
  </cols>
  <sheetData>
    <row r="2" spans="1:11" x14ac:dyDescent="0.35">
      <c r="B2" s="2" t="s">
        <v>0</v>
      </c>
      <c r="D2" s="3" t="s">
        <v>1</v>
      </c>
      <c r="G2" s="5"/>
    </row>
    <row r="3" spans="1:11" x14ac:dyDescent="0.35">
      <c r="A3" s="6" t="s">
        <v>2</v>
      </c>
      <c r="B3" s="2" t="s">
        <v>3</v>
      </c>
      <c r="D3" s="2" t="s">
        <v>4</v>
      </c>
    </row>
    <row r="4" spans="1:11" x14ac:dyDescent="0.35">
      <c r="B4" s="2" t="s">
        <v>5</v>
      </c>
      <c r="D4" s="8">
        <v>44865</v>
      </c>
    </row>
    <row r="6" spans="1:11" x14ac:dyDescent="0.35">
      <c r="B6" s="9" t="s">
        <v>6</v>
      </c>
      <c r="C6" s="10" t="s">
        <v>7</v>
      </c>
      <c r="D6" s="10" t="s">
        <v>8</v>
      </c>
      <c r="E6" s="11" t="s">
        <v>9</v>
      </c>
      <c r="F6" s="10" t="s">
        <v>10</v>
      </c>
      <c r="G6" s="12" t="s">
        <v>11</v>
      </c>
      <c r="H6" s="13" t="s">
        <v>12</v>
      </c>
    </row>
    <row r="7" spans="1:11" x14ac:dyDescent="0.35">
      <c r="A7" s="14"/>
      <c r="B7" s="15" t="s">
        <v>13</v>
      </c>
      <c r="C7" s="16" t="s">
        <v>14</v>
      </c>
      <c r="D7" s="16" t="s">
        <v>15</v>
      </c>
      <c r="E7" s="17">
        <v>1</v>
      </c>
      <c r="F7" s="18">
        <v>985175</v>
      </c>
      <c r="G7" s="19">
        <f t="shared" ref="G7:G69" si="0">+F7/$F$81</f>
        <v>8.4610592467348079E-3</v>
      </c>
      <c r="H7" s="20" t="s">
        <v>16</v>
      </c>
    </row>
    <row r="8" spans="1:11" x14ac:dyDescent="0.35">
      <c r="A8" s="14"/>
      <c r="B8" s="15" t="s">
        <v>17</v>
      </c>
      <c r="C8" s="16" t="s">
        <v>18</v>
      </c>
      <c r="D8" s="16" t="s">
        <v>19</v>
      </c>
      <c r="E8" s="17">
        <v>4</v>
      </c>
      <c r="F8" s="18">
        <v>3783016</v>
      </c>
      <c r="G8" s="19">
        <f t="shared" si="0"/>
        <v>3.2489986558069103E-2</v>
      </c>
      <c r="H8" s="20" t="s">
        <v>16</v>
      </c>
    </row>
    <row r="9" spans="1:11" x14ac:dyDescent="0.35">
      <c r="A9" s="14"/>
      <c r="B9" s="15" t="s">
        <v>20</v>
      </c>
      <c r="C9" s="16" t="s">
        <v>21</v>
      </c>
      <c r="D9" s="16" t="s">
        <v>19</v>
      </c>
      <c r="E9" s="17">
        <v>1</v>
      </c>
      <c r="F9" s="18">
        <v>941887</v>
      </c>
      <c r="G9" s="19">
        <f t="shared" si="0"/>
        <v>8.0892853662844766E-3</v>
      </c>
      <c r="H9" s="20" t="s">
        <v>16</v>
      </c>
    </row>
    <row r="10" spans="1:11" x14ac:dyDescent="0.35">
      <c r="A10" s="14"/>
      <c r="B10" s="15" t="s">
        <v>22</v>
      </c>
      <c r="C10" s="16" t="s">
        <v>23</v>
      </c>
      <c r="D10" s="16" t="s">
        <v>24</v>
      </c>
      <c r="E10" s="17">
        <v>2</v>
      </c>
      <c r="F10" s="18">
        <v>2007422</v>
      </c>
      <c r="G10" s="19">
        <f t="shared" si="0"/>
        <v>1.7240506991345581E-2</v>
      </c>
      <c r="H10" s="20" t="s">
        <v>16</v>
      </c>
    </row>
    <row r="11" spans="1:11" x14ac:dyDescent="0.35">
      <c r="A11" s="14"/>
      <c r="B11" s="15" t="s">
        <v>25</v>
      </c>
      <c r="C11" s="16" t="s">
        <v>26</v>
      </c>
      <c r="D11" s="16" t="s">
        <v>27</v>
      </c>
      <c r="E11" s="17">
        <v>4</v>
      </c>
      <c r="F11" s="18">
        <v>3791440</v>
      </c>
      <c r="G11" s="19">
        <f t="shared" si="0"/>
        <v>3.2562335088121626E-2</v>
      </c>
      <c r="H11" s="20" t="s">
        <v>16</v>
      </c>
      <c r="K11" s="15"/>
    </row>
    <row r="12" spans="1:11" x14ac:dyDescent="0.35">
      <c r="A12" s="14"/>
      <c r="B12" s="15" t="s">
        <v>28</v>
      </c>
      <c r="C12" s="16" t="s">
        <v>29</v>
      </c>
      <c r="D12" s="16" t="s">
        <v>15</v>
      </c>
      <c r="E12" s="17">
        <v>1</v>
      </c>
      <c r="F12" s="18">
        <v>1062676</v>
      </c>
      <c r="G12" s="19">
        <f t="shared" si="0"/>
        <v>9.1266674408944197E-3</v>
      </c>
      <c r="H12" s="20" t="s">
        <v>16</v>
      </c>
      <c r="K12" s="15"/>
    </row>
    <row r="13" spans="1:11" x14ac:dyDescent="0.35">
      <c r="A13" s="14"/>
      <c r="B13" s="15" t="s">
        <v>30</v>
      </c>
      <c r="C13" s="16" t="s">
        <v>31</v>
      </c>
      <c r="D13" s="16" t="s">
        <v>24</v>
      </c>
      <c r="E13" s="17">
        <v>2</v>
      </c>
      <c r="F13" s="18">
        <v>2049688</v>
      </c>
      <c r="G13" s="19">
        <f t="shared" si="0"/>
        <v>1.7603503545381659E-2</v>
      </c>
      <c r="H13" s="20" t="s">
        <v>16</v>
      </c>
      <c r="K13" s="15"/>
    </row>
    <row r="14" spans="1:11" x14ac:dyDescent="0.35">
      <c r="A14" s="14"/>
      <c r="B14" s="15" t="s">
        <v>32</v>
      </c>
      <c r="C14" s="16" t="s">
        <v>33</v>
      </c>
      <c r="D14" s="16" t="s">
        <v>19</v>
      </c>
      <c r="E14" s="17">
        <v>1</v>
      </c>
      <c r="F14" s="18">
        <v>945377</v>
      </c>
      <c r="G14" s="19">
        <f t="shared" si="0"/>
        <v>8.1192588194994933E-3</v>
      </c>
      <c r="H14" s="20" t="s">
        <v>16</v>
      </c>
      <c r="K14" s="15"/>
    </row>
    <row r="15" spans="1:11" x14ac:dyDescent="0.35">
      <c r="A15" s="14"/>
      <c r="B15" s="15" t="s">
        <v>34</v>
      </c>
      <c r="C15" s="16" t="s">
        <v>35</v>
      </c>
      <c r="D15" s="16" t="s">
        <v>19</v>
      </c>
      <c r="E15" s="17">
        <v>4</v>
      </c>
      <c r="F15" s="18">
        <v>4001916</v>
      </c>
      <c r="G15" s="19">
        <f t="shared" si="0"/>
        <v>3.4369983380065451E-2</v>
      </c>
      <c r="H15" s="20" t="s">
        <v>16</v>
      </c>
      <c r="K15" s="15"/>
    </row>
    <row r="16" spans="1:11" x14ac:dyDescent="0.35">
      <c r="A16" s="14"/>
      <c r="B16" s="15" t="s">
        <v>36</v>
      </c>
      <c r="C16" s="16" t="s">
        <v>37</v>
      </c>
      <c r="D16" s="16" t="s">
        <v>24</v>
      </c>
      <c r="E16" s="17">
        <v>1</v>
      </c>
      <c r="F16" s="18">
        <v>1027807</v>
      </c>
      <c r="G16" s="19">
        <f t="shared" si="0"/>
        <v>8.8271991485865588E-3</v>
      </c>
      <c r="H16" s="20" t="s">
        <v>16</v>
      </c>
      <c r="K16" s="15"/>
    </row>
    <row r="17" spans="1:11" x14ac:dyDescent="0.35">
      <c r="A17" s="14"/>
      <c r="B17" s="15" t="s">
        <v>38</v>
      </c>
      <c r="C17" s="16" t="s">
        <v>39</v>
      </c>
      <c r="D17" s="16" t="s">
        <v>40</v>
      </c>
      <c r="E17" s="17">
        <v>2</v>
      </c>
      <c r="F17" s="18">
        <v>2025142</v>
      </c>
      <c r="G17" s="19">
        <f t="shared" si="0"/>
        <v>1.7392693120563376E-2</v>
      </c>
      <c r="H17" s="20" t="s">
        <v>16</v>
      </c>
      <c r="K17" s="15"/>
    </row>
    <row r="18" spans="1:11" x14ac:dyDescent="0.35">
      <c r="A18" s="14"/>
      <c r="B18" s="15" t="s">
        <v>41</v>
      </c>
      <c r="C18" s="16" t="s">
        <v>42</v>
      </c>
      <c r="D18" s="16" t="s">
        <v>40</v>
      </c>
      <c r="E18" s="17">
        <v>2</v>
      </c>
      <c r="F18" s="18">
        <v>2028452</v>
      </c>
      <c r="G18" s="19">
        <f t="shared" si="0"/>
        <v>1.7421120665016585E-2</v>
      </c>
      <c r="H18" s="20" t="s">
        <v>16</v>
      </c>
      <c r="K18" s="15"/>
    </row>
    <row r="19" spans="1:11" x14ac:dyDescent="0.35">
      <c r="A19" s="14"/>
      <c r="B19" s="15" t="s">
        <v>43</v>
      </c>
      <c r="C19" s="16" t="s">
        <v>44</v>
      </c>
      <c r="D19" s="16" t="s">
        <v>24</v>
      </c>
      <c r="E19" s="17">
        <v>3</v>
      </c>
      <c r="F19" s="18">
        <v>2945262</v>
      </c>
      <c r="G19" s="19">
        <f t="shared" si="0"/>
        <v>2.5295035175635451E-2</v>
      </c>
      <c r="H19" s="20" t="s">
        <v>16</v>
      </c>
      <c r="K19" s="15"/>
    </row>
    <row r="20" spans="1:11" x14ac:dyDescent="0.35">
      <c r="A20" s="14"/>
      <c r="B20" s="15" t="s">
        <v>45</v>
      </c>
      <c r="C20" s="16" t="s">
        <v>46</v>
      </c>
      <c r="D20" s="16" t="s">
        <v>47</v>
      </c>
      <c r="E20" s="17">
        <v>900</v>
      </c>
      <c r="F20" s="18">
        <v>879434.1</v>
      </c>
      <c r="G20" s="19">
        <f t="shared" si="0"/>
        <v>7.5529160034500508E-3</v>
      </c>
      <c r="H20" s="20" t="s">
        <v>48</v>
      </c>
      <c r="K20" s="15"/>
    </row>
    <row r="21" spans="1:11" x14ac:dyDescent="0.35">
      <c r="A21" s="14"/>
      <c r="B21" s="15" t="s">
        <v>49</v>
      </c>
      <c r="C21" s="16" t="s">
        <v>50</v>
      </c>
      <c r="D21" s="16" t="s">
        <v>24</v>
      </c>
      <c r="E21" s="17">
        <v>1</v>
      </c>
      <c r="F21" s="18">
        <v>1056012</v>
      </c>
      <c r="G21" s="19">
        <f t="shared" si="0"/>
        <v>9.069434463179555E-3</v>
      </c>
      <c r="H21" s="20" t="s">
        <v>16</v>
      </c>
      <c r="K21" s="15"/>
    </row>
    <row r="22" spans="1:11" x14ac:dyDescent="0.35">
      <c r="A22" s="14"/>
      <c r="B22" s="15" t="s">
        <v>51</v>
      </c>
      <c r="C22" s="16" t="s">
        <v>52</v>
      </c>
      <c r="D22" s="16" t="s">
        <v>24</v>
      </c>
      <c r="E22" s="17">
        <v>1</v>
      </c>
      <c r="F22" s="18">
        <v>1016487</v>
      </c>
      <c r="G22" s="19">
        <f t="shared" si="0"/>
        <v>8.7299786642329787E-3</v>
      </c>
      <c r="H22" s="20" t="s">
        <v>16</v>
      </c>
      <c r="K22" s="15"/>
    </row>
    <row r="23" spans="1:11" x14ac:dyDescent="0.35">
      <c r="A23" s="14"/>
      <c r="B23" s="15" t="s">
        <v>53</v>
      </c>
      <c r="C23" s="16" t="s">
        <v>54</v>
      </c>
      <c r="D23" s="16" t="s">
        <v>55</v>
      </c>
      <c r="E23" s="17">
        <v>1</v>
      </c>
      <c r="F23" s="18">
        <v>949691</v>
      </c>
      <c r="G23" s="19">
        <f t="shared" si="0"/>
        <v>8.1563090994907772E-3</v>
      </c>
      <c r="H23" s="20" t="s">
        <v>16</v>
      </c>
      <c r="K23" s="15"/>
    </row>
    <row r="24" spans="1:11" x14ac:dyDescent="0.35">
      <c r="A24" s="14"/>
      <c r="B24" s="15" t="s">
        <v>56</v>
      </c>
      <c r="C24" s="16" t="s">
        <v>57</v>
      </c>
      <c r="D24" s="16" t="s">
        <v>24</v>
      </c>
      <c r="E24" s="17">
        <v>2</v>
      </c>
      <c r="F24" s="18">
        <v>1985242</v>
      </c>
      <c r="G24" s="19">
        <f t="shared" si="0"/>
        <v>1.7050016678363037E-2</v>
      </c>
      <c r="H24" s="20" t="s">
        <v>16</v>
      </c>
      <c r="K24" s="15"/>
    </row>
    <row r="25" spans="1:11" x14ac:dyDescent="0.35">
      <c r="A25" s="14"/>
      <c r="B25" s="15" t="s">
        <v>58</v>
      </c>
      <c r="C25" s="16" t="s">
        <v>59</v>
      </c>
      <c r="D25" s="16" t="s">
        <v>24</v>
      </c>
      <c r="E25" s="17">
        <v>1</v>
      </c>
      <c r="F25" s="18">
        <v>1048970</v>
      </c>
      <c r="G25" s="19">
        <f t="shared" si="0"/>
        <v>9.0089550770648986E-3</v>
      </c>
      <c r="H25" s="20" t="s">
        <v>60</v>
      </c>
      <c r="K25" s="15"/>
    </row>
    <row r="26" spans="1:11" x14ac:dyDescent="0.35">
      <c r="A26" s="14"/>
      <c r="B26" s="15" t="s">
        <v>61</v>
      </c>
      <c r="C26" s="16" t="s">
        <v>62</v>
      </c>
      <c r="D26" s="16" t="s">
        <v>24</v>
      </c>
      <c r="E26" s="17">
        <v>1</v>
      </c>
      <c r="F26" s="18">
        <v>1063295</v>
      </c>
      <c r="G26" s="19">
        <f t="shared" si="0"/>
        <v>9.1319836493586291E-3</v>
      </c>
      <c r="H26" s="20" t="s">
        <v>16</v>
      </c>
      <c r="K26" s="15"/>
    </row>
    <row r="27" spans="1:11" x14ac:dyDescent="0.35">
      <c r="A27" s="14"/>
      <c r="B27" s="15" t="s">
        <v>63</v>
      </c>
      <c r="C27" s="16" t="s">
        <v>64</v>
      </c>
      <c r="D27" s="16" t="s">
        <v>65</v>
      </c>
      <c r="E27" s="17">
        <v>2</v>
      </c>
      <c r="F27" s="18">
        <v>1980532</v>
      </c>
      <c r="G27" s="19">
        <f t="shared" si="0"/>
        <v>1.7009565399095778E-2</v>
      </c>
      <c r="H27" s="20" t="s">
        <v>16</v>
      </c>
      <c r="K27" s="15"/>
    </row>
    <row r="28" spans="1:11" x14ac:dyDescent="0.35">
      <c r="A28" s="14"/>
      <c r="B28" s="15" t="s">
        <v>66</v>
      </c>
      <c r="C28" s="16" t="s">
        <v>67</v>
      </c>
      <c r="D28" s="16" t="s">
        <v>19</v>
      </c>
      <c r="E28" s="17">
        <v>1</v>
      </c>
      <c r="F28" s="18">
        <v>1005119</v>
      </c>
      <c r="G28" s="19">
        <f t="shared" si="0"/>
        <v>8.6323459375429179E-3</v>
      </c>
      <c r="H28" s="20" t="s">
        <v>16</v>
      </c>
      <c r="K28" s="15"/>
    </row>
    <row r="29" spans="1:11" x14ac:dyDescent="0.35">
      <c r="A29" s="14"/>
      <c r="B29" s="15" t="s">
        <v>68</v>
      </c>
      <c r="C29" s="16" t="s">
        <v>69</v>
      </c>
      <c r="D29" s="16" t="s">
        <v>24</v>
      </c>
      <c r="E29" s="17">
        <v>1</v>
      </c>
      <c r="F29" s="18">
        <v>1012113</v>
      </c>
      <c r="G29" s="19">
        <f t="shared" si="0"/>
        <v>8.6924130813210918E-3</v>
      </c>
      <c r="H29" s="20" t="s">
        <v>16</v>
      </c>
      <c r="K29" s="15"/>
    </row>
    <row r="30" spans="1:11" x14ac:dyDescent="0.35">
      <c r="A30" s="14"/>
      <c r="B30" s="15" t="s">
        <v>70</v>
      </c>
      <c r="C30" s="16" t="s">
        <v>71</v>
      </c>
      <c r="D30" s="16" t="s">
        <v>72</v>
      </c>
      <c r="E30" s="17">
        <v>3</v>
      </c>
      <c r="F30" s="18">
        <v>3044373</v>
      </c>
      <c r="G30" s="19">
        <f t="shared" si="0"/>
        <v>2.6146238305031887E-2</v>
      </c>
      <c r="H30" s="20" t="s">
        <v>16</v>
      </c>
      <c r="K30" s="15"/>
    </row>
    <row r="31" spans="1:11" x14ac:dyDescent="0.35">
      <c r="A31" s="14"/>
      <c r="B31" s="15" t="s">
        <v>73</v>
      </c>
      <c r="C31" s="16" t="s">
        <v>74</v>
      </c>
      <c r="D31" s="16" t="s">
        <v>72</v>
      </c>
      <c r="E31" s="17">
        <v>1</v>
      </c>
      <c r="F31" s="18">
        <v>986668</v>
      </c>
      <c r="G31" s="19">
        <f t="shared" si="0"/>
        <v>8.4738817010757885E-3</v>
      </c>
      <c r="H31" s="20" t="s">
        <v>16</v>
      </c>
      <c r="K31" s="15"/>
    </row>
    <row r="32" spans="1:11" x14ac:dyDescent="0.35">
      <c r="A32" s="14"/>
      <c r="B32" s="15" t="s">
        <v>75</v>
      </c>
      <c r="C32" s="16" t="s">
        <v>76</v>
      </c>
      <c r="D32" s="16" t="s">
        <v>24</v>
      </c>
      <c r="E32" s="17">
        <v>3</v>
      </c>
      <c r="F32" s="18">
        <v>3128481</v>
      </c>
      <c r="G32" s="19">
        <f t="shared" si="0"/>
        <v>2.6868589939131788E-2</v>
      </c>
      <c r="H32" s="20" t="s">
        <v>60</v>
      </c>
      <c r="K32" s="15"/>
    </row>
    <row r="33" spans="1:11" x14ac:dyDescent="0.35">
      <c r="A33" s="14"/>
      <c r="B33" s="15" t="s">
        <v>77</v>
      </c>
      <c r="C33" s="16" t="s">
        <v>78</v>
      </c>
      <c r="D33" s="16" t="s">
        <v>24</v>
      </c>
      <c r="E33" s="17">
        <v>1</v>
      </c>
      <c r="F33" s="18">
        <v>1006855</v>
      </c>
      <c r="G33" s="19">
        <f t="shared" si="0"/>
        <v>8.6472553687123362E-3</v>
      </c>
      <c r="H33" s="20" t="s">
        <v>79</v>
      </c>
      <c r="K33" s="15"/>
    </row>
    <row r="34" spans="1:11" x14ac:dyDescent="0.35">
      <c r="A34" s="14"/>
      <c r="B34" s="15" t="s">
        <v>80</v>
      </c>
      <c r="C34" s="16" t="s">
        <v>81</v>
      </c>
      <c r="D34" s="16" t="s">
        <v>24</v>
      </c>
      <c r="E34" s="17">
        <v>1</v>
      </c>
      <c r="F34" s="18">
        <v>985219</v>
      </c>
      <c r="G34" s="19">
        <f t="shared" si="0"/>
        <v>8.4614371355432507E-3</v>
      </c>
      <c r="H34" s="20" t="s">
        <v>16</v>
      </c>
      <c r="K34" s="15"/>
    </row>
    <row r="35" spans="1:11" x14ac:dyDescent="0.35">
      <c r="A35" s="14"/>
      <c r="B35" s="15" t="s">
        <v>82</v>
      </c>
      <c r="C35" s="16" t="s">
        <v>83</v>
      </c>
      <c r="D35" s="16" t="s">
        <v>40</v>
      </c>
      <c r="E35" s="17">
        <v>2</v>
      </c>
      <c r="F35" s="18">
        <v>1990522</v>
      </c>
      <c r="G35" s="19">
        <f t="shared" si="0"/>
        <v>1.7095363335376014E-2</v>
      </c>
      <c r="H35" s="20" t="s">
        <v>16</v>
      </c>
      <c r="K35" s="15"/>
    </row>
    <row r="36" spans="1:11" x14ac:dyDescent="0.35">
      <c r="A36" s="14"/>
      <c r="B36" s="15" t="s">
        <v>84</v>
      </c>
      <c r="C36" s="16" t="s">
        <v>85</v>
      </c>
      <c r="D36" s="16" t="s">
        <v>65</v>
      </c>
      <c r="E36" s="17">
        <v>2</v>
      </c>
      <c r="F36" s="18">
        <v>2057506</v>
      </c>
      <c r="G36" s="19">
        <f t="shared" si="0"/>
        <v>1.7670647515936101E-2</v>
      </c>
      <c r="H36" s="20" t="s">
        <v>16</v>
      </c>
      <c r="K36" s="15"/>
    </row>
    <row r="37" spans="1:11" x14ac:dyDescent="0.35">
      <c r="A37" s="14"/>
      <c r="B37" s="15" t="s">
        <v>86</v>
      </c>
      <c r="C37" s="16" t="s">
        <v>87</v>
      </c>
      <c r="D37" s="16" t="s">
        <v>15</v>
      </c>
      <c r="E37" s="17">
        <v>2</v>
      </c>
      <c r="F37" s="18">
        <v>2127170</v>
      </c>
      <c r="G37" s="19">
        <f t="shared" si="0"/>
        <v>1.826894856028308E-2</v>
      </c>
      <c r="H37" s="20" t="s">
        <v>16</v>
      </c>
      <c r="K37" s="15"/>
    </row>
    <row r="38" spans="1:11" x14ac:dyDescent="0.35">
      <c r="A38" s="14"/>
      <c r="B38" s="15" t="s">
        <v>88</v>
      </c>
      <c r="C38" s="16" t="s">
        <v>89</v>
      </c>
      <c r="D38" s="16" t="s">
        <v>90</v>
      </c>
      <c r="E38" s="17">
        <v>1</v>
      </c>
      <c r="F38" s="18">
        <v>1002391</v>
      </c>
      <c r="G38" s="19">
        <f t="shared" si="0"/>
        <v>8.6089168314195455E-3</v>
      </c>
      <c r="H38" s="20" t="s">
        <v>60</v>
      </c>
      <c r="K38" s="15"/>
    </row>
    <row r="39" spans="1:11" x14ac:dyDescent="0.35">
      <c r="A39" s="14"/>
      <c r="B39" s="15" t="s">
        <v>91</v>
      </c>
      <c r="C39" s="16" t="s">
        <v>92</v>
      </c>
      <c r="D39" s="16" t="s">
        <v>24</v>
      </c>
      <c r="E39" s="17">
        <v>3</v>
      </c>
      <c r="F39" s="18">
        <v>3365613</v>
      </c>
      <c r="G39" s="19">
        <f t="shared" si="0"/>
        <v>2.8905170141935065E-2</v>
      </c>
      <c r="H39" s="20" t="s">
        <v>16</v>
      </c>
      <c r="K39" s="15"/>
    </row>
    <row r="40" spans="1:11" x14ac:dyDescent="0.35">
      <c r="A40" s="14"/>
      <c r="B40" s="15" t="s">
        <v>93</v>
      </c>
      <c r="C40" s="16" t="s">
        <v>94</v>
      </c>
      <c r="D40" s="16" t="s">
        <v>95</v>
      </c>
      <c r="E40" s="17">
        <v>7</v>
      </c>
      <c r="F40" s="18">
        <v>7437549</v>
      </c>
      <c r="G40" s="19">
        <f t="shared" si="0"/>
        <v>6.3876512030343058E-2</v>
      </c>
      <c r="H40" s="20" t="s">
        <v>16</v>
      </c>
      <c r="K40" s="15"/>
    </row>
    <row r="41" spans="1:11" x14ac:dyDescent="0.35">
      <c r="A41" s="14"/>
      <c r="B41" s="15" t="s">
        <v>96</v>
      </c>
      <c r="C41" s="16" t="s">
        <v>97</v>
      </c>
      <c r="D41" s="16" t="s">
        <v>55</v>
      </c>
      <c r="E41" s="17">
        <v>2</v>
      </c>
      <c r="F41" s="18">
        <v>2022608</v>
      </c>
      <c r="G41" s="19">
        <f t="shared" si="0"/>
        <v>1.7370930160549952E-2</v>
      </c>
      <c r="H41" s="20" t="s">
        <v>16</v>
      </c>
      <c r="K41" s="15"/>
    </row>
    <row r="42" spans="1:11" x14ac:dyDescent="0.35">
      <c r="A42" s="14"/>
      <c r="B42" s="15" t="s">
        <v>98</v>
      </c>
      <c r="C42" s="16" t="s">
        <v>99</v>
      </c>
      <c r="D42" s="16" t="s">
        <v>24</v>
      </c>
      <c r="E42" s="17">
        <v>1</v>
      </c>
      <c r="F42" s="18">
        <v>1004655</v>
      </c>
      <c r="G42" s="19">
        <f t="shared" si="0"/>
        <v>8.6283609282902622E-3</v>
      </c>
      <c r="H42" s="20" t="s">
        <v>100</v>
      </c>
      <c r="K42" s="15"/>
    </row>
    <row r="43" spans="1:11" x14ac:dyDescent="0.35">
      <c r="A43" s="14"/>
      <c r="B43" s="15" t="s">
        <v>101</v>
      </c>
      <c r="C43" s="16" t="s">
        <v>102</v>
      </c>
      <c r="D43" s="16" t="s">
        <v>103</v>
      </c>
      <c r="E43" s="17">
        <v>2</v>
      </c>
      <c r="F43" s="18">
        <v>2162426</v>
      </c>
      <c r="G43" s="19">
        <f t="shared" si="0"/>
        <v>1.8571740556428823E-2</v>
      </c>
      <c r="H43" s="20" t="s">
        <v>16</v>
      </c>
      <c r="K43" s="15"/>
    </row>
    <row r="44" spans="1:11" x14ac:dyDescent="0.35">
      <c r="A44" s="14"/>
      <c r="B44" s="15" t="s">
        <v>104</v>
      </c>
      <c r="C44" s="16" t="s">
        <v>105</v>
      </c>
      <c r="D44" s="16" t="s">
        <v>24</v>
      </c>
      <c r="E44" s="17">
        <v>2</v>
      </c>
      <c r="F44" s="18">
        <v>2016126</v>
      </c>
      <c r="G44" s="19">
        <f t="shared" si="0"/>
        <v>1.7315260268360912E-2</v>
      </c>
      <c r="H44" s="20" t="s">
        <v>16</v>
      </c>
      <c r="K44" s="15"/>
    </row>
    <row r="45" spans="1:11" x14ac:dyDescent="0.35">
      <c r="A45" s="14"/>
      <c r="B45" s="15" t="s">
        <v>106</v>
      </c>
      <c r="C45" s="16" t="s">
        <v>107</v>
      </c>
      <c r="D45" s="16" t="s">
        <v>27</v>
      </c>
      <c r="E45" s="17">
        <v>3</v>
      </c>
      <c r="F45" s="18">
        <v>2998959</v>
      </c>
      <c r="G45" s="19">
        <f t="shared" si="0"/>
        <v>2.5756205524428224E-2</v>
      </c>
      <c r="H45" s="20" t="s">
        <v>16</v>
      </c>
      <c r="K45" s="15"/>
    </row>
    <row r="46" spans="1:11" x14ac:dyDescent="0.35">
      <c r="A46" s="14"/>
      <c r="B46" s="15" t="s">
        <v>108</v>
      </c>
      <c r="C46" s="16" t="s">
        <v>109</v>
      </c>
      <c r="D46" s="16" t="s">
        <v>72</v>
      </c>
      <c r="E46" s="17">
        <v>3</v>
      </c>
      <c r="F46" s="18">
        <v>630418.80000000005</v>
      </c>
      <c r="G46" s="19">
        <f t="shared" si="0"/>
        <v>5.4142774807069425E-3</v>
      </c>
      <c r="H46" s="20" t="s">
        <v>16</v>
      </c>
      <c r="K46" s="15"/>
    </row>
    <row r="47" spans="1:11" x14ac:dyDescent="0.35">
      <c r="A47" s="14"/>
      <c r="B47" s="15" t="s">
        <v>110</v>
      </c>
      <c r="C47" s="16" t="s">
        <v>111</v>
      </c>
      <c r="D47" s="16" t="s">
        <v>55</v>
      </c>
      <c r="E47" s="17">
        <v>1</v>
      </c>
      <c r="F47" s="18">
        <v>941117</v>
      </c>
      <c r="G47" s="19">
        <f t="shared" si="0"/>
        <v>8.0826723121367496E-3</v>
      </c>
      <c r="H47" s="20" t="s">
        <v>60</v>
      </c>
      <c r="K47" s="15"/>
    </row>
    <row r="48" spans="1:11" x14ac:dyDescent="0.35">
      <c r="A48" s="14"/>
      <c r="B48" s="15" t="s">
        <v>112</v>
      </c>
      <c r="C48" s="16" t="s">
        <v>113</v>
      </c>
      <c r="D48" s="16" t="s">
        <v>114</v>
      </c>
      <c r="E48" s="17">
        <v>9</v>
      </c>
      <c r="F48" s="18">
        <v>926846.1</v>
      </c>
      <c r="G48" s="19">
        <f t="shared" si="0"/>
        <v>7.9601083713097612E-3</v>
      </c>
      <c r="H48" s="20" t="s">
        <v>60</v>
      </c>
      <c r="K48" s="15"/>
    </row>
    <row r="49" spans="1:11" x14ac:dyDescent="0.35">
      <c r="A49" s="14"/>
      <c r="B49" s="15" t="s">
        <v>115</v>
      </c>
      <c r="C49" s="16" t="s">
        <v>116</v>
      </c>
      <c r="D49" s="16" t="s">
        <v>27</v>
      </c>
      <c r="E49" s="17">
        <v>1</v>
      </c>
      <c r="F49" s="18">
        <v>938001</v>
      </c>
      <c r="G49" s="19">
        <f t="shared" si="0"/>
        <v>8.0559109137934848E-3</v>
      </c>
      <c r="H49" s="20" t="s">
        <v>16</v>
      </c>
      <c r="K49" s="15"/>
    </row>
    <row r="50" spans="1:11" x14ac:dyDescent="0.35">
      <c r="A50" s="14"/>
      <c r="B50" s="15" t="s">
        <v>117</v>
      </c>
      <c r="C50" s="16" t="s">
        <v>118</v>
      </c>
      <c r="D50" s="16" t="s">
        <v>55</v>
      </c>
      <c r="E50" s="17">
        <v>3</v>
      </c>
      <c r="F50" s="18">
        <v>3058473</v>
      </c>
      <c r="G50" s="19">
        <f t="shared" si="0"/>
        <v>2.6267334491373358E-2</v>
      </c>
      <c r="H50" s="20" t="s">
        <v>16</v>
      </c>
      <c r="K50" s="15"/>
    </row>
    <row r="51" spans="1:11" x14ac:dyDescent="0.35">
      <c r="A51" s="14"/>
      <c r="B51" s="15" t="s">
        <v>119</v>
      </c>
      <c r="C51" s="16" t="s">
        <v>120</v>
      </c>
      <c r="D51" s="16" t="s">
        <v>114</v>
      </c>
      <c r="E51" s="17">
        <v>30</v>
      </c>
      <c r="F51" s="18">
        <v>3127770</v>
      </c>
      <c r="G51" s="19">
        <f t="shared" si="0"/>
        <v>2.6862483599522657E-2</v>
      </c>
      <c r="H51" s="20" t="s">
        <v>60</v>
      </c>
      <c r="K51" s="15"/>
    </row>
    <row r="52" spans="1:11" x14ac:dyDescent="0.35">
      <c r="A52" s="14"/>
      <c r="B52" s="15" t="s">
        <v>121</v>
      </c>
      <c r="C52" s="16" t="s">
        <v>122</v>
      </c>
      <c r="D52" s="16" t="s">
        <v>19</v>
      </c>
      <c r="E52" s="17">
        <v>2</v>
      </c>
      <c r="F52" s="18">
        <v>1999708</v>
      </c>
      <c r="G52" s="19">
        <f t="shared" si="0"/>
        <v>1.7174256212520181E-2</v>
      </c>
      <c r="H52" s="20" t="s">
        <v>16</v>
      </c>
      <c r="K52" s="15"/>
    </row>
    <row r="53" spans="1:11" x14ac:dyDescent="0.35">
      <c r="A53" s="14"/>
      <c r="B53" s="15" t="s">
        <v>123</v>
      </c>
      <c r="C53" s="16" t="s">
        <v>124</v>
      </c>
      <c r="D53" s="16" t="s">
        <v>24</v>
      </c>
      <c r="E53" s="17">
        <v>1</v>
      </c>
      <c r="F53" s="18">
        <v>1014946</v>
      </c>
      <c r="G53" s="19">
        <f t="shared" si="0"/>
        <v>8.7167439675555174E-3</v>
      </c>
      <c r="H53" s="20" t="s">
        <v>16</v>
      </c>
      <c r="K53" s="15"/>
    </row>
    <row r="54" spans="1:11" x14ac:dyDescent="0.35">
      <c r="A54" s="14"/>
      <c r="B54" s="15" t="s">
        <v>125</v>
      </c>
      <c r="C54" s="16" t="s">
        <v>126</v>
      </c>
      <c r="D54" s="16" t="s">
        <v>24</v>
      </c>
      <c r="E54" s="17">
        <v>2</v>
      </c>
      <c r="F54" s="18">
        <v>1870238</v>
      </c>
      <c r="G54" s="19">
        <f t="shared" si="0"/>
        <v>1.6062318393681139E-2</v>
      </c>
      <c r="H54" s="20" t="s">
        <v>16</v>
      </c>
      <c r="K54" s="15"/>
    </row>
    <row r="55" spans="1:11" x14ac:dyDescent="0.35">
      <c r="A55" s="14"/>
      <c r="B55" s="15" t="s">
        <v>127</v>
      </c>
      <c r="C55" s="16" t="s">
        <v>128</v>
      </c>
      <c r="D55" s="16" t="s">
        <v>19</v>
      </c>
      <c r="E55" s="17">
        <v>2</v>
      </c>
      <c r="F55" s="18">
        <v>1865830</v>
      </c>
      <c r="G55" s="19">
        <f t="shared" si="0"/>
        <v>1.6024460805780908E-2</v>
      </c>
      <c r="H55" s="20" t="s">
        <v>16</v>
      </c>
      <c r="K55" s="15"/>
    </row>
    <row r="56" spans="1:11" x14ac:dyDescent="0.35">
      <c r="A56" s="14"/>
      <c r="B56" s="15" t="s">
        <v>129</v>
      </c>
      <c r="C56" s="16" t="s">
        <v>130</v>
      </c>
      <c r="D56" s="16" t="s">
        <v>24</v>
      </c>
      <c r="E56" s="17">
        <v>1</v>
      </c>
      <c r="F56" s="18">
        <v>948039</v>
      </c>
      <c r="G56" s="19">
        <f t="shared" si="0"/>
        <v>8.1421210924102014E-3</v>
      </c>
      <c r="H56" s="20" t="s">
        <v>16</v>
      </c>
      <c r="K56" s="15"/>
    </row>
    <row r="57" spans="1:11" x14ac:dyDescent="0.35">
      <c r="A57" s="14"/>
      <c r="B57" s="15" t="s">
        <v>131</v>
      </c>
      <c r="C57" s="16" t="s">
        <v>132</v>
      </c>
      <c r="D57" s="16" t="s">
        <v>15</v>
      </c>
      <c r="E57" s="17">
        <v>1</v>
      </c>
      <c r="F57" s="18">
        <v>998003</v>
      </c>
      <c r="G57" s="19">
        <f t="shared" si="0"/>
        <v>8.5712310111595181E-3</v>
      </c>
      <c r="H57" s="20" t="s">
        <v>16</v>
      </c>
      <c r="K57" s="15"/>
    </row>
    <row r="58" spans="1:11" x14ac:dyDescent="0.35">
      <c r="A58" s="14"/>
      <c r="B58" s="15" t="s">
        <v>133</v>
      </c>
      <c r="C58" s="16" t="s">
        <v>134</v>
      </c>
      <c r="D58" s="16" t="s">
        <v>15</v>
      </c>
      <c r="E58" s="17">
        <v>1</v>
      </c>
      <c r="F58" s="18">
        <v>1031553</v>
      </c>
      <c r="G58" s="19">
        <f t="shared" si="0"/>
        <v>8.8593712275961446E-3</v>
      </c>
      <c r="H58" s="20" t="s">
        <v>16</v>
      </c>
      <c r="K58" s="15"/>
    </row>
    <row r="59" spans="1:11" x14ac:dyDescent="0.35">
      <c r="A59" s="14"/>
      <c r="B59" s="15" t="s">
        <v>135</v>
      </c>
      <c r="C59" s="16" t="s">
        <v>136</v>
      </c>
      <c r="D59" s="16" t="s">
        <v>65</v>
      </c>
      <c r="E59" s="17">
        <v>1</v>
      </c>
      <c r="F59" s="18">
        <v>949467</v>
      </c>
      <c r="G59" s="19">
        <f t="shared" si="0"/>
        <v>8.1543853019205303E-3</v>
      </c>
      <c r="H59" s="20" t="s">
        <v>16</v>
      </c>
      <c r="K59" s="15"/>
    </row>
    <row r="60" spans="1:11" x14ac:dyDescent="0.35">
      <c r="A60" s="14"/>
      <c r="B60" s="15" t="s">
        <v>137</v>
      </c>
      <c r="C60" s="16" t="s">
        <v>138</v>
      </c>
      <c r="D60" s="16" t="s">
        <v>24</v>
      </c>
      <c r="E60" s="17">
        <v>2</v>
      </c>
      <c r="F60" s="18">
        <v>1982552</v>
      </c>
      <c r="G60" s="19">
        <f t="shared" si="0"/>
        <v>1.7026913930756046E-2</v>
      </c>
      <c r="H60" s="20" t="s">
        <v>16</v>
      </c>
      <c r="K60" s="15"/>
    </row>
    <row r="61" spans="1:11" x14ac:dyDescent="0.35">
      <c r="A61" s="14"/>
      <c r="B61" s="15" t="s">
        <v>139</v>
      </c>
      <c r="C61" s="16" t="s">
        <v>140</v>
      </c>
      <c r="D61" s="16" t="s">
        <v>24</v>
      </c>
      <c r="E61" s="17">
        <v>1</v>
      </c>
      <c r="F61" s="18">
        <v>911426</v>
      </c>
      <c r="G61" s="19">
        <f t="shared" si="0"/>
        <v>7.827674661876843E-3</v>
      </c>
      <c r="H61" s="20" t="s">
        <v>16</v>
      </c>
      <c r="K61" s="15"/>
    </row>
    <row r="62" spans="1:11" x14ac:dyDescent="0.35">
      <c r="A62" s="14"/>
      <c r="B62" s="15" t="s">
        <v>141</v>
      </c>
      <c r="C62" s="16" t="s">
        <v>142</v>
      </c>
      <c r="D62" s="16" t="s">
        <v>24</v>
      </c>
      <c r="E62" s="17">
        <v>1</v>
      </c>
      <c r="F62" s="18">
        <v>1003805</v>
      </c>
      <c r="G62" s="19">
        <f t="shared" si="0"/>
        <v>8.621060803581734E-3</v>
      </c>
      <c r="H62" s="20" t="s">
        <v>16</v>
      </c>
      <c r="K62" s="15"/>
    </row>
    <row r="63" spans="1:11" x14ac:dyDescent="0.35">
      <c r="A63" s="14"/>
      <c r="B63" s="15" t="s">
        <v>143</v>
      </c>
      <c r="C63" s="16" t="s">
        <v>144</v>
      </c>
      <c r="D63" s="16" t="s">
        <v>40</v>
      </c>
      <c r="E63" s="17">
        <v>1</v>
      </c>
      <c r="F63" s="18">
        <v>991572</v>
      </c>
      <c r="G63" s="19">
        <f t="shared" si="0"/>
        <v>8.5159991264529937E-3</v>
      </c>
      <c r="H63" s="20" t="s">
        <v>16</v>
      </c>
      <c r="K63" s="15"/>
    </row>
    <row r="64" spans="1:11" x14ac:dyDescent="0.35">
      <c r="A64" s="14"/>
      <c r="B64" s="15" t="s">
        <v>145</v>
      </c>
      <c r="C64" s="16" t="s">
        <v>146</v>
      </c>
      <c r="D64" s="16" t="s">
        <v>114</v>
      </c>
      <c r="E64" s="17">
        <v>10</v>
      </c>
      <c r="F64" s="18">
        <v>1973412</v>
      </c>
      <c r="G64" s="19">
        <f t="shared" si="0"/>
        <v>1.694841611918434E-2</v>
      </c>
      <c r="H64" s="20" t="s">
        <v>60</v>
      </c>
      <c r="K64" s="15"/>
    </row>
    <row r="65" spans="1:11" x14ac:dyDescent="0.35">
      <c r="A65" s="14"/>
      <c r="B65" s="15" t="s">
        <v>147</v>
      </c>
      <c r="C65" s="16" t="s">
        <v>148</v>
      </c>
      <c r="D65" s="16" t="s">
        <v>103</v>
      </c>
      <c r="E65" s="17">
        <v>1</v>
      </c>
      <c r="F65" s="18">
        <v>1072771</v>
      </c>
      <c r="G65" s="19">
        <f t="shared" si="0"/>
        <v>9.2133671572857071E-3</v>
      </c>
      <c r="H65" s="20" t="s">
        <v>16</v>
      </c>
      <c r="K65" s="15"/>
    </row>
    <row r="66" spans="1:11" x14ac:dyDescent="0.35">
      <c r="A66" s="14"/>
      <c r="B66" s="15" t="s">
        <v>149</v>
      </c>
      <c r="C66" s="16" t="s">
        <v>150</v>
      </c>
      <c r="D66" s="16" t="s">
        <v>24</v>
      </c>
      <c r="E66" s="17">
        <v>1</v>
      </c>
      <c r="F66" s="18">
        <v>1072405</v>
      </c>
      <c r="G66" s="19">
        <f t="shared" si="0"/>
        <v>9.2102238094700362E-3</v>
      </c>
      <c r="H66" s="20" t="s">
        <v>16</v>
      </c>
    </row>
    <row r="67" spans="1:11" outlineLevel="1" x14ac:dyDescent="0.35">
      <c r="A67" s="14"/>
      <c r="B67" s="15"/>
      <c r="C67" s="16"/>
      <c r="D67" s="16"/>
      <c r="E67" s="21"/>
      <c r="F67" s="22">
        <v>0</v>
      </c>
      <c r="G67" s="19">
        <f t="shared" si="0"/>
        <v>0</v>
      </c>
      <c r="H67" s="23"/>
    </row>
    <row r="68" spans="1:11" outlineLevel="1" x14ac:dyDescent="0.35">
      <c r="A68" s="14"/>
      <c r="B68" s="16"/>
      <c r="C68" s="24"/>
      <c r="D68" s="24"/>
      <c r="E68" s="25"/>
      <c r="F68" s="22">
        <v>0</v>
      </c>
      <c r="G68" s="19">
        <f t="shared" si="0"/>
        <v>0</v>
      </c>
      <c r="H68" s="23"/>
    </row>
    <row r="69" spans="1:11" x14ac:dyDescent="0.35">
      <c r="B69" s="24"/>
      <c r="C69" s="24" t="s">
        <v>151</v>
      </c>
      <c r="D69" s="24"/>
      <c r="E69" s="26"/>
      <c r="F69" s="27">
        <f>SUM(F7:F68)</f>
        <v>106237628.99999999</v>
      </c>
      <c r="G69" s="28">
        <f t="shared" si="0"/>
        <v>0.9124093416922191</v>
      </c>
      <c r="H69" s="29"/>
      <c r="I69" s="30">
        <v>106237628.99999999</v>
      </c>
    </row>
    <row r="70" spans="1:11" x14ac:dyDescent="0.35">
      <c r="F70" s="31"/>
    </row>
    <row r="71" spans="1:11" x14ac:dyDescent="0.35">
      <c r="B71" s="32"/>
      <c r="C71" s="32" t="s">
        <v>152</v>
      </c>
      <c r="D71" s="32"/>
      <c r="E71" s="32"/>
      <c r="F71" s="33" t="s">
        <v>10</v>
      </c>
      <c r="G71" s="34" t="s">
        <v>11</v>
      </c>
    </row>
    <row r="72" spans="1:11" x14ac:dyDescent="0.35">
      <c r="B72" s="35"/>
      <c r="C72" s="24" t="s">
        <v>153</v>
      </c>
      <c r="D72" s="16"/>
      <c r="E72" s="21"/>
      <c r="F72" s="36" t="s">
        <v>154</v>
      </c>
      <c r="G72" s="28">
        <v>0</v>
      </c>
    </row>
    <row r="73" spans="1:11" x14ac:dyDescent="0.35">
      <c r="A73" s="37" t="s">
        <v>155</v>
      </c>
      <c r="B73" s="35" t="s">
        <v>156</v>
      </c>
      <c r="C73" s="24" t="s">
        <v>157</v>
      </c>
      <c r="D73" s="24"/>
      <c r="E73" s="26"/>
      <c r="F73" s="38">
        <v>6285686.1799999997</v>
      </c>
      <c r="G73" s="28">
        <f>+F73/$F$81</f>
        <v>5.3983874109028537E-2</v>
      </c>
    </row>
    <row r="74" spans="1:11" x14ac:dyDescent="0.35">
      <c r="B74" s="35"/>
      <c r="C74" s="24" t="s">
        <v>158</v>
      </c>
      <c r="D74" s="16"/>
      <c r="E74" s="21"/>
      <c r="F74" s="36" t="s">
        <v>154</v>
      </c>
      <c r="G74" s="28">
        <v>0</v>
      </c>
    </row>
    <row r="75" spans="1:11" x14ac:dyDescent="0.35">
      <c r="B75" s="35"/>
      <c r="C75" s="24" t="s">
        <v>159</v>
      </c>
      <c r="D75" s="16"/>
      <c r="E75" s="21"/>
      <c r="F75" s="36" t="s">
        <v>154</v>
      </c>
      <c r="G75" s="28">
        <v>0</v>
      </c>
    </row>
    <row r="76" spans="1:11" x14ac:dyDescent="0.35">
      <c r="B76" s="35"/>
      <c r="C76" s="24" t="s">
        <v>160</v>
      </c>
      <c r="D76" s="16"/>
      <c r="E76" s="21"/>
      <c r="F76" s="36" t="s">
        <v>154</v>
      </c>
      <c r="G76" s="28">
        <v>0</v>
      </c>
    </row>
    <row r="77" spans="1:11" x14ac:dyDescent="0.35">
      <c r="A77" s="39" t="s">
        <v>161</v>
      </c>
      <c r="B77" s="16" t="s">
        <v>161</v>
      </c>
      <c r="C77" s="16" t="s">
        <v>162</v>
      </c>
      <c r="D77" s="16"/>
      <c r="E77" s="21"/>
      <c r="F77" s="38">
        <v>3913051.86</v>
      </c>
      <c r="G77" s="28">
        <f>+F77/$F$81</f>
        <v>3.3606784198752342E-2</v>
      </c>
    </row>
    <row r="78" spans="1:11" x14ac:dyDescent="0.35">
      <c r="B78" s="35"/>
      <c r="C78" s="16"/>
      <c r="D78" s="16"/>
      <c r="E78" s="21"/>
      <c r="F78" s="36"/>
      <c r="G78" s="28"/>
    </row>
    <row r="79" spans="1:11" x14ac:dyDescent="0.35">
      <c r="B79" s="35"/>
      <c r="C79" s="16" t="s">
        <v>163</v>
      </c>
      <c r="D79" s="16"/>
      <c r="E79" s="21"/>
      <c r="F79" s="40">
        <f>SUM(F72:F78)</f>
        <v>10198738.039999999</v>
      </c>
      <c r="G79" s="28">
        <f>+F79/$F$81</f>
        <v>8.7590658307780886E-2</v>
      </c>
    </row>
    <row r="80" spans="1:11" x14ac:dyDescent="0.35">
      <c r="B80" s="35"/>
      <c r="C80" s="16"/>
      <c r="D80" s="16"/>
      <c r="E80" s="21"/>
      <c r="F80" s="40"/>
      <c r="G80" s="28"/>
    </row>
    <row r="81" spans="1:7" x14ac:dyDescent="0.35">
      <c r="B81" s="41"/>
      <c r="C81" s="42" t="s">
        <v>164</v>
      </c>
      <c r="D81" s="43"/>
      <c r="E81" s="44"/>
      <c r="F81" s="45">
        <f>+F79+F69</f>
        <v>116436367.03999999</v>
      </c>
      <c r="G81" s="46">
        <v>1</v>
      </c>
    </row>
    <row r="82" spans="1:7" x14ac:dyDescent="0.35">
      <c r="F82" s="47"/>
    </row>
    <row r="83" spans="1:7" x14ac:dyDescent="0.35">
      <c r="C83" s="24" t="s">
        <v>165</v>
      </c>
      <c r="D83" s="48">
        <v>5.9943882469571284</v>
      </c>
      <c r="F83" s="4">
        <v>0</v>
      </c>
    </row>
    <row r="84" spans="1:7" x14ac:dyDescent="0.35">
      <c r="C84" s="24" t="s">
        <v>166</v>
      </c>
      <c r="D84" s="48">
        <v>4.2997867801390379</v>
      </c>
    </row>
    <row r="85" spans="1:7" x14ac:dyDescent="0.35">
      <c r="C85" s="24" t="s">
        <v>167</v>
      </c>
      <c r="D85" s="48">
        <v>7.7133833658772106</v>
      </c>
    </row>
    <row r="86" spans="1:7" x14ac:dyDescent="0.35">
      <c r="C86" s="24" t="s">
        <v>168</v>
      </c>
      <c r="D86" s="49">
        <v>14.960800000000001</v>
      </c>
    </row>
    <row r="87" spans="1:7" x14ac:dyDescent="0.35">
      <c r="C87" s="24" t="s">
        <v>169</v>
      </c>
      <c r="D87" s="49">
        <v>14.9154</v>
      </c>
    </row>
    <row r="88" spans="1:7" x14ac:dyDescent="0.35">
      <c r="A88" s="37" t="s">
        <v>170</v>
      </c>
      <c r="C88" s="24" t="s">
        <v>171</v>
      </c>
      <c r="D88" s="50">
        <v>44247140</v>
      </c>
    </row>
    <row r="89" spans="1:7" x14ac:dyDescent="0.35">
      <c r="C89" s="24" t="s">
        <v>172</v>
      </c>
      <c r="D89" s="51">
        <v>0</v>
      </c>
    </row>
    <row r="90" spans="1:7" x14ac:dyDescent="0.35">
      <c r="C90" s="24" t="s">
        <v>173</v>
      </c>
      <c r="D90" s="51">
        <v>0</v>
      </c>
      <c r="F90" s="47"/>
      <c r="G90" s="52"/>
    </row>
    <row r="91" spans="1:7" x14ac:dyDescent="0.35">
      <c r="B91" s="53"/>
      <c r="C91" s="14"/>
    </row>
    <row r="92" spans="1:7" x14ac:dyDescent="0.35">
      <c r="F92" s="4"/>
    </row>
    <row r="93" spans="1:7" x14ac:dyDescent="0.35">
      <c r="C93" s="32" t="s">
        <v>174</v>
      </c>
      <c r="D93" s="32"/>
      <c r="E93" s="32"/>
      <c r="F93" s="32"/>
      <c r="G93" s="34"/>
    </row>
    <row r="94" spans="1:7" x14ac:dyDescent="0.35">
      <c r="C94" s="32" t="s">
        <v>175</v>
      </c>
      <c r="D94" s="32"/>
      <c r="E94" s="32"/>
      <c r="F94" s="32" t="s">
        <v>10</v>
      </c>
      <c r="G94" s="34" t="s">
        <v>11</v>
      </c>
    </row>
    <row r="95" spans="1:7" x14ac:dyDescent="0.35">
      <c r="A95" s="1" t="s">
        <v>176</v>
      </c>
      <c r="C95" s="24" t="s">
        <v>177</v>
      </c>
      <c r="D95" s="16"/>
      <c r="E95" s="21"/>
      <c r="F95" s="54">
        <f>SUMIF(Table13456768578[[Industry ]],A95,Table13456768578[Market Value])</f>
        <v>0</v>
      </c>
      <c r="G95" s="55">
        <f>+F95/$F$81</f>
        <v>0</v>
      </c>
    </row>
    <row r="96" spans="1:7" x14ac:dyDescent="0.35">
      <c r="A96" s="16" t="s">
        <v>178</v>
      </c>
      <c r="C96" s="16" t="s">
        <v>179</v>
      </c>
      <c r="D96" s="16"/>
      <c r="E96" s="21"/>
      <c r="F96" s="54">
        <f>SUMIF(Table13456768578[[Industry ]],A96,Table13456768578[Market Value])</f>
        <v>0</v>
      </c>
      <c r="G96" s="55">
        <f t="shared" ref="G96" si="1">+F96/$F$81</f>
        <v>0</v>
      </c>
    </row>
    <row r="97" spans="3:11" x14ac:dyDescent="0.35">
      <c r="C97" s="16" t="s">
        <v>180</v>
      </c>
      <c r="D97" s="16"/>
      <c r="E97" s="21"/>
      <c r="F97" s="54">
        <f t="shared" ref="F97:F106" si="2">SUMIF($E$109:$E$118,C97,$H$109:$H$118)</f>
        <v>105230773.99999999</v>
      </c>
      <c r="G97" s="55">
        <f>+F97/$F$81</f>
        <v>0.90376208632350674</v>
      </c>
    </row>
    <row r="98" spans="3:11" x14ac:dyDescent="0.35">
      <c r="C98" s="16" t="s">
        <v>181</v>
      </c>
      <c r="D98" s="16"/>
      <c r="E98" s="21"/>
      <c r="F98" s="54">
        <f t="shared" si="2"/>
        <v>0</v>
      </c>
      <c r="G98" s="55">
        <f t="shared" ref="G98:G106" si="3">+F98/$F$81</f>
        <v>0</v>
      </c>
    </row>
    <row r="99" spans="3:11" x14ac:dyDescent="0.35">
      <c r="C99" s="16" t="s">
        <v>182</v>
      </c>
      <c r="D99" s="16"/>
      <c r="E99" s="21"/>
      <c r="F99" s="54">
        <f t="shared" si="2"/>
        <v>1006855</v>
      </c>
      <c r="G99" s="55">
        <f t="shared" si="3"/>
        <v>8.6472553687123362E-3</v>
      </c>
    </row>
    <row r="100" spans="3:11" x14ac:dyDescent="0.35">
      <c r="C100" s="16" t="s">
        <v>183</v>
      </c>
      <c r="D100" s="16"/>
      <c r="E100" s="21"/>
      <c r="F100" s="54">
        <f t="shared" si="2"/>
        <v>0</v>
      </c>
      <c r="G100" s="55">
        <f t="shared" si="3"/>
        <v>0</v>
      </c>
    </row>
    <row r="101" spans="3:11" x14ac:dyDescent="0.35">
      <c r="C101" s="16" t="s">
        <v>184</v>
      </c>
      <c r="D101" s="16"/>
      <c r="E101" s="21"/>
      <c r="F101" s="54">
        <f t="shared" si="2"/>
        <v>0</v>
      </c>
      <c r="G101" s="55">
        <f t="shared" si="3"/>
        <v>0</v>
      </c>
    </row>
    <row r="102" spans="3:11" x14ac:dyDescent="0.35">
      <c r="C102" s="16" t="s">
        <v>185</v>
      </c>
      <c r="D102" s="16"/>
      <c r="E102" s="21"/>
      <c r="F102" s="54">
        <f t="shared" si="2"/>
        <v>0</v>
      </c>
      <c r="G102" s="55">
        <f t="shared" si="3"/>
        <v>0</v>
      </c>
    </row>
    <row r="103" spans="3:11" x14ac:dyDescent="0.35">
      <c r="C103" s="16" t="s">
        <v>186</v>
      </c>
      <c r="D103" s="16"/>
      <c r="E103" s="21"/>
      <c r="F103" s="54">
        <f t="shared" si="2"/>
        <v>0</v>
      </c>
      <c r="G103" s="55">
        <f t="shared" si="3"/>
        <v>0</v>
      </c>
    </row>
    <row r="104" spans="3:11" x14ac:dyDescent="0.35">
      <c r="C104" s="16" t="s">
        <v>187</v>
      </c>
      <c r="D104" s="16"/>
      <c r="E104" s="21"/>
      <c r="F104" s="54">
        <f t="shared" si="2"/>
        <v>0</v>
      </c>
      <c r="G104" s="55">
        <f t="shared" si="3"/>
        <v>0</v>
      </c>
    </row>
    <row r="105" spans="3:11" x14ac:dyDescent="0.35">
      <c r="C105" s="16" t="s">
        <v>188</v>
      </c>
      <c r="D105" s="16"/>
      <c r="E105" s="21"/>
      <c r="F105" s="54">
        <f t="shared" si="2"/>
        <v>0</v>
      </c>
      <c r="G105" s="55">
        <f t="shared" si="3"/>
        <v>0</v>
      </c>
    </row>
    <row r="106" spans="3:11" x14ac:dyDescent="0.35">
      <c r="C106" s="16" t="s">
        <v>189</v>
      </c>
      <c r="D106" s="16"/>
      <c r="E106" s="21"/>
      <c r="F106" s="54">
        <f t="shared" si="2"/>
        <v>0</v>
      </c>
      <c r="G106" s="55">
        <f t="shared" si="3"/>
        <v>0</v>
      </c>
    </row>
    <row r="107" spans="3:11" x14ac:dyDescent="0.35">
      <c r="C107" s="16" t="s">
        <v>190</v>
      </c>
      <c r="D107" s="16"/>
      <c r="E107" s="21"/>
      <c r="F107" s="56">
        <f>SUM(F95:F106)</f>
        <v>106237628.99999999</v>
      </c>
      <c r="G107" s="57">
        <f>SUM(G95:G106)</f>
        <v>0.9124093416922191</v>
      </c>
    </row>
    <row r="109" spans="3:11" x14ac:dyDescent="0.35">
      <c r="E109" s="16" t="s">
        <v>180</v>
      </c>
      <c r="F109" s="16" t="s">
        <v>60</v>
      </c>
      <c r="G109" s="7">
        <f t="shared" ref="G109:G118" si="4">SUMIF($H$7:$H$66,F109,$E$7:$E$66)</f>
        <v>55</v>
      </c>
      <c r="H109" s="1">
        <f t="shared" ref="H109:H118" si="5">SUMIF($H$7:$H$66,F109,$F$7:$F$66)</f>
        <v>12148987.1</v>
      </c>
    </row>
    <row r="110" spans="3:11" x14ac:dyDescent="0.35">
      <c r="E110" s="16" t="s">
        <v>180</v>
      </c>
      <c r="F110" s="16" t="s">
        <v>191</v>
      </c>
      <c r="G110" s="7">
        <f t="shared" si="4"/>
        <v>0</v>
      </c>
      <c r="H110" s="1">
        <f t="shared" si="5"/>
        <v>0</v>
      </c>
      <c r="K110" s="2" t="s">
        <v>16</v>
      </c>
    </row>
    <row r="111" spans="3:11" x14ac:dyDescent="0.35">
      <c r="E111" s="16" t="s">
        <v>180</v>
      </c>
      <c r="F111" s="43" t="s">
        <v>16</v>
      </c>
      <c r="G111" s="7">
        <f t="shared" si="4"/>
        <v>93</v>
      </c>
      <c r="H111" s="1">
        <f t="shared" si="5"/>
        <v>91197697.799999997</v>
      </c>
      <c r="K111" s="1" t="s">
        <v>48</v>
      </c>
    </row>
    <row r="112" spans="3:11" x14ac:dyDescent="0.35">
      <c r="E112" s="16" t="s">
        <v>180</v>
      </c>
      <c r="F112" s="1" t="s">
        <v>48</v>
      </c>
      <c r="G112" s="7">
        <f t="shared" si="4"/>
        <v>900</v>
      </c>
      <c r="H112" s="1">
        <f t="shared" si="5"/>
        <v>879434.1</v>
      </c>
      <c r="K112" s="1" t="s">
        <v>48</v>
      </c>
    </row>
    <row r="113" spans="5:11" x14ac:dyDescent="0.35">
      <c r="E113" s="16" t="s">
        <v>182</v>
      </c>
      <c r="F113" s="16" t="s">
        <v>79</v>
      </c>
      <c r="G113" s="7">
        <f t="shared" si="4"/>
        <v>1</v>
      </c>
      <c r="H113" s="1">
        <f t="shared" si="5"/>
        <v>1006855</v>
      </c>
      <c r="K113" s="1" t="s">
        <v>60</v>
      </c>
    </row>
    <row r="114" spans="5:11" x14ac:dyDescent="0.35">
      <c r="E114" s="16" t="s">
        <v>182</v>
      </c>
      <c r="F114" s="58" t="s">
        <v>192</v>
      </c>
      <c r="G114" s="7">
        <f t="shared" si="4"/>
        <v>0</v>
      </c>
      <c r="H114" s="1">
        <f t="shared" si="5"/>
        <v>0</v>
      </c>
      <c r="K114" s="1" t="s">
        <v>79</v>
      </c>
    </row>
    <row r="115" spans="5:11" x14ac:dyDescent="0.35">
      <c r="E115" s="16" t="s">
        <v>183</v>
      </c>
      <c r="F115" s="16" t="s">
        <v>193</v>
      </c>
      <c r="G115" s="7">
        <f t="shared" si="4"/>
        <v>0</v>
      </c>
      <c r="H115" s="1">
        <f t="shared" si="5"/>
        <v>0</v>
      </c>
      <c r="K115" s="1" t="s">
        <v>100</v>
      </c>
    </row>
    <row r="116" spans="5:11" x14ac:dyDescent="0.35">
      <c r="E116" s="16" t="s">
        <v>180</v>
      </c>
      <c r="F116" s="16" t="s">
        <v>100</v>
      </c>
      <c r="G116" s="7">
        <f t="shared" si="4"/>
        <v>1</v>
      </c>
      <c r="H116" s="1">
        <f t="shared" si="5"/>
        <v>1004655</v>
      </c>
    </row>
    <row r="117" spans="5:11" x14ac:dyDescent="0.35">
      <c r="E117" s="16" t="s">
        <v>183</v>
      </c>
      <c r="F117" s="16" t="s">
        <v>194</v>
      </c>
      <c r="G117" s="7">
        <f t="shared" si="4"/>
        <v>0</v>
      </c>
      <c r="H117" s="1">
        <f t="shared" si="5"/>
        <v>0</v>
      </c>
    </row>
    <row r="118" spans="5:11" x14ac:dyDescent="0.35">
      <c r="E118" s="16" t="s">
        <v>180</v>
      </c>
      <c r="F118" s="16" t="s">
        <v>195</v>
      </c>
      <c r="G118" s="7">
        <f t="shared" si="4"/>
        <v>0</v>
      </c>
      <c r="H118" s="1">
        <f t="shared" si="5"/>
        <v>0</v>
      </c>
    </row>
    <row r="119" spans="5:11" x14ac:dyDescent="0.35">
      <c r="G119" s="7" t="s">
        <v>190</v>
      </c>
      <c r="H119" s="1">
        <f>SUM(H109:H118)</f>
        <v>106237628.99999999</v>
      </c>
    </row>
  </sheetData>
  <pageMargins left="0.7" right="0.7" top="0.75" bottom="0.75" header="0.3" footer="0.3"/>
  <pageSetup scale="39" orientation="portrait" horizontalDpi="4294967295" verticalDpi="4294967295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Port_C1I</vt:lpstr>
      <vt:lpstr>Port_C1I!Print_Area</vt:lpstr>
    </vt:vector>
  </TitlesOfParts>
  <Company>Aditya Birla Capital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Muskan Gupta</dc:creator>
  <cp:lastModifiedBy>Muskan Gupta</cp:lastModifiedBy>
  <dcterms:created xsi:type="dcterms:W3CDTF">2022-11-07T10:08:57Z</dcterms:created>
  <dcterms:modified xsi:type="dcterms:W3CDTF">2022-11-07T10:09:34Z</dcterms:modified>
</cp:coreProperties>
</file>