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AZVDIFSPRVI\redirection$\inven20281\Downloads\PORTFOLIO feb\"/>
    </mc:Choice>
  </mc:AlternateContent>
  <xr:revisionPtr revIDLastSave="0" documentId="8_{151701DF-457D-48C2-855A-3B10D0B33332}" xr6:coauthVersionLast="47" xr6:coauthVersionMax="47" xr10:uidLastSave="{00000000-0000-0000-0000-000000000000}"/>
  <bookViews>
    <workbookView xWindow="-120" yWindow="-120" windowWidth="19440" windowHeight="10440" xr2:uid="{9085CDC2-27E7-4965-BA80-E6D83348CC0C}"/>
  </bookViews>
  <sheets>
    <sheet name="Port_E1" sheetId="1" r:id="rId1"/>
  </sheets>
  <externalReferences>
    <externalReference r:id="rId2"/>
  </externalReferences>
  <definedNames>
    <definedName name="_xlnm._FilterDatabase" localSheetId="0" hidden="1">Port_E1!$C$6:$H$89</definedName>
    <definedName name="IN">'[1]INPUT MASTER'!$B$9</definedName>
    <definedName name="_xlnm.Print_Area" localSheetId="0">Port_E1!$B$2:$G$112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5" i="1" l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F106" i="1" s="1"/>
  <c r="G106" i="1" s="1"/>
  <c r="G118" i="1"/>
  <c r="F115" i="1"/>
  <c r="F114" i="1"/>
  <c r="F113" i="1"/>
  <c r="F112" i="1"/>
  <c r="F111" i="1"/>
  <c r="F110" i="1"/>
  <c r="F109" i="1"/>
  <c r="G109" i="1" s="1"/>
  <c r="F108" i="1"/>
  <c r="G108" i="1" s="1"/>
  <c r="F107" i="1"/>
  <c r="F105" i="1"/>
  <c r="F104" i="1"/>
  <c r="F88" i="1"/>
  <c r="F90" i="1" s="1"/>
  <c r="F78" i="1"/>
  <c r="G78" i="1" s="1"/>
  <c r="G104" i="1" l="1"/>
  <c r="G111" i="1"/>
  <c r="G76" i="1"/>
  <c r="G68" i="1"/>
  <c r="G60" i="1"/>
  <c r="G52" i="1"/>
  <c r="G44" i="1"/>
  <c r="G36" i="1"/>
  <c r="G28" i="1"/>
  <c r="G20" i="1"/>
  <c r="G12" i="1"/>
  <c r="G75" i="1"/>
  <c r="G51" i="1"/>
  <c r="G27" i="1"/>
  <c r="G11" i="1"/>
  <c r="G86" i="1"/>
  <c r="G73" i="1"/>
  <c r="G65" i="1"/>
  <c r="G57" i="1"/>
  <c r="G49" i="1"/>
  <c r="G41" i="1"/>
  <c r="G33" i="1"/>
  <c r="G25" i="1"/>
  <c r="G17" i="1"/>
  <c r="G62" i="1"/>
  <c r="G38" i="1"/>
  <c r="G14" i="1"/>
  <c r="G45" i="1"/>
  <c r="G88" i="1"/>
  <c r="G67" i="1"/>
  <c r="G59" i="1"/>
  <c r="G43" i="1"/>
  <c r="G35" i="1"/>
  <c r="G19" i="1"/>
  <c r="G71" i="1"/>
  <c r="G47" i="1"/>
  <c r="G23" i="1"/>
  <c r="G114" i="1"/>
  <c r="G110" i="1"/>
  <c r="G74" i="1"/>
  <c r="G66" i="1"/>
  <c r="G58" i="1"/>
  <c r="G50" i="1"/>
  <c r="G42" i="1"/>
  <c r="G34" i="1"/>
  <c r="G26" i="1"/>
  <c r="G18" i="1"/>
  <c r="G10" i="1"/>
  <c r="G9" i="1"/>
  <c r="G63" i="1"/>
  <c r="G31" i="1"/>
  <c r="G7" i="1"/>
  <c r="G30" i="1"/>
  <c r="G70" i="1"/>
  <c r="G46" i="1"/>
  <c r="G22" i="1"/>
  <c r="G37" i="1"/>
  <c r="G82" i="1"/>
  <c r="G72" i="1"/>
  <c r="G64" i="1"/>
  <c r="G56" i="1"/>
  <c r="G48" i="1"/>
  <c r="G40" i="1"/>
  <c r="G32" i="1"/>
  <c r="G24" i="1"/>
  <c r="G16" i="1"/>
  <c r="G8" i="1"/>
  <c r="G55" i="1"/>
  <c r="G39" i="1"/>
  <c r="G15" i="1"/>
  <c r="G54" i="1"/>
  <c r="G77" i="1"/>
  <c r="G69" i="1"/>
  <c r="G61" i="1"/>
  <c r="G53" i="1"/>
  <c r="G29" i="1"/>
  <c r="G21" i="1"/>
  <c r="G13" i="1"/>
  <c r="G112" i="1"/>
  <c r="G113" i="1"/>
  <c r="G105" i="1"/>
  <c r="G107" i="1"/>
  <c r="G115" i="1"/>
</calcChain>
</file>

<file path=xl/sharedStrings.xml><?xml version="1.0" encoding="utf-8"?>
<sst xmlns="http://schemas.openxmlformats.org/spreadsheetml/2006/main" count="293" uniqueCount="253">
  <si>
    <t>NAME OF PENSION FUND</t>
  </si>
  <si>
    <t>ADITYA BIRLA SUN LIFE PENSION MANAGEMENT LIMITED</t>
  </si>
  <si>
    <t>E-TIER I</t>
  </si>
  <si>
    <t>SCHEME NAME</t>
  </si>
  <si>
    <t>Scheme E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</si>
  <si>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</si>
  <si>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</si>
  <si>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</si>
  <si>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</si>
  <si>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</si>
  <si>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</si>
  <si>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</si>
  <si>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</si>
  <si>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INE111A01025</t>
  </si>
  <si>
    <t>Container Corporation of India Limited</t>
  </si>
  <si>
    <t>Freight rail transport</t>
  </si>
  <si>
    <t>INE237A01028</t>
  </si>
  <si>
    <t>KOTAK MAHINDRA BANK LIMITED</t>
  </si>
  <si>
    <t>Monetary intermediation of commercial banks, saving banks. postal savings</t>
  </si>
  <si>
    <t>INE117A01022</t>
  </si>
  <si>
    <t>ABB India Limited</t>
  </si>
  <si>
    <t>Manufacture of electricity distribution and control apparatus</t>
  </si>
  <si>
    <t>INE029A01011</t>
  </si>
  <si>
    <t>Bharat Petroleum Corporation Limited</t>
  </si>
  <si>
    <t>Production of liquid and gaseous fuels, illuminating oils, lubricating</t>
  </si>
  <si>
    <t>INE062A01020</t>
  </si>
  <si>
    <t>STATE BANK OF INDIA</t>
  </si>
  <si>
    <t>INE686F01025</t>
  </si>
  <si>
    <t>United Breweries Limited</t>
  </si>
  <si>
    <t>Manufacture of beer</t>
  </si>
  <si>
    <t>INE030A01027</t>
  </si>
  <si>
    <t>HINDUSTAN UNILEVER LIMITED</t>
  </si>
  <si>
    <t>Manufacture of soap all forms</t>
  </si>
  <si>
    <t>INE296A01024</t>
  </si>
  <si>
    <t>Bajaj Finance Limited</t>
  </si>
  <si>
    <t>Other credit granting</t>
  </si>
  <si>
    <t>INE121A01024</t>
  </si>
  <si>
    <t>CHOLAMANDALAM INVESTMENT AND FINANCE COMPANY</t>
  </si>
  <si>
    <t>INE280A01028</t>
  </si>
  <si>
    <t>Titan Company Limited</t>
  </si>
  <si>
    <t>Manufacture of jewellery of gold, silver and other precious or base metal</t>
  </si>
  <si>
    <t>INE245A01021</t>
  </si>
  <si>
    <t>TATA POWER COMPANY LIMITED</t>
  </si>
  <si>
    <t>Electric power generation by coal based thermal power plants</t>
  </si>
  <si>
    <t>INE089A01023</t>
  </si>
  <si>
    <t>Dr. Reddy's Laboratories Limited</t>
  </si>
  <si>
    <t>Manufacture of allopathic pharmaceutical preparations</t>
  </si>
  <si>
    <t>INE021A01026</t>
  </si>
  <si>
    <t>ASIAN PAINTS LTD.</t>
  </si>
  <si>
    <t>Manufacture of paints and varnishes, enamels or lacquers</t>
  </si>
  <si>
    <t>INE481G01011</t>
  </si>
  <si>
    <t>UltraTech Cement Limited</t>
  </si>
  <si>
    <t>Manufacture of clinkers and cement</t>
  </si>
  <si>
    <t>INE081A01020</t>
  </si>
  <si>
    <t>TATA STEEL LIMITED.</t>
  </si>
  <si>
    <t>Manufacture of other iron and steel casting and products thereof</t>
  </si>
  <si>
    <t>INE200M01013</t>
  </si>
  <si>
    <t>VARUN INDUSTRIES LIMITED</t>
  </si>
  <si>
    <t>Manufacture of aerated drinks</t>
  </si>
  <si>
    <t>INE467B01029</t>
  </si>
  <si>
    <t>TATA CONSULTANCY SERVICES LIMITED</t>
  </si>
  <si>
    <t>Computer consultancy</t>
  </si>
  <si>
    <t>INE038A01020</t>
  </si>
  <si>
    <t>HINDALCO INDUSTRIES LTD.</t>
  </si>
  <si>
    <t>Manufacture of Aluminium from alumina and by other methods and products</t>
  </si>
  <si>
    <t>INE848E01016</t>
  </si>
  <si>
    <t>NHPC LIMITED</t>
  </si>
  <si>
    <t>Electric power generation by hydroelectric power plants</t>
  </si>
  <si>
    <t>INE238A01034</t>
  </si>
  <si>
    <t>AXIS BANK</t>
  </si>
  <si>
    <t>INE299U01018</t>
  </si>
  <si>
    <t>Crompton Greaves Consumer Electricals</t>
  </si>
  <si>
    <t>Manufacture of electric lighting equipment</t>
  </si>
  <si>
    <t>INE239A01016</t>
  </si>
  <si>
    <t>NESTLE INDIA LTD</t>
  </si>
  <si>
    <t>Manufacture of milk-powder, ice-cream powder and condensed milk except</t>
  </si>
  <si>
    <t>INE195A01028</t>
  </si>
  <si>
    <t>SUPREME INDUSTRIES</t>
  </si>
  <si>
    <t>Manufacture of plastic articles for the packing of goods (plastic bags, sacks,containers, boxes, cas</t>
  </si>
  <si>
    <t>INE095A01012</t>
  </si>
  <si>
    <t>IndusInd Bank Limited</t>
  </si>
  <si>
    <t>INE358A01014</t>
  </si>
  <si>
    <t>Abbott India Ltd</t>
  </si>
  <si>
    <t>Manufacture of other pharmaceutical and botanical products n.e.c. like Hina powder etc</t>
  </si>
  <si>
    <t>INE018E01016</t>
  </si>
  <si>
    <t>SBI CARDS AND PAYMENT SERVICES LIMITED</t>
  </si>
  <si>
    <t>IN9397D01014</t>
  </si>
  <si>
    <t>Bharti Airtel partly Paid(14:1)</t>
  </si>
  <si>
    <t>Activities of maintaining and operating pageing</t>
  </si>
  <si>
    <t>INE059A01026</t>
  </si>
  <si>
    <t>CIPLA LIMITED</t>
  </si>
  <si>
    <t>Manufacture of medicinal substances used in the manufacture of pharmaceuticals:</t>
  </si>
  <si>
    <t>INE214T01019</t>
  </si>
  <si>
    <t>Larsen &amp; Toubro Infotech Limited</t>
  </si>
  <si>
    <t>Other information technology and computer service activities</t>
  </si>
  <si>
    <t>INE733E01010</t>
  </si>
  <si>
    <t>NTPC LIMITED</t>
  </si>
  <si>
    <t>INE040A01034</t>
  </si>
  <si>
    <t>HDFC BANK LTD</t>
  </si>
  <si>
    <t>INE073K01018</t>
  </si>
  <si>
    <t>Sona BLW Precision Forgings Limited</t>
  </si>
  <si>
    <t>Manufacture of bearings, gears, gearing and driving elements</t>
  </si>
  <si>
    <t>INE669C01036</t>
  </si>
  <si>
    <t>TECH MAHINDRA LIMITED</t>
  </si>
  <si>
    <t>INE009A01021</t>
  </si>
  <si>
    <t>INFOSYS LTD EQ</t>
  </si>
  <si>
    <t>Writing , modifying, testing of computer program</t>
  </si>
  <si>
    <t>INE860A01027</t>
  </si>
  <si>
    <t>HCL Technologies Limited</t>
  </si>
  <si>
    <t>INE271C01023</t>
  </si>
  <si>
    <t>DLF Ltd</t>
  </si>
  <si>
    <t>Real estate activities with own or leased property</t>
  </si>
  <si>
    <t>INE003A01024</t>
  </si>
  <si>
    <t>SIEMENS LIMITED</t>
  </si>
  <si>
    <t>Manufacture of other electrical equipment</t>
  </si>
  <si>
    <t>INE494B01023</t>
  </si>
  <si>
    <t>TVS Motor Company Ltd</t>
  </si>
  <si>
    <t>Manufacture of motorcycles, scooters, mopeds etc. and their</t>
  </si>
  <si>
    <t>INE917I01010</t>
  </si>
  <si>
    <t>Bajaj Auto Limited</t>
  </si>
  <si>
    <t>INE765G01017</t>
  </si>
  <si>
    <t>ICICI LOMBARD GENERAL INSURANCE CO LTD</t>
  </si>
  <si>
    <t>Non-life insurance</t>
  </si>
  <si>
    <t>INE090A01021</t>
  </si>
  <si>
    <t>ICICI BANK LTD</t>
  </si>
  <si>
    <t>INE795G01014</t>
  </si>
  <si>
    <t>HDFC LIFE INSURANCE COMPANY LTD</t>
  </si>
  <si>
    <t>Life insurance</t>
  </si>
  <si>
    <t>INE129A01019</t>
  </si>
  <si>
    <t>GAIL (INDIA) LIMITED</t>
  </si>
  <si>
    <t>Disrtibution and sale of gaseous fuels through mains</t>
  </si>
  <si>
    <t>INE918I01026</t>
  </si>
  <si>
    <t>BAJAJ FINSERV LTD</t>
  </si>
  <si>
    <t>INE018A01030</t>
  </si>
  <si>
    <t>LARSEN AND TOUBRO LIMITED</t>
  </si>
  <si>
    <t>Other civil engineering projects n.e.c.</t>
  </si>
  <si>
    <t>INE628A01036</t>
  </si>
  <si>
    <t>UPL LIMITED</t>
  </si>
  <si>
    <t>Manufacture of insecticides, rodenticides, fungicides, herbicides</t>
  </si>
  <si>
    <t>INE208A01029</t>
  </si>
  <si>
    <t>ASHOK LEYLAND LTD</t>
  </si>
  <si>
    <t>Manufacture of commercial vehicles such as vans, lorries, over-the-road</t>
  </si>
  <si>
    <t>INE203G01027</t>
  </si>
  <si>
    <t>INDRAPRASTHA GAS</t>
  </si>
  <si>
    <t>INE066A01021</t>
  </si>
  <si>
    <t>EICHER MOTORS LTD</t>
  </si>
  <si>
    <t>INE155A01022</t>
  </si>
  <si>
    <t>TATA MOTORS LTD</t>
  </si>
  <si>
    <t>INE101A01026</t>
  </si>
  <si>
    <t>MAHINDRA AND MAHINDRA LTD</t>
  </si>
  <si>
    <t>Manufacture of tractors used in agriculture and forestry</t>
  </si>
  <si>
    <t>INE263A01024</t>
  </si>
  <si>
    <t>BHARAT ELECTRONICS LIMITED</t>
  </si>
  <si>
    <t>Manufacture of radar equipment, GPS devices, search, detection, navig</t>
  </si>
  <si>
    <t>INE397D01024</t>
  </si>
  <si>
    <t>BHARTI AIRTEL LTD</t>
  </si>
  <si>
    <t>INE298A01020</t>
  </si>
  <si>
    <t>CUMMINS INDIA LIMITED</t>
  </si>
  <si>
    <t>Manufacture of engines and turbines, except aircraft, vehicle</t>
  </si>
  <si>
    <t>INE752E01010</t>
  </si>
  <si>
    <t>POWER GRID CORPORATION OF INDIA LIMITED</t>
  </si>
  <si>
    <t>Transmission of electric energy</t>
  </si>
  <si>
    <t>INE016A01026</t>
  </si>
  <si>
    <t>Dabur India Limited</t>
  </si>
  <si>
    <t>Manufacture of hair oil, shampoo, hair dye etc.</t>
  </si>
  <si>
    <t>INE192A01025</t>
  </si>
  <si>
    <t>Tata Consumer Products Limited</t>
  </si>
  <si>
    <t>Processing and blending of tea including manufacture of instant tea</t>
  </si>
  <si>
    <t>INE154A01025</t>
  </si>
  <si>
    <t>ITC LTD</t>
  </si>
  <si>
    <t>Manufacture of cigarettes, cigarette tobacco</t>
  </si>
  <si>
    <t>INE012A01025</t>
  </si>
  <si>
    <t>ACC Limited.</t>
  </si>
  <si>
    <t>INE585B01010</t>
  </si>
  <si>
    <t>MARUTI SUZUKI INDIA LTD.</t>
  </si>
  <si>
    <t>Manufacture of passenger cars</t>
  </si>
  <si>
    <t>INE854D01024</t>
  </si>
  <si>
    <t>United Spirits Limited</t>
  </si>
  <si>
    <t>Manufacture of distilled, potable, alcoholic beverages</t>
  </si>
  <si>
    <t>INE726G01019</t>
  </si>
  <si>
    <t>ICICI PRUDENTIAL LIFE INSURANCE COMPANY LIMITED</t>
  </si>
  <si>
    <t>INE797F01020</t>
  </si>
  <si>
    <t>Jubilant Foodworks Limited.</t>
  </si>
  <si>
    <t>Restaurants without bars</t>
  </si>
  <si>
    <t>INE001A01036</t>
  </si>
  <si>
    <t>HOUSING DEVELOPMENT FINANCE CORPORATION</t>
  </si>
  <si>
    <t>Activities of specialized institutions granting credit for house purchases</t>
  </si>
  <si>
    <t>INE123W01016</t>
  </si>
  <si>
    <t>SBI LIFE INSURANCE COMPANY LIMITED</t>
  </si>
  <si>
    <t>INE002A01018</t>
  </si>
  <si>
    <t>RELIANCE INDUSTRIES LIMITED</t>
  </si>
  <si>
    <t>Manufacture of other petroleum n.e.c.</t>
  </si>
  <si>
    <t>INE216A01030</t>
  </si>
  <si>
    <t>Britannia Industries Limited</t>
  </si>
  <si>
    <t>Manufacture of biscuits, cakes, pastries, rusks etc.</t>
  </si>
  <si>
    <t>INE044A01036</t>
  </si>
  <si>
    <t>SUN PHARMACEUTICALS INDUSTRIES LTD</t>
  </si>
  <si>
    <t>INE849A01020</t>
  </si>
  <si>
    <t>TRENT LTD</t>
  </si>
  <si>
    <t>Retail sale of readymade garments, hosiery goods, other articles</t>
  </si>
  <si>
    <t>INE465A01025</t>
  </si>
  <si>
    <t>Bharat Forge Limited</t>
  </si>
  <si>
    <t>Forging, pressing, stamping and roll-forming of metal; powder metallurgy</t>
  </si>
  <si>
    <t>INE079A01024</t>
  </si>
  <si>
    <t>AMBUJA CEMENTS LTD</t>
  </si>
  <si>
    <t xml:space="preserve">Subtotal A </t>
  </si>
  <si>
    <t>Money Market Instruments:-</t>
  </si>
  <si>
    <t xml:space="preserve">  - Treasury Bills</t>
  </si>
  <si>
    <t>Nil</t>
  </si>
  <si>
    <t>02A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</si>
  <si>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</si>
  <si>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</si>
  <si>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</si>
  <si>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</si>
  <si>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</si>
  <si>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</si>
  <si>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</si>
  <si>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</si>
  <si>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</si>
  <si>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</si>
  <si>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</si>
  <si>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</si>
  <si>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</si>
  <si>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</si>
  <si>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Infrastructure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</si>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</sst>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0" fillId="0" borderId="6" xfId="3" quotePrefix="1" applyNumberFormat="1" applyFont="1" applyFill="1" applyBorder="1"/>
    <xf numFmtId="0" fontId="2" fillId="0" borderId="5" xfId="2" applyBorder="1" applyAlignment="1">
      <alignment vertical="top"/>
    </xf>
    <xf numFmtId="43" fontId="0" fillId="0" borderId="5" xfId="3" applyFont="1" applyBorder="1" applyAlignment="1">
      <alignment horizontal="right" vertical="top"/>
    </xf>
    <xf numFmtId="4" fontId="2" fillId="0" borderId="5" xfId="2" applyNumberFormat="1" applyBorder="1" applyAlignment="1">
      <alignment horizontal="right" vertical="top"/>
    </xf>
    <xf numFmtId="10" fontId="0" fillId="0" borderId="5" xfId="1" applyNumberFormat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6" fillId="0" borderId="5" xfId="2" applyFont="1" applyBorder="1"/>
    <xf numFmtId="43" fontId="0" fillId="0" borderId="5" xfId="3" applyFont="1" applyBorder="1"/>
    <xf numFmtId="165" fontId="0" fillId="0" borderId="5" xfId="3" applyNumberFormat="1" applyFont="1" applyBorder="1" applyAlignment="1">
      <alignment horizontal="right" vertical="top"/>
    </xf>
    <xf numFmtId="9" fontId="0" fillId="0" borderId="5" xfId="1" applyFont="1" applyBorder="1"/>
    <xf numFmtId="0" fontId="9" fillId="2" borderId="7" xfId="0" applyFont="1" applyFill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2" fillId="0" borderId="5" xfId="2" applyNumberFormat="1" applyBorder="1"/>
    <xf numFmtId="43" fontId="0" fillId="4" borderId="5" xfId="3" applyFont="1" applyFill="1" applyBorder="1" applyAlignment="1">
      <alignment horizontal="right"/>
    </xf>
    <xf numFmtId="166" fontId="2" fillId="0" borderId="5" xfId="2" applyNumberFormat="1" applyBorder="1" applyAlignment="1">
      <alignment horizontal="right" vertical="top"/>
    </xf>
    <xf numFmtId="43" fontId="0" fillId="0" borderId="5" xfId="3" applyFont="1" applyFill="1" applyBorder="1"/>
    <xf numFmtId="9" fontId="0" fillId="0" borderId="0" xfId="1" applyFont="1"/>
    <xf numFmtId="10" fontId="0" fillId="4" borderId="0" xfId="4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</cellXfs>
  <cellStyles count="5">
    <cellStyle name="Comma 2" xfId="3" xr:uid="{7BB58A4D-15BB-431F-B1F4-31EC6E4035CD}"/>
    <cellStyle name="Normal" xfId="0" builtinId="0"/>
    <cellStyle name="Normal 2" xfId="2" xr:uid="{728B926E-E259-47EF-B57E-09A45B19B8BD}"/>
    <cellStyle name="Percent" xfId="1" builtinId="5"/>
    <cellStyle name="Percent 2" xfId="4" xr:uid="{DF2860C1-BE98-4D20-B1C9-55A9AB80854B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688A39-4837-42E3-BA08-21EBBCAF7E19}" name="Table134567685" displayName="Table134567685" ref="B6:H77" totalsRowShown="0" headerRowDxfId="11" dataDxfId="10" headerRowBorderDxfId="8" tableBorderDxfId="9" totalsRowBorderDxfId="7">
  <sortState xmlns:xlrd2="http://schemas.microsoft.com/office/spreadsheetml/2017/richdata2" ref="B7:H77">
    <sortCondition descending="1" ref="F6:F77"/>
  </sortState>
  <tableColumns count="7">
    <tableColumn id="1" xr3:uid="{1A9D8CA5-C7A0-4380-BCDA-CEF2CE92719B}" name="ISIN No." dataDxfId="6"/>
    <tableColumn id="2" xr3:uid="{162460E2-6DF0-4E71-B1AE-E7C008197D60}" name="Name of the Instrument" dataDxfId="5"/>
    <tableColumn id="3" xr3:uid="{FE7F8F8A-1703-41B6-BD3E-1D4CCD78A137}" name="Industry " dataDxfId="4"/>
    <tableColumn id="4" xr3:uid="{C51107FF-396D-419B-AFCD-5A221E0D0E30}" name="Quantity" dataDxfId="3"/>
    <tableColumn id="5" xr3:uid="{42072989-3ED5-4977-B068-8A3200D6BC74}" name="Market Value" dataDxfId="2"/>
    <tableColumn id="6" xr3:uid="{D04DC16A-04B7-4B3C-BF8F-11BD88B6AA50}" name="% of Portfolio" dataDxfId="1" dataCellStyle="Percent">
      <calculatedColumnFormula>+F7/$F$90</calculatedColumnFormula>
    </tableColumn>
    <tableColumn id="7" xr3:uid="{E403E022-8270-4DCB-A256-7B1F4319766D}" name="Rating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E9635-2280-487D-8391-8E0C53817131}">
  <sheetPr>
    <tabColor rgb="FF7030A0"/>
  </sheetPr>
  <dimension ref="A2:H126"/>
  <sheetViews>
    <sheetView showGridLines="0" tabSelected="1" zoomScaleNormal="100" zoomScaleSheetLayoutView="89" workbookViewId="0">
      <selection activeCell="C13" sqref="C13"/>
    </sheetView>
  </sheetViews>
  <sheetFormatPr defaultRowHeight="15" outlineLevelRow="1" x14ac:dyDescent="0.25"/>
  <cols>
    <col min="1" max="1" width="11.28515625" style="1" customWidth="1"/>
    <col min="2" max="2" width="16.5703125" style="1" customWidth="1"/>
    <col min="3" max="3" width="52.7109375" style="1" customWidth="1"/>
    <col min="4" max="4" width="62" style="1" customWidth="1"/>
    <col min="5" max="5" width="19.42578125" style="4" customWidth="1"/>
    <col min="6" max="6" width="29.5703125" style="1" customWidth="1"/>
    <col min="7" max="7" width="20.5703125" style="7" customWidth="1"/>
    <col min="8" max="8" width="20.7109375" style="1" bestFit="1" customWidth="1"/>
    <col min="9" max="9" width="12" style="1" bestFit="1" customWidth="1"/>
    <col min="10" max="11" width="9.140625" style="1"/>
    <col min="12" max="12" width="16.140625" style="1" bestFit="1" customWidth="1"/>
    <col min="13" max="13" width="14" style="1" bestFit="1" customWidth="1"/>
    <col min="14" max="14" width="9.140625" style="1"/>
    <col min="15" max="15" width="10" style="1" bestFit="1" customWidth="1"/>
    <col min="16" max="16384" width="9.140625" style="1"/>
  </cols>
  <sheetData>
    <row r="2" spans="1:8" x14ac:dyDescent="0.25">
      <c r="B2" s="2" t="s">
        <v>0</v>
      </c>
      <c r="D2" s="3" t="s">
        <v>1</v>
      </c>
      <c r="G2" s="5"/>
    </row>
    <row r="3" spans="1:8" x14ac:dyDescent="0.25">
      <c r="A3" s="6" t="s">
        <v>2</v>
      </c>
      <c r="B3" s="2" t="s">
        <v>3</v>
      </c>
      <c r="D3" s="2" t="s">
        <v>4</v>
      </c>
    </row>
    <row r="4" spans="1:8" x14ac:dyDescent="0.25">
      <c r="B4" s="2" t="s">
        <v>5</v>
      </c>
      <c r="D4" s="8">
        <v>44985</v>
      </c>
    </row>
    <row r="6" spans="1:8" x14ac:dyDescent="0.2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25">
      <c r="A7" s="14"/>
      <c r="B7" s="15" t="s">
        <v>13</v>
      </c>
      <c r="C7" s="16" t="s">
        <v>14</v>
      </c>
      <c r="D7" s="16" t="s">
        <v>15</v>
      </c>
      <c r="E7" s="17">
        <v>21000</v>
      </c>
      <c r="F7" s="17">
        <v>12400500</v>
      </c>
      <c r="G7" s="18">
        <f t="shared" ref="G7:G70" si="0">+F7/$F$90</f>
        <v>4.2053775213246655E-3</v>
      </c>
      <c r="H7" s="19"/>
    </row>
    <row r="8" spans="1:8" x14ac:dyDescent="0.25">
      <c r="A8" s="14"/>
      <c r="B8" s="15" t="s">
        <v>16</v>
      </c>
      <c r="C8" s="16" t="s">
        <v>17</v>
      </c>
      <c r="D8" s="16" t="s">
        <v>18</v>
      </c>
      <c r="E8" s="17">
        <v>41887</v>
      </c>
      <c r="F8" s="17">
        <v>72433094.75</v>
      </c>
      <c r="G8" s="18">
        <f t="shared" si="0"/>
        <v>2.4564211802881309E-2</v>
      </c>
      <c r="H8" s="19"/>
    </row>
    <row r="9" spans="1:8" x14ac:dyDescent="0.25">
      <c r="A9" s="14"/>
      <c r="B9" s="15" t="s">
        <v>19</v>
      </c>
      <c r="C9" s="16" t="s">
        <v>20</v>
      </c>
      <c r="D9" s="16" t="s">
        <v>21</v>
      </c>
      <c r="E9" s="17">
        <v>3500</v>
      </c>
      <c r="F9" s="17">
        <v>11260725</v>
      </c>
      <c r="G9" s="18">
        <f t="shared" si="0"/>
        <v>3.8188459972435542E-3</v>
      </c>
      <c r="H9" s="19"/>
    </row>
    <row r="10" spans="1:8" x14ac:dyDescent="0.25">
      <c r="A10" s="14"/>
      <c r="B10" s="15" t="s">
        <v>22</v>
      </c>
      <c r="C10" s="16" t="s">
        <v>23</v>
      </c>
      <c r="D10" s="16" t="s">
        <v>24</v>
      </c>
      <c r="E10" s="17">
        <v>56575</v>
      </c>
      <c r="F10" s="17">
        <v>17954076.25</v>
      </c>
      <c r="G10" s="18">
        <f t="shared" si="0"/>
        <v>6.0887600240231484E-3</v>
      </c>
      <c r="H10" s="19"/>
    </row>
    <row r="11" spans="1:8" x14ac:dyDescent="0.25">
      <c r="A11" s="14"/>
      <c r="B11" s="15" t="s">
        <v>25</v>
      </c>
      <c r="C11" s="16" t="s">
        <v>26</v>
      </c>
      <c r="D11" s="16" t="s">
        <v>18</v>
      </c>
      <c r="E11" s="17">
        <v>207450</v>
      </c>
      <c r="F11" s="17">
        <v>108454860</v>
      </c>
      <c r="G11" s="18">
        <f t="shared" si="0"/>
        <v>3.6780261305787154E-2</v>
      </c>
      <c r="H11" s="19"/>
    </row>
    <row r="12" spans="1:8" x14ac:dyDescent="0.25">
      <c r="A12" s="14"/>
      <c r="B12" s="15" t="s">
        <v>27</v>
      </c>
      <c r="C12" s="16" t="s">
        <v>28</v>
      </c>
      <c r="D12" s="16" t="s">
        <v>29</v>
      </c>
      <c r="E12" s="17">
        <v>6700</v>
      </c>
      <c r="F12" s="17">
        <v>9694230</v>
      </c>
      <c r="G12" s="18">
        <f t="shared" si="0"/>
        <v>3.28760105871144E-3</v>
      </c>
      <c r="H12" s="19"/>
    </row>
    <row r="13" spans="1:8" x14ac:dyDescent="0.25">
      <c r="A13" s="14"/>
      <c r="B13" s="15" t="s">
        <v>30</v>
      </c>
      <c r="C13" s="16" t="s">
        <v>31</v>
      </c>
      <c r="D13" s="16" t="s">
        <v>32</v>
      </c>
      <c r="E13" s="17">
        <v>31917</v>
      </c>
      <c r="F13" s="17">
        <v>78536566.049999997</v>
      </c>
      <c r="G13" s="18">
        <f t="shared" si="0"/>
        <v>2.6634080034571177E-2</v>
      </c>
      <c r="H13" s="19"/>
    </row>
    <row r="14" spans="1:8" x14ac:dyDescent="0.25">
      <c r="A14" s="14"/>
      <c r="B14" s="15" t="s">
        <v>33</v>
      </c>
      <c r="C14" s="16" t="s">
        <v>34</v>
      </c>
      <c r="D14" s="16" t="s">
        <v>35</v>
      </c>
      <c r="E14" s="17">
        <v>6620</v>
      </c>
      <c r="F14" s="17">
        <v>40462102</v>
      </c>
      <c r="G14" s="18">
        <f t="shared" si="0"/>
        <v>1.3721899456985267E-2</v>
      </c>
      <c r="H14" s="19"/>
    </row>
    <row r="15" spans="1:8" x14ac:dyDescent="0.25">
      <c r="A15" s="14"/>
      <c r="B15" s="15" t="s">
        <v>36</v>
      </c>
      <c r="C15" s="16" t="s">
        <v>37</v>
      </c>
      <c r="D15" s="16" t="s">
        <v>35</v>
      </c>
      <c r="E15" s="17">
        <v>21450</v>
      </c>
      <c r="F15" s="17">
        <v>16226925</v>
      </c>
      <c r="G15" s="18">
        <f t="shared" si="0"/>
        <v>5.5030317838168823E-3</v>
      </c>
      <c r="H15" s="19"/>
    </row>
    <row r="16" spans="1:8" x14ac:dyDescent="0.25">
      <c r="A16" s="14"/>
      <c r="B16" s="15" t="s">
        <v>38</v>
      </c>
      <c r="C16" s="16" t="s">
        <v>39</v>
      </c>
      <c r="D16" s="16" t="s">
        <v>40</v>
      </c>
      <c r="E16" s="17">
        <v>11115</v>
      </c>
      <c r="F16" s="17">
        <v>26373672</v>
      </c>
      <c r="G16" s="18">
        <f t="shared" si="0"/>
        <v>8.9440947851771903E-3</v>
      </c>
      <c r="H16" s="19"/>
    </row>
    <row r="17" spans="1:8" x14ac:dyDescent="0.25">
      <c r="A17" s="14"/>
      <c r="B17" s="15" t="s">
        <v>41</v>
      </c>
      <c r="C17" s="16" t="s">
        <v>42</v>
      </c>
      <c r="D17" s="16" t="s">
        <v>43</v>
      </c>
      <c r="E17" s="17">
        <v>30000</v>
      </c>
      <c r="F17" s="17">
        <v>6076500</v>
      </c>
      <c r="G17" s="18">
        <f t="shared" si="0"/>
        <v>2.0607214635159333E-3</v>
      </c>
      <c r="H17" s="19"/>
    </row>
    <row r="18" spans="1:8" x14ac:dyDescent="0.25">
      <c r="A18" s="14"/>
      <c r="B18" s="15" t="s">
        <v>44</v>
      </c>
      <c r="C18" s="16" t="s">
        <v>45</v>
      </c>
      <c r="D18" s="16" t="s">
        <v>46</v>
      </c>
      <c r="E18" s="17">
        <v>5165</v>
      </c>
      <c r="F18" s="17">
        <v>22295239</v>
      </c>
      <c r="G18" s="18">
        <f t="shared" si="0"/>
        <v>7.560977131822186E-3</v>
      </c>
      <c r="H18" s="19"/>
    </row>
    <row r="19" spans="1:8" x14ac:dyDescent="0.25">
      <c r="A19" s="14"/>
      <c r="B19" s="15" t="s">
        <v>47</v>
      </c>
      <c r="C19" s="16" t="s">
        <v>48</v>
      </c>
      <c r="D19" s="16" t="s">
        <v>49</v>
      </c>
      <c r="E19" s="17">
        <v>15482</v>
      </c>
      <c r="F19" s="17">
        <v>43795481.600000001</v>
      </c>
      <c r="G19" s="18">
        <f t="shared" si="0"/>
        <v>1.485234739375251E-2</v>
      </c>
      <c r="H19" s="19"/>
    </row>
    <row r="20" spans="1:8" x14ac:dyDescent="0.25">
      <c r="A20" s="14"/>
      <c r="B20" s="15" t="s">
        <v>50</v>
      </c>
      <c r="C20" s="16" t="s">
        <v>51</v>
      </c>
      <c r="D20" s="16" t="s">
        <v>52</v>
      </c>
      <c r="E20" s="17">
        <v>7150</v>
      </c>
      <c r="F20" s="17">
        <v>51918295</v>
      </c>
      <c r="G20" s="18">
        <f t="shared" si="0"/>
        <v>1.7607034453328719E-2</v>
      </c>
      <c r="H20" s="19"/>
    </row>
    <row r="21" spans="1:8" x14ac:dyDescent="0.25">
      <c r="A21" s="14"/>
      <c r="B21" s="15" t="s">
        <v>53</v>
      </c>
      <c r="C21" s="16" t="s">
        <v>54</v>
      </c>
      <c r="D21" s="16" t="s">
        <v>55</v>
      </c>
      <c r="E21" s="17">
        <v>312350</v>
      </c>
      <c r="F21" s="17">
        <v>32468782.5</v>
      </c>
      <c r="G21" s="18">
        <f t="shared" si="0"/>
        <v>1.101112762148943E-2</v>
      </c>
      <c r="H21" s="19"/>
    </row>
    <row r="22" spans="1:8" x14ac:dyDescent="0.25">
      <c r="A22" s="14"/>
      <c r="B22" s="15" t="s">
        <v>56</v>
      </c>
      <c r="C22" s="16" t="s">
        <v>57</v>
      </c>
      <c r="D22" s="16" t="s">
        <v>58</v>
      </c>
      <c r="E22" s="17">
        <v>10000</v>
      </c>
      <c r="F22" s="17">
        <v>13007500</v>
      </c>
      <c r="G22" s="18">
        <f t="shared" si="0"/>
        <v>4.4112292333882176E-3</v>
      </c>
      <c r="H22" s="19"/>
    </row>
    <row r="23" spans="1:8" x14ac:dyDescent="0.25">
      <c r="A23" s="14"/>
      <c r="B23" s="15" t="s">
        <v>59</v>
      </c>
      <c r="C23" s="16" t="s">
        <v>60</v>
      </c>
      <c r="D23" s="16" t="s">
        <v>61</v>
      </c>
      <c r="E23" s="17">
        <v>28179</v>
      </c>
      <c r="F23" s="17">
        <v>93352800.150000006</v>
      </c>
      <c r="G23" s="18">
        <f t="shared" si="0"/>
        <v>3.1658704673482835E-2</v>
      </c>
      <c r="H23" s="19"/>
    </row>
    <row r="24" spans="1:8" x14ac:dyDescent="0.25">
      <c r="A24" s="14"/>
      <c r="B24" s="15" t="s">
        <v>62</v>
      </c>
      <c r="C24" s="16" t="s">
        <v>63</v>
      </c>
      <c r="D24" s="16" t="s">
        <v>64</v>
      </c>
      <c r="E24" s="17">
        <v>39940</v>
      </c>
      <c r="F24" s="17">
        <v>15944048</v>
      </c>
      <c r="G24" s="18">
        <f t="shared" si="0"/>
        <v>5.4070997990501588E-3</v>
      </c>
      <c r="H24" s="19"/>
    </row>
    <row r="25" spans="1:8" x14ac:dyDescent="0.25">
      <c r="A25" s="14"/>
      <c r="B25" s="15" t="s">
        <v>65</v>
      </c>
      <c r="C25" s="16" t="s">
        <v>66</v>
      </c>
      <c r="D25" s="16" t="s">
        <v>67</v>
      </c>
      <c r="E25" s="17">
        <v>250000</v>
      </c>
      <c r="F25" s="17">
        <v>9787500</v>
      </c>
      <c r="G25" s="18">
        <f t="shared" si="0"/>
        <v>3.319231683397054E-3</v>
      </c>
      <c r="H25" s="19"/>
    </row>
    <row r="26" spans="1:8" x14ac:dyDescent="0.25">
      <c r="A26" s="14"/>
      <c r="B26" s="15" t="s">
        <v>68</v>
      </c>
      <c r="C26" s="16" t="s">
        <v>69</v>
      </c>
      <c r="D26" s="16" t="s">
        <v>18</v>
      </c>
      <c r="E26" s="17">
        <v>112360</v>
      </c>
      <c r="F26" s="17">
        <v>94843076</v>
      </c>
      <c r="G26" s="18">
        <f t="shared" si="0"/>
        <v>3.216410143652973E-2</v>
      </c>
      <c r="H26" s="19"/>
    </row>
    <row r="27" spans="1:8" x14ac:dyDescent="0.25">
      <c r="A27" s="14"/>
      <c r="B27" s="15" t="s">
        <v>70</v>
      </c>
      <c r="C27" s="16" t="s">
        <v>71</v>
      </c>
      <c r="D27" s="16" t="s">
        <v>72</v>
      </c>
      <c r="E27" s="17">
        <v>20350</v>
      </c>
      <c r="F27" s="17">
        <v>6183347.5</v>
      </c>
      <c r="G27" s="18">
        <f t="shared" si="0"/>
        <v>2.0969566213490639E-3</v>
      </c>
      <c r="H27" s="19"/>
    </row>
    <row r="28" spans="1:8" x14ac:dyDescent="0.25">
      <c r="A28" s="14"/>
      <c r="B28" s="15" t="s">
        <v>73</v>
      </c>
      <c r="C28" s="16" t="s">
        <v>74</v>
      </c>
      <c r="D28" s="16" t="s">
        <v>75</v>
      </c>
      <c r="E28" s="17">
        <v>1142</v>
      </c>
      <c r="F28" s="17">
        <v>21321140</v>
      </c>
      <c r="G28" s="18">
        <f t="shared" si="0"/>
        <v>7.2306312555958374E-3</v>
      </c>
      <c r="H28" s="19"/>
    </row>
    <row r="29" spans="1:8" x14ac:dyDescent="0.25">
      <c r="A29" s="14"/>
      <c r="B29" s="15" t="s">
        <v>76</v>
      </c>
      <c r="C29" s="16" t="s">
        <v>77</v>
      </c>
      <c r="D29" s="16" t="s">
        <v>78</v>
      </c>
      <c r="E29" s="17">
        <v>3045</v>
      </c>
      <c r="F29" s="17">
        <v>8408310.75</v>
      </c>
      <c r="G29" s="18">
        <f t="shared" si="0"/>
        <v>2.8515076827839636E-3</v>
      </c>
      <c r="H29" s="19"/>
    </row>
    <row r="30" spans="1:8" x14ac:dyDescent="0.25">
      <c r="A30" s="14"/>
      <c r="B30" s="15" t="s">
        <v>79</v>
      </c>
      <c r="C30" s="16" t="s">
        <v>80</v>
      </c>
      <c r="D30" s="16" t="s">
        <v>18</v>
      </c>
      <c r="E30" s="17">
        <v>27706</v>
      </c>
      <c r="F30" s="17">
        <v>29858756.199999999</v>
      </c>
      <c r="G30" s="18">
        <f t="shared" si="0"/>
        <v>1.0125990253473126E-2</v>
      </c>
      <c r="H30" s="19"/>
    </row>
    <row r="31" spans="1:8" x14ac:dyDescent="0.25">
      <c r="A31" s="14"/>
      <c r="B31" s="15" t="s">
        <v>81</v>
      </c>
      <c r="C31" s="16" t="s">
        <v>82</v>
      </c>
      <c r="D31" s="16" t="s">
        <v>83</v>
      </c>
      <c r="E31" s="17">
        <v>692</v>
      </c>
      <c r="F31" s="17">
        <v>13985700.6</v>
      </c>
      <c r="G31" s="18">
        <f t="shared" si="0"/>
        <v>4.7429660838850763E-3</v>
      </c>
      <c r="H31" s="19"/>
    </row>
    <row r="32" spans="1:8" x14ac:dyDescent="0.25">
      <c r="A32" s="14"/>
      <c r="B32" s="15" t="s">
        <v>84</v>
      </c>
      <c r="C32" s="16" t="s">
        <v>85</v>
      </c>
      <c r="D32" s="16" t="s">
        <v>35</v>
      </c>
      <c r="E32" s="17">
        <v>7750</v>
      </c>
      <c r="F32" s="17">
        <v>5815987.5</v>
      </c>
      <c r="G32" s="18">
        <f t="shared" si="0"/>
        <v>1.9723739443413763E-3</v>
      </c>
      <c r="H32" s="19"/>
    </row>
    <row r="33" spans="1:8" x14ac:dyDescent="0.25">
      <c r="A33" s="14"/>
      <c r="B33" s="15" t="s">
        <v>86</v>
      </c>
      <c r="C33" s="16" t="s">
        <v>87</v>
      </c>
      <c r="D33" s="16" t="s">
        <v>88</v>
      </c>
      <c r="E33" s="17">
        <v>5748</v>
      </c>
      <c r="F33" s="17">
        <v>2079913.8</v>
      </c>
      <c r="G33" s="18">
        <f t="shared" si="0"/>
        <v>7.0536048875553131E-4</v>
      </c>
      <c r="H33" s="19"/>
    </row>
    <row r="34" spans="1:8" x14ac:dyDescent="0.25">
      <c r="A34" s="14"/>
      <c r="B34" s="15" t="s">
        <v>89</v>
      </c>
      <c r="C34" s="16" t="s">
        <v>90</v>
      </c>
      <c r="D34" s="16" t="s">
        <v>91</v>
      </c>
      <c r="E34" s="17">
        <v>22190</v>
      </c>
      <c r="F34" s="17">
        <v>20113016</v>
      </c>
      <c r="G34" s="18">
        <f t="shared" si="0"/>
        <v>6.8209205574326307E-3</v>
      </c>
      <c r="H34" s="19"/>
    </row>
    <row r="35" spans="1:8" x14ac:dyDescent="0.25">
      <c r="A35" s="14"/>
      <c r="B35" s="15" t="s">
        <v>92</v>
      </c>
      <c r="C35" s="16" t="s">
        <v>93</v>
      </c>
      <c r="D35" s="16" t="s">
        <v>94</v>
      </c>
      <c r="E35" s="17">
        <v>2150</v>
      </c>
      <c r="F35" s="17">
        <v>10152407.5</v>
      </c>
      <c r="G35" s="18">
        <f t="shared" si="0"/>
        <v>3.4429826448794765E-3</v>
      </c>
      <c r="H35" s="19"/>
    </row>
    <row r="36" spans="1:8" x14ac:dyDescent="0.25">
      <c r="A36" s="14"/>
      <c r="B36" s="15" t="s">
        <v>95</v>
      </c>
      <c r="C36" s="16" t="s">
        <v>96</v>
      </c>
      <c r="D36" s="16" t="s">
        <v>43</v>
      </c>
      <c r="E36" s="17">
        <v>222050</v>
      </c>
      <c r="F36" s="17">
        <v>37859525</v>
      </c>
      <c r="G36" s="18">
        <f t="shared" si="0"/>
        <v>1.2839288367648822E-2</v>
      </c>
      <c r="H36" s="19"/>
    </row>
    <row r="37" spans="1:8" x14ac:dyDescent="0.25">
      <c r="A37" s="14"/>
      <c r="B37" s="15" t="s">
        <v>97</v>
      </c>
      <c r="C37" s="16" t="s">
        <v>98</v>
      </c>
      <c r="D37" s="16" t="s">
        <v>18</v>
      </c>
      <c r="E37" s="17">
        <v>146932</v>
      </c>
      <c r="F37" s="17">
        <v>235032427.19999999</v>
      </c>
      <c r="G37" s="18">
        <f t="shared" si="0"/>
        <v>7.9706470394682136E-2</v>
      </c>
      <c r="H37" s="19"/>
    </row>
    <row r="38" spans="1:8" x14ac:dyDescent="0.25">
      <c r="A38" s="14"/>
      <c r="B38" s="15" t="s">
        <v>99</v>
      </c>
      <c r="C38" s="16" t="s">
        <v>100</v>
      </c>
      <c r="D38" s="16" t="s">
        <v>101</v>
      </c>
      <c r="E38" s="17">
        <v>31767</v>
      </c>
      <c r="F38" s="17">
        <v>14234792.699999999</v>
      </c>
      <c r="G38" s="18">
        <f t="shared" si="0"/>
        <v>4.8274406065317074E-3</v>
      </c>
      <c r="H38" s="19"/>
    </row>
    <row r="39" spans="1:8" x14ac:dyDescent="0.25">
      <c r="A39" s="14"/>
      <c r="B39" s="15" t="s">
        <v>102</v>
      </c>
      <c r="C39" s="16" t="s">
        <v>103</v>
      </c>
      <c r="D39" s="16" t="s">
        <v>61</v>
      </c>
      <c r="E39" s="17">
        <v>21400</v>
      </c>
      <c r="F39" s="17">
        <v>23545350</v>
      </c>
      <c r="G39" s="18">
        <f t="shared" si="0"/>
        <v>7.9849268676038636E-3</v>
      </c>
      <c r="H39" s="19"/>
    </row>
    <row r="40" spans="1:8" x14ac:dyDescent="0.25">
      <c r="A40" s="14"/>
      <c r="B40" s="15" t="s">
        <v>104</v>
      </c>
      <c r="C40" s="16" t="s">
        <v>105</v>
      </c>
      <c r="D40" s="16" t="s">
        <v>106</v>
      </c>
      <c r="E40" s="17">
        <v>125815</v>
      </c>
      <c r="F40" s="17">
        <v>187156103.25</v>
      </c>
      <c r="G40" s="18">
        <f t="shared" si="0"/>
        <v>6.347018826549479E-2</v>
      </c>
      <c r="H40" s="19"/>
    </row>
    <row r="41" spans="1:8" outlineLevel="1" x14ac:dyDescent="0.25">
      <c r="A41" s="14"/>
      <c r="B41" s="15" t="s">
        <v>107</v>
      </c>
      <c r="C41" s="16" t="s">
        <v>108</v>
      </c>
      <c r="D41" s="16" t="s">
        <v>106</v>
      </c>
      <c r="E41" s="17">
        <v>33930</v>
      </c>
      <c r="F41" s="17">
        <v>36562968</v>
      </c>
      <c r="G41" s="18">
        <f t="shared" si="0"/>
        <v>1.2399587415032706E-2</v>
      </c>
      <c r="H41" s="20"/>
    </row>
    <row r="42" spans="1:8" outlineLevel="1" x14ac:dyDescent="0.25">
      <c r="A42" s="14"/>
      <c r="B42" s="15" t="s">
        <v>109</v>
      </c>
      <c r="C42" s="16" t="s">
        <v>110</v>
      </c>
      <c r="D42" s="16" t="s">
        <v>111</v>
      </c>
      <c r="E42" s="17">
        <v>57000</v>
      </c>
      <c r="F42" s="17">
        <v>20044050</v>
      </c>
      <c r="G42" s="18">
        <f t="shared" si="0"/>
        <v>6.7975321403417333E-3</v>
      </c>
      <c r="H42" s="20"/>
    </row>
    <row r="43" spans="1:8" outlineLevel="1" x14ac:dyDescent="0.25">
      <c r="A43" s="14"/>
      <c r="B43" s="15" t="s">
        <v>112</v>
      </c>
      <c r="C43" s="16" t="s">
        <v>113</v>
      </c>
      <c r="D43" s="16" t="s">
        <v>114</v>
      </c>
      <c r="E43" s="17">
        <v>6314</v>
      </c>
      <c r="F43" s="17">
        <v>20499032.399999999</v>
      </c>
      <c r="G43" s="18">
        <f t="shared" si="0"/>
        <v>6.9518301732886586E-3</v>
      </c>
      <c r="H43" s="20"/>
    </row>
    <row r="44" spans="1:8" outlineLevel="1" x14ac:dyDescent="0.25">
      <c r="A44" s="14"/>
      <c r="B44" s="15" t="s">
        <v>115</v>
      </c>
      <c r="C44" s="16" t="s">
        <v>116</v>
      </c>
      <c r="D44" s="16" t="s">
        <v>117</v>
      </c>
      <c r="E44" s="17">
        <v>10750</v>
      </c>
      <c r="F44" s="17">
        <v>11613225</v>
      </c>
      <c r="G44" s="18">
        <f t="shared" si="0"/>
        <v>3.9383892072969344E-3</v>
      </c>
      <c r="H44" s="20"/>
    </row>
    <row r="45" spans="1:8" outlineLevel="1" x14ac:dyDescent="0.25">
      <c r="A45" s="14"/>
      <c r="B45" s="15" t="s">
        <v>118</v>
      </c>
      <c r="C45" s="16" t="s">
        <v>119</v>
      </c>
      <c r="D45" s="16" t="s">
        <v>117</v>
      </c>
      <c r="E45" s="17">
        <v>3920</v>
      </c>
      <c r="F45" s="17">
        <v>14351904</v>
      </c>
      <c r="G45" s="18">
        <f t="shared" si="0"/>
        <v>4.8671565235119188E-3</v>
      </c>
      <c r="H45" s="20"/>
    </row>
    <row r="46" spans="1:8" outlineLevel="1" x14ac:dyDescent="0.25">
      <c r="A46" s="14"/>
      <c r="B46" s="15" t="s">
        <v>120</v>
      </c>
      <c r="C46" s="16" t="s">
        <v>121</v>
      </c>
      <c r="D46" s="16" t="s">
        <v>122</v>
      </c>
      <c r="E46" s="17">
        <v>3700</v>
      </c>
      <c r="F46" s="17">
        <v>4076845</v>
      </c>
      <c r="G46" s="18">
        <f t="shared" si="0"/>
        <v>1.382579115432834E-3</v>
      </c>
      <c r="H46" s="20"/>
    </row>
    <row r="47" spans="1:8" outlineLevel="1" x14ac:dyDescent="0.25">
      <c r="A47" s="14"/>
      <c r="B47" s="15" t="s">
        <v>123</v>
      </c>
      <c r="C47" s="16" t="s">
        <v>124</v>
      </c>
      <c r="D47" s="16" t="s">
        <v>18</v>
      </c>
      <c r="E47" s="17">
        <v>261566</v>
      </c>
      <c r="F47" s="17">
        <v>223599695.09999999</v>
      </c>
      <c r="G47" s="18">
        <f t="shared" si="0"/>
        <v>7.5829291685705333E-2</v>
      </c>
      <c r="H47" s="20"/>
    </row>
    <row r="48" spans="1:8" outlineLevel="1" x14ac:dyDescent="0.25">
      <c r="A48" s="14"/>
      <c r="B48" s="15" t="s">
        <v>125</v>
      </c>
      <c r="C48" s="16" t="s">
        <v>126</v>
      </c>
      <c r="D48" s="16" t="s">
        <v>127</v>
      </c>
      <c r="E48" s="17">
        <v>14175</v>
      </c>
      <c r="F48" s="17">
        <v>6928740</v>
      </c>
      <c r="G48" s="18">
        <f t="shared" si="0"/>
        <v>2.3497413368092465E-3</v>
      </c>
      <c r="H48" s="20"/>
    </row>
    <row r="49" spans="1:8" outlineLevel="1" x14ac:dyDescent="0.25">
      <c r="A49" s="14"/>
      <c r="B49" s="15" t="s">
        <v>128</v>
      </c>
      <c r="C49" s="16" t="s">
        <v>129</v>
      </c>
      <c r="D49" s="16" t="s">
        <v>130</v>
      </c>
      <c r="E49" s="17">
        <v>175000</v>
      </c>
      <c r="F49" s="17">
        <v>17963750</v>
      </c>
      <c r="G49" s="18">
        <f t="shared" si="0"/>
        <v>6.0920406797061377E-3</v>
      </c>
      <c r="H49" s="20"/>
    </row>
    <row r="50" spans="1:8" outlineLevel="1" x14ac:dyDescent="0.25">
      <c r="A50" s="14"/>
      <c r="B50" s="15" t="s">
        <v>131</v>
      </c>
      <c r="C50" s="16" t="s">
        <v>132</v>
      </c>
      <c r="D50" s="16" t="s">
        <v>35</v>
      </c>
      <c r="E50" s="17">
        <v>14790</v>
      </c>
      <c r="F50" s="17">
        <v>19743171</v>
      </c>
      <c r="G50" s="18">
        <f t="shared" si="0"/>
        <v>6.6954951431852762E-3</v>
      </c>
      <c r="H50" s="20"/>
    </row>
    <row r="51" spans="1:8" outlineLevel="1" x14ac:dyDescent="0.25">
      <c r="A51" s="14"/>
      <c r="B51" s="15" t="s">
        <v>133</v>
      </c>
      <c r="C51" s="16" t="s">
        <v>134</v>
      </c>
      <c r="D51" s="16" t="s">
        <v>135</v>
      </c>
      <c r="E51" s="17">
        <v>52836</v>
      </c>
      <c r="F51" s="17">
        <v>111439049.40000001</v>
      </c>
      <c r="G51" s="18">
        <f t="shared" si="0"/>
        <v>3.7792288483895729E-2</v>
      </c>
      <c r="H51" s="20"/>
    </row>
    <row r="52" spans="1:8" outlineLevel="1" x14ac:dyDescent="0.25">
      <c r="A52" s="14"/>
      <c r="B52" s="15" t="s">
        <v>136</v>
      </c>
      <c r="C52" s="16" t="s">
        <v>137</v>
      </c>
      <c r="D52" s="16" t="s">
        <v>138</v>
      </c>
      <c r="E52" s="17">
        <v>22650</v>
      </c>
      <c r="F52" s="17">
        <v>15723630</v>
      </c>
      <c r="G52" s="18">
        <f t="shared" si="0"/>
        <v>5.3323495145861984E-3</v>
      </c>
      <c r="H52" s="20"/>
    </row>
    <row r="53" spans="1:8" outlineLevel="1" x14ac:dyDescent="0.25">
      <c r="A53" s="14"/>
      <c r="B53" s="15" t="s">
        <v>139</v>
      </c>
      <c r="C53" s="16" t="s">
        <v>140</v>
      </c>
      <c r="D53" s="16" t="s">
        <v>141</v>
      </c>
      <c r="E53" s="17">
        <v>105200</v>
      </c>
      <c r="F53" s="17">
        <v>15306600</v>
      </c>
      <c r="G53" s="18">
        <f t="shared" si="0"/>
        <v>5.1909222666753864E-3</v>
      </c>
      <c r="H53" s="20"/>
    </row>
    <row r="54" spans="1:8" outlineLevel="1" x14ac:dyDescent="0.25">
      <c r="A54" s="14"/>
      <c r="B54" s="15" t="s">
        <v>142</v>
      </c>
      <c r="C54" s="16" t="s">
        <v>143</v>
      </c>
      <c r="D54" s="16" t="s">
        <v>130</v>
      </c>
      <c r="E54" s="17">
        <v>31820</v>
      </c>
      <c r="F54" s="17">
        <v>13957843</v>
      </c>
      <c r="G54" s="18">
        <f t="shared" si="0"/>
        <v>4.733518745081153E-3</v>
      </c>
      <c r="H54" s="20"/>
    </row>
    <row r="55" spans="1:8" outlineLevel="1" x14ac:dyDescent="0.25">
      <c r="A55" s="14"/>
      <c r="B55" s="15" t="s">
        <v>144</v>
      </c>
      <c r="C55" s="16" t="s">
        <v>145</v>
      </c>
      <c r="D55" s="16" t="s">
        <v>117</v>
      </c>
      <c r="E55" s="17">
        <v>6890</v>
      </c>
      <c r="F55" s="17">
        <v>21399651</v>
      </c>
      <c r="G55" s="18">
        <f t="shared" si="0"/>
        <v>7.2572566654242089E-3</v>
      </c>
      <c r="H55" s="20"/>
    </row>
    <row r="56" spans="1:8" outlineLevel="1" x14ac:dyDescent="0.25">
      <c r="A56" s="14"/>
      <c r="B56" s="15" t="s">
        <v>146</v>
      </c>
      <c r="C56" s="16" t="s">
        <v>147</v>
      </c>
      <c r="D56" s="16" t="s">
        <v>141</v>
      </c>
      <c r="E56" s="17">
        <v>41550</v>
      </c>
      <c r="F56" s="17">
        <v>17480085</v>
      </c>
      <c r="G56" s="18">
        <f t="shared" si="0"/>
        <v>5.9280155259743127E-3</v>
      </c>
      <c r="H56" s="20"/>
    </row>
    <row r="57" spans="1:8" outlineLevel="1" x14ac:dyDescent="0.25">
      <c r="A57" s="14"/>
      <c r="B57" s="15" t="s">
        <v>148</v>
      </c>
      <c r="C57" s="16" t="s">
        <v>149</v>
      </c>
      <c r="D57" s="16" t="s">
        <v>150</v>
      </c>
      <c r="E57" s="17">
        <v>34698</v>
      </c>
      <c r="F57" s="17">
        <v>44052580.799999997</v>
      </c>
      <c r="G57" s="18">
        <f t="shared" si="0"/>
        <v>1.4939537361611108E-2</v>
      </c>
      <c r="H57" s="20"/>
    </row>
    <row r="58" spans="1:8" outlineLevel="1" x14ac:dyDescent="0.25">
      <c r="A58" s="14"/>
      <c r="B58" s="15" t="s">
        <v>151</v>
      </c>
      <c r="C58" s="16" t="s">
        <v>152</v>
      </c>
      <c r="D58" s="16" t="s">
        <v>153</v>
      </c>
      <c r="E58" s="17">
        <v>213700</v>
      </c>
      <c r="F58" s="17">
        <v>20216020</v>
      </c>
      <c r="G58" s="18">
        <f t="shared" si="0"/>
        <v>6.8558522703640878E-3</v>
      </c>
      <c r="H58" s="20"/>
    </row>
    <row r="59" spans="1:8" outlineLevel="1" x14ac:dyDescent="0.25">
      <c r="A59" s="14"/>
      <c r="B59" s="15" t="s">
        <v>154</v>
      </c>
      <c r="C59" s="16" t="s">
        <v>155</v>
      </c>
      <c r="D59" s="16" t="s">
        <v>88</v>
      </c>
      <c r="E59" s="17">
        <v>94482</v>
      </c>
      <c r="F59" s="17">
        <v>70129264.5</v>
      </c>
      <c r="G59" s="18">
        <f t="shared" si="0"/>
        <v>2.3782914601454125E-2</v>
      </c>
      <c r="H59" s="20"/>
    </row>
    <row r="60" spans="1:8" outlineLevel="1" x14ac:dyDescent="0.25">
      <c r="A60" s="14"/>
      <c r="B60" s="15" t="s">
        <v>156</v>
      </c>
      <c r="C60" s="16" t="s">
        <v>157</v>
      </c>
      <c r="D60" s="16" t="s">
        <v>158</v>
      </c>
      <c r="E60" s="17">
        <v>6290</v>
      </c>
      <c r="F60" s="17">
        <v>9875929</v>
      </c>
      <c r="G60" s="18">
        <f t="shared" si="0"/>
        <v>3.3492205813312678E-3</v>
      </c>
      <c r="H60" s="20"/>
    </row>
    <row r="61" spans="1:8" outlineLevel="1" x14ac:dyDescent="0.25">
      <c r="A61" s="14"/>
      <c r="B61" s="15" t="s">
        <v>159</v>
      </c>
      <c r="C61" s="16" t="s">
        <v>160</v>
      </c>
      <c r="D61" s="16" t="s">
        <v>161</v>
      </c>
      <c r="E61" s="17">
        <v>114320</v>
      </c>
      <c r="F61" s="17">
        <v>25407620</v>
      </c>
      <c r="G61" s="18">
        <f t="shared" si="0"/>
        <v>8.6164778854367977E-3</v>
      </c>
      <c r="H61" s="20"/>
    </row>
    <row r="62" spans="1:8" outlineLevel="1" x14ac:dyDescent="0.25">
      <c r="A62" s="14"/>
      <c r="B62" s="15" t="s">
        <v>162</v>
      </c>
      <c r="C62" s="16" t="s">
        <v>163</v>
      </c>
      <c r="D62" s="16" t="s">
        <v>164</v>
      </c>
      <c r="E62" s="17">
        <v>42500</v>
      </c>
      <c r="F62" s="17">
        <v>22635500</v>
      </c>
      <c r="G62" s="18">
        <f t="shared" si="0"/>
        <v>7.6763697337965779E-3</v>
      </c>
      <c r="H62" s="20"/>
    </row>
    <row r="63" spans="1:8" outlineLevel="1" x14ac:dyDescent="0.25">
      <c r="A63" s="14"/>
      <c r="B63" s="15" t="s">
        <v>165</v>
      </c>
      <c r="C63" s="16" t="s">
        <v>166</v>
      </c>
      <c r="D63" s="16" t="s">
        <v>167</v>
      </c>
      <c r="E63" s="17">
        <v>28120</v>
      </c>
      <c r="F63" s="17">
        <v>20114236</v>
      </c>
      <c r="G63" s="18">
        <f t="shared" si="0"/>
        <v>6.8213342956348014E-3</v>
      </c>
      <c r="H63" s="20"/>
    </row>
    <row r="64" spans="1:8" outlineLevel="1" x14ac:dyDescent="0.25">
      <c r="A64" s="14"/>
      <c r="B64" s="15" t="s">
        <v>168</v>
      </c>
      <c r="C64" s="16" t="s">
        <v>169</v>
      </c>
      <c r="D64" s="16" t="s">
        <v>170</v>
      </c>
      <c r="E64" s="17">
        <v>287720</v>
      </c>
      <c r="F64" s="17">
        <v>108384124</v>
      </c>
      <c r="G64" s="18">
        <f t="shared" si="0"/>
        <v>3.6756272629173435E-2</v>
      </c>
      <c r="H64" s="20"/>
    </row>
    <row r="65" spans="1:8" outlineLevel="1" x14ac:dyDescent="0.25">
      <c r="A65" s="14"/>
      <c r="B65" s="15" t="s">
        <v>171</v>
      </c>
      <c r="C65" s="16" t="s">
        <v>172</v>
      </c>
      <c r="D65" s="16" t="s">
        <v>52</v>
      </c>
      <c r="E65" s="17">
        <v>5125</v>
      </c>
      <c r="F65" s="17">
        <v>8874962.5</v>
      </c>
      <c r="G65" s="18">
        <f t="shared" si="0"/>
        <v>3.0097631385911342E-3</v>
      </c>
      <c r="H65" s="20"/>
    </row>
    <row r="66" spans="1:8" outlineLevel="1" x14ac:dyDescent="0.25">
      <c r="A66" s="14"/>
      <c r="B66" s="15" t="s">
        <v>173</v>
      </c>
      <c r="C66" s="16" t="s">
        <v>174</v>
      </c>
      <c r="D66" s="16" t="s">
        <v>175</v>
      </c>
      <c r="E66" s="17">
        <v>6086</v>
      </c>
      <c r="F66" s="17">
        <v>52487794.100000001</v>
      </c>
      <c r="G66" s="18">
        <f t="shared" si="0"/>
        <v>1.7800168497403929E-2</v>
      </c>
      <c r="H66" s="20"/>
    </row>
    <row r="67" spans="1:8" outlineLevel="1" x14ac:dyDescent="0.25">
      <c r="A67" s="14"/>
      <c r="B67" s="15" t="s">
        <v>176</v>
      </c>
      <c r="C67" s="16" t="s">
        <v>177</v>
      </c>
      <c r="D67" s="16" t="s">
        <v>178</v>
      </c>
      <c r="E67" s="17">
        <v>18850</v>
      </c>
      <c r="F67" s="17">
        <v>13960310</v>
      </c>
      <c r="G67" s="18">
        <f t="shared" si="0"/>
        <v>4.7343553779866897E-3</v>
      </c>
      <c r="H67" s="20"/>
    </row>
    <row r="68" spans="1:8" outlineLevel="1" x14ac:dyDescent="0.25">
      <c r="A68" s="14"/>
      <c r="B68" s="15" t="s">
        <v>179</v>
      </c>
      <c r="C68" s="16" t="s">
        <v>180</v>
      </c>
      <c r="D68" s="16" t="s">
        <v>127</v>
      </c>
      <c r="E68" s="17">
        <v>10500</v>
      </c>
      <c r="F68" s="17">
        <v>4293450</v>
      </c>
      <c r="G68" s="18">
        <f t="shared" si="0"/>
        <v>1.4560362984501743E-3</v>
      </c>
      <c r="H68" s="20"/>
    </row>
    <row r="69" spans="1:8" outlineLevel="1" x14ac:dyDescent="0.25">
      <c r="A69" s="14"/>
      <c r="B69" s="15" t="s">
        <v>181</v>
      </c>
      <c r="C69" s="16" t="s">
        <v>182</v>
      </c>
      <c r="D69" s="16" t="s">
        <v>183</v>
      </c>
      <c r="E69" s="17">
        <v>26925</v>
      </c>
      <c r="F69" s="17">
        <v>11869886.25</v>
      </c>
      <c r="G69" s="18">
        <f t="shared" si="0"/>
        <v>4.0254306533148449E-3</v>
      </c>
      <c r="H69" s="20"/>
    </row>
    <row r="70" spans="1:8" outlineLevel="1" x14ac:dyDescent="0.25">
      <c r="A70" s="14"/>
      <c r="B70" s="15" t="s">
        <v>184</v>
      </c>
      <c r="C70" s="16" t="s">
        <v>185</v>
      </c>
      <c r="D70" s="16" t="s">
        <v>186</v>
      </c>
      <c r="E70" s="17">
        <v>34471</v>
      </c>
      <c r="F70" s="17">
        <v>89950350.950000003</v>
      </c>
      <c r="G70" s="18">
        <f t="shared" si="0"/>
        <v>3.0504833185790475E-2</v>
      </c>
      <c r="H70" s="20"/>
    </row>
    <row r="71" spans="1:8" outlineLevel="1" x14ac:dyDescent="0.25">
      <c r="A71" s="14"/>
      <c r="B71" s="15" t="s">
        <v>187</v>
      </c>
      <c r="C71" s="16" t="s">
        <v>188</v>
      </c>
      <c r="D71" s="16" t="s">
        <v>127</v>
      </c>
      <c r="E71" s="17">
        <v>23560</v>
      </c>
      <c r="F71" s="17">
        <v>26410760</v>
      </c>
      <c r="G71" s="18">
        <f t="shared" ref="G71:G77" si="1">+F71/$F$90</f>
        <v>8.956672426523175E-3</v>
      </c>
      <c r="H71" s="20"/>
    </row>
    <row r="72" spans="1:8" x14ac:dyDescent="0.25">
      <c r="A72" s="14"/>
      <c r="B72" s="15" t="s">
        <v>189</v>
      </c>
      <c r="C72" s="16" t="s">
        <v>190</v>
      </c>
      <c r="D72" s="16" t="s">
        <v>191</v>
      </c>
      <c r="E72" s="17">
        <v>108094</v>
      </c>
      <c r="F72" s="17">
        <v>251053719.69999999</v>
      </c>
      <c r="G72" s="18">
        <f t="shared" si="1"/>
        <v>8.5139766095828656E-2</v>
      </c>
      <c r="H72" s="20"/>
    </row>
    <row r="73" spans="1:8" x14ac:dyDescent="0.25">
      <c r="A73" s="14"/>
      <c r="B73" s="15" t="s">
        <v>192</v>
      </c>
      <c r="C73" s="16" t="s">
        <v>193</v>
      </c>
      <c r="D73" s="16" t="s">
        <v>194</v>
      </c>
      <c r="E73" s="17">
        <v>4985</v>
      </c>
      <c r="F73" s="17">
        <v>22241823.75</v>
      </c>
      <c r="G73" s="18">
        <f t="shared" si="1"/>
        <v>7.5428624355078485E-3</v>
      </c>
      <c r="H73" s="20"/>
    </row>
    <row r="74" spans="1:8" x14ac:dyDescent="0.25">
      <c r="A74" s="14"/>
      <c r="B74" s="15" t="s">
        <v>195</v>
      </c>
      <c r="C74" s="16" t="s">
        <v>196</v>
      </c>
      <c r="D74" s="16" t="s">
        <v>91</v>
      </c>
      <c r="E74" s="17">
        <v>50055</v>
      </c>
      <c r="F74" s="17">
        <v>47882613</v>
      </c>
      <c r="G74" s="18">
        <f t="shared" si="1"/>
        <v>1.6238414932663054E-2</v>
      </c>
      <c r="H74" s="20"/>
    </row>
    <row r="75" spans="1:8" x14ac:dyDescent="0.25">
      <c r="A75" s="14"/>
      <c r="B75" s="15" t="s">
        <v>197</v>
      </c>
      <c r="C75" s="16" t="s">
        <v>198</v>
      </c>
      <c r="D75" s="16" t="s">
        <v>199</v>
      </c>
      <c r="E75" s="17">
        <v>14100</v>
      </c>
      <c r="F75" s="17">
        <v>18021915</v>
      </c>
      <c r="G75" s="18">
        <f t="shared" si="1"/>
        <v>6.11176615718913E-3</v>
      </c>
      <c r="H75" s="20"/>
    </row>
    <row r="76" spans="1:8" x14ac:dyDescent="0.25">
      <c r="A76" s="14"/>
      <c r="B76" s="15" t="s">
        <v>200</v>
      </c>
      <c r="C76" s="16" t="s">
        <v>201</v>
      </c>
      <c r="D76" s="16" t="s">
        <v>202</v>
      </c>
      <c r="E76" s="17">
        <v>7865</v>
      </c>
      <c r="F76" s="17">
        <v>6417840</v>
      </c>
      <c r="G76" s="18">
        <f t="shared" si="1"/>
        <v>2.1764799864084747E-3</v>
      </c>
      <c r="H76" s="20"/>
    </row>
    <row r="77" spans="1:8" x14ac:dyDescent="0.25">
      <c r="A77" s="14"/>
      <c r="B77" s="15" t="s">
        <v>203</v>
      </c>
      <c r="C77" s="16" t="s">
        <v>204</v>
      </c>
      <c r="D77" s="16" t="s">
        <v>52</v>
      </c>
      <c r="E77" s="17">
        <v>44250</v>
      </c>
      <c r="F77" s="17">
        <v>15137925</v>
      </c>
      <c r="G77" s="18">
        <f t="shared" si="1"/>
        <v>5.1337195689285667E-3</v>
      </c>
      <c r="H77" s="20"/>
    </row>
    <row r="78" spans="1:8" x14ac:dyDescent="0.25">
      <c r="B78" s="21"/>
      <c r="C78" s="21" t="s">
        <v>205</v>
      </c>
      <c r="D78" s="21"/>
      <c r="E78" s="22"/>
      <c r="F78" s="23">
        <f>SUM(F7:F77)</f>
        <v>2853141614.7499995</v>
      </c>
      <c r="G78" s="24">
        <f>+F78/$F$90</f>
        <v>0.96758498543007199</v>
      </c>
      <c r="H78" s="25"/>
    </row>
    <row r="80" spans="1:8" x14ac:dyDescent="0.25">
      <c r="B80" s="26"/>
      <c r="C80" s="26" t="s">
        <v>206</v>
      </c>
      <c r="D80" s="26"/>
      <c r="E80" s="26"/>
      <c r="F80" s="26" t="s">
        <v>10</v>
      </c>
      <c r="G80" s="27" t="s">
        <v>11</v>
      </c>
      <c r="H80" s="26" t="s">
        <v>12</v>
      </c>
    </row>
    <row r="81" spans="1:8" x14ac:dyDescent="0.25">
      <c r="B81" s="28"/>
      <c r="C81" s="21" t="s">
        <v>207</v>
      </c>
      <c r="D81" s="16"/>
      <c r="E81" s="29"/>
      <c r="F81" s="30" t="s">
        <v>208</v>
      </c>
      <c r="G81" s="31">
        <v>0</v>
      </c>
      <c r="H81" s="16"/>
    </row>
    <row r="82" spans="1:8" x14ac:dyDescent="0.25">
      <c r="A82" s="32" t="s">
        <v>209</v>
      </c>
      <c r="B82" s="28" t="s">
        <v>210</v>
      </c>
      <c r="C82" s="21" t="s">
        <v>211</v>
      </c>
      <c r="D82" s="21"/>
      <c r="E82" s="22"/>
      <c r="F82" s="17">
        <v>35170241.200000003</v>
      </c>
      <c r="G82" s="31">
        <f>+F82/$F$90</f>
        <v>1.1927272429502572E-2</v>
      </c>
      <c r="H82" s="16"/>
    </row>
    <row r="83" spans="1:8" x14ac:dyDescent="0.25">
      <c r="B83" s="28"/>
      <c r="C83" s="21" t="s">
        <v>212</v>
      </c>
      <c r="D83" s="16"/>
      <c r="E83" s="29"/>
      <c r="F83" s="22" t="s">
        <v>208</v>
      </c>
      <c r="G83" s="31">
        <v>0</v>
      </c>
      <c r="H83" s="16"/>
    </row>
    <row r="84" spans="1:8" x14ac:dyDescent="0.25">
      <c r="B84" s="28"/>
      <c r="C84" s="21" t="s">
        <v>213</v>
      </c>
      <c r="D84" s="16"/>
      <c r="E84" s="29"/>
      <c r="F84" s="22" t="s">
        <v>208</v>
      </c>
      <c r="G84" s="31">
        <v>0</v>
      </c>
      <c r="H84" s="16"/>
    </row>
    <row r="85" spans="1:8" x14ac:dyDescent="0.25">
      <c r="B85" s="28"/>
      <c r="C85" s="21" t="s">
        <v>214</v>
      </c>
      <c r="D85" s="16"/>
      <c r="E85" s="29"/>
      <c r="F85" s="22" t="s">
        <v>208</v>
      </c>
      <c r="G85" s="31">
        <v>0</v>
      </c>
      <c r="H85" s="16"/>
    </row>
    <row r="86" spans="1:8" x14ac:dyDescent="0.25">
      <c r="A86" s="33" t="s">
        <v>215</v>
      </c>
      <c r="B86" s="16" t="s">
        <v>215</v>
      </c>
      <c r="C86" s="16" t="s">
        <v>216</v>
      </c>
      <c r="D86" s="16"/>
      <c r="E86" s="29"/>
      <c r="F86" s="17">
        <v>60412708.520000003</v>
      </c>
      <c r="G86" s="31">
        <f>+F86/$F$90</f>
        <v>2.0487742140425556E-2</v>
      </c>
      <c r="H86" s="16"/>
    </row>
    <row r="87" spans="1:8" x14ac:dyDescent="0.25">
      <c r="B87" s="28"/>
      <c r="C87" s="16"/>
      <c r="D87" s="16"/>
      <c r="E87" s="29"/>
      <c r="F87" s="30"/>
      <c r="G87" s="31"/>
      <c r="H87" s="16"/>
    </row>
    <row r="88" spans="1:8" x14ac:dyDescent="0.25">
      <c r="B88" s="28"/>
      <c r="C88" s="16" t="s">
        <v>217</v>
      </c>
      <c r="D88" s="16"/>
      <c r="E88" s="29"/>
      <c r="F88" s="34">
        <f>SUM(F81:F87)</f>
        <v>95582949.719999999</v>
      </c>
      <c r="G88" s="31">
        <f>+F88/$F$90</f>
        <v>3.2415014569928124E-2</v>
      </c>
      <c r="H88" s="16"/>
    </row>
    <row r="89" spans="1:8" x14ac:dyDescent="0.25">
      <c r="B89" s="28"/>
      <c r="C89" s="16"/>
      <c r="D89" s="16"/>
      <c r="E89" s="29"/>
      <c r="F89" s="34"/>
      <c r="G89" s="31"/>
      <c r="H89" s="16"/>
    </row>
    <row r="90" spans="1:8" x14ac:dyDescent="0.25">
      <c r="B90" s="35"/>
      <c r="C90" s="36" t="s">
        <v>218</v>
      </c>
      <c r="D90" s="37"/>
      <c r="E90" s="38"/>
      <c r="F90" s="39">
        <f>+F88+F78</f>
        <v>2948724564.4699993</v>
      </c>
      <c r="G90" s="40">
        <v>1</v>
      </c>
      <c r="H90" s="16"/>
    </row>
    <row r="91" spans="1:8" x14ac:dyDescent="0.25">
      <c r="F91" s="41"/>
    </row>
    <row r="92" spans="1:8" x14ac:dyDescent="0.25">
      <c r="C92" s="21" t="s">
        <v>219</v>
      </c>
      <c r="D92" s="42"/>
      <c r="F92" s="4">
        <v>0</v>
      </c>
    </row>
    <row r="93" spans="1:8" x14ac:dyDescent="0.25">
      <c r="C93" s="21" t="s">
        <v>220</v>
      </c>
      <c r="D93" s="43"/>
    </row>
    <row r="94" spans="1:8" x14ac:dyDescent="0.25">
      <c r="C94" s="21" t="s">
        <v>221</v>
      </c>
      <c r="D94" s="43"/>
    </row>
    <row r="95" spans="1:8" x14ac:dyDescent="0.25">
      <c r="C95" s="21" t="s">
        <v>222</v>
      </c>
      <c r="D95" s="44">
        <v>18.646100000000001</v>
      </c>
    </row>
    <row r="96" spans="1:8" x14ac:dyDescent="0.25">
      <c r="C96" s="21" t="s">
        <v>223</v>
      </c>
      <c r="D96" s="44">
        <v>18.8903</v>
      </c>
    </row>
    <row r="97" spans="1:8" x14ac:dyDescent="0.25">
      <c r="A97" s="32" t="s">
        <v>224</v>
      </c>
      <c r="C97" s="21" t="s">
        <v>225</v>
      </c>
      <c r="D97" s="45">
        <v>331935342.69999999</v>
      </c>
    </row>
    <row r="98" spans="1:8" x14ac:dyDescent="0.25">
      <c r="C98" s="21" t="s">
        <v>226</v>
      </c>
      <c r="D98" s="43">
        <v>0</v>
      </c>
    </row>
    <row r="99" spans="1:8" x14ac:dyDescent="0.25">
      <c r="C99" s="21" t="s">
        <v>227</v>
      </c>
      <c r="D99" s="43">
        <v>0</v>
      </c>
      <c r="F99" s="41"/>
      <c r="G99" s="46"/>
    </row>
    <row r="100" spans="1:8" x14ac:dyDescent="0.25">
      <c r="B100" s="47"/>
      <c r="C100" s="14"/>
    </row>
    <row r="101" spans="1:8" x14ac:dyDescent="0.25">
      <c r="F101" s="4"/>
    </row>
    <row r="102" spans="1:8" x14ac:dyDescent="0.25">
      <c r="C102" s="26" t="s">
        <v>228</v>
      </c>
      <c r="D102" s="26"/>
      <c r="E102" s="26"/>
      <c r="F102" s="26"/>
      <c r="G102" s="27"/>
      <c r="H102" s="26"/>
    </row>
    <row r="103" spans="1:8" x14ac:dyDescent="0.25">
      <c r="C103" s="26" t="s">
        <v>229</v>
      </c>
      <c r="D103" s="26"/>
      <c r="E103" s="26"/>
      <c r="F103" s="26" t="s">
        <v>10</v>
      </c>
      <c r="G103" s="27" t="s">
        <v>11</v>
      </c>
      <c r="H103" s="26" t="s">
        <v>12</v>
      </c>
    </row>
    <row r="104" spans="1:8" x14ac:dyDescent="0.25">
      <c r="A104" s="1" t="s">
        <v>230</v>
      </c>
      <c r="C104" s="21" t="s">
        <v>231</v>
      </c>
      <c r="D104" s="16"/>
      <c r="E104" s="29"/>
      <c r="F104" s="48">
        <f>SUMIF(Table134567685[[Industry ]],A104,Table134567685[Market Value])</f>
        <v>0</v>
      </c>
      <c r="G104" s="49">
        <f>+F104/$F$90</f>
        <v>0</v>
      </c>
      <c r="H104" s="16"/>
    </row>
    <row r="105" spans="1:8" x14ac:dyDescent="0.25">
      <c r="A105" s="16" t="s">
        <v>232</v>
      </c>
      <c r="C105" s="16" t="s">
        <v>233</v>
      </c>
      <c r="D105" s="16"/>
      <c r="E105" s="29"/>
      <c r="F105" s="48">
        <f>SUMIF(Table134567685[[Industry ]],A105,Table134567685[Market Value])</f>
        <v>0</v>
      </c>
      <c r="G105" s="49">
        <f t="shared" ref="G105" si="2">+F105/$F$90</f>
        <v>0</v>
      </c>
      <c r="H105" s="16"/>
    </row>
    <row r="106" spans="1:8" x14ac:dyDescent="0.25">
      <c r="C106" s="16" t="s">
        <v>234</v>
      </c>
      <c r="D106" s="16"/>
      <c r="E106" s="29"/>
      <c r="F106" s="48">
        <f>SUMIF($E$118:$E$125,C106,H118:H125)</f>
        <v>0</v>
      </c>
      <c r="G106" s="49">
        <f>+F106/$F$90</f>
        <v>0</v>
      </c>
      <c r="H106" s="16"/>
    </row>
    <row r="107" spans="1:8" x14ac:dyDescent="0.25">
      <c r="C107" s="16" t="s">
        <v>235</v>
      </c>
      <c r="D107" s="16"/>
      <c r="E107" s="29"/>
      <c r="F107" s="48">
        <f t="shared" ref="F107:F115" si="3">SUMIF($E$118:$E$125,C107,H119:H126)</f>
        <v>0</v>
      </c>
      <c r="G107" s="49">
        <f t="shared" ref="G107:G115" si="4">+F107/$F$90</f>
        <v>0</v>
      </c>
      <c r="H107" s="16"/>
    </row>
    <row r="108" spans="1:8" x14ac:dyDescent="0.25">
      <c r="C108" s="16" t="s">
        <v>236</v>
      </c>
      <c r="D108" s="16"/>
      <c r="E108" s="29"/>
      <c r="F108" s="48">
        <f t="shared" si="3"/>
        <v>0</v>
      </c>
      <c r="G108" s="49">
        <f t="shared" si="4"/>
        <v>0</v>
      </c>
      <c r="H108" s="16"/>
    </row>
    <row r="109" spans="1:8" x14ac:dyDescent="0.25">
      <c r="C109" s="16" t="s">
        <v>237</v>
      </c>
      <c r="D109" s="16"/>
      <c r="E109" s="29"/>
      <c r="F109" s="48">
        <f t="shared" si="3"/>
        <v>0</v>
      </c>
      <c r="G109" s="49">
        <f t="shared" si="4"/>
        <v>0</v>
      </c>
      <c r="H109" s="16"/>
    </row>
    <row r="110" spans="1:8" x14ac:dyDescent="0.25">
      <c r="C110" s="16" t="s">
        <v>238</v>
      </c>
      <c r="D110" s="16"/>
      <c r="E110" s="29"/>
      <c r="F110" s="48">
        <f t="shared" si="3"/>
        <v>0</v>
      </c>
      <c r="G110" s="49">
        <f t="shared" si="4"/>
        <v>0</v>
      </c>
      <c r="H110" s="16"/>
    </row>
    <row r="111" spans="1:8" x14ac:dyDescent="0.25">
      <c r="C111" s="16" t="s">
        <v>239</v>
      </c>
      <c r="D111" s="16"/>
      <c r="E111" s="29"/>
      <c r="F111" s="48">
        <f t="shared" si="3"/>
        <v>0</v>
      </c>
      <c r="G111" s="49">
        <f t="shared" si="4"/>
        <v>0</v>
      </c>
      <c r="H111" s="16"/>
    </row>
    <row r="112" spans="1:8" x14ac:dyDescent="0.25">
      <c r="C112" s="16" t="s">
        <v>240</v>
      </c>
      <c r="D112" s="16"/>
      <c r="E112" s="29"/>
      <c r="F112" s="48">
        <f t="shared" si="3"/>
        <v>0</v>
      </c>
      <c r="G112" s="49">
        <f t="shared" si="4"/>
        <v>0</v>
      </c>
      <c r="H112" s="16"/>
    </row>
    <row r="113" spans="3:8" x14ac:dyDescent="0.25">
      <c r="C113" s="16" t="s">
        <v>241</v>
      </c>
      <c r="D113" s="16"/>
      <c r="E113" s="29"/>
      <c r="F113" s="48">
        <f>SUMIF($E$118:$E$125,C113,H125:H132)</f>
        <v>0</v>
      </c>
      <c r="G113" s="49">
        <f t="shared" si="4"/>
        <v>0</v>
      </c>
      <c r="H113" s="16"/>
    </row>
    <row r="114" spans="3:8" x14ac:dyDescent="0.25">
      <c r="C114" s="16" t="s">
        <v>242</v>
      </c>
      <c r="D114" s="16"/>
      <c r="E114" s="29"/>
      <c r="F114" s="48">
        <f t="shared" si="3"/>
        <v>0</v>
      </c>
      <c r="G114" s="49">
        <f t="shared" si="4"/>
        <v>0</v>
      </c>
      <c r="H114" s="16"/>
    </row>
    <row r="115" spans="3:8" x14ac:dyDescent="0.25">
      <c r="C115" s="16" t="s">
        <v>243</v>
      </c>
      <c r="D115" s="16"/>
      <c r="E115" s="29"/>
      <c r="F115" s="48">
        <f t="shared" si="3"/>
        <v>0</v>
      </c>
      <c r="G115" s="49">
        <f t="shared" si="4"/>
        <v>0</v>
      </c>
      <c r="H115" s="16"/>
    </row>
    <row r="118" spans="3:8" x14ac:dyDescent="0.25">
      <c r="E118" s="16" t="s">
        <v>234</v>
      </c>
      <c r="F118" s="16" t="s">
        <v>244</v>
      </c>
      <c r="G118" s="7">
        <f t="shared" ref="G118:G125" si="5">SUMIF($H$7:$H$73,F118,$E$7:$E$73)</f>
        <v>0</v>
      </c>
      <c r="H118" s="1">
        <f t="shared" ref="H118:H125" si="6">SUMIF($H$7:$H$73,F118,$F$7:$F$73)</f>
        <v>0</v>
      </c>
    </row>
    <row r="119" spans="3:8" x14ac:dyDescent="0.25">
      <c r="E119" s="16" t="s">
        <v>234</v>
      </c>
      <c r="F119" s="16" t="s">
        <v>245</v>
      </c>
      <c r="G119" s="7">
        <f t="shared" si="5"/>
        <v>0</v>
      </c>
      <c r="H119" s="1">
        <f t="shared" si="6"/>
        <v>0</v>
      </c>
    </row>
    <row r="120" spans="3:8" x14ac:dyDescent="0.25">
      <c r="E120" s="16" t="s">
        <v>234</v>
      </c>
      <c r="F120" s="16" t="s">
        <v>246</v>
      </c>
      <c r="G120" s="7">
        <f t="shared" si="5"/>
        <v>0</v>
      </c>
      <c r="H120" s="1">
        <f t="shared" si="6"/>
        <v>0</v>
      </c>
    </row>
    <row r="121" spans="3:8" x14ac:dyDescent="0.25">
      <c r="E121" s="16" t="s">
        <v>236</v>
      </c>
      <c r="F121" s="16" t="s">
        <v>247</v>
      </c>
      <c r="G121" s="7">
        <f t="shared" si="5"/>
        <v>0</v>
      </c>
      <c r="H121" s="1">
        <f t="shared" si="6"/>
        <v>0</v>
      </c>
    </row>
    <row r="122" spans="3:8" x14ac:dyDescent="0.25">
      <c r="E122" s="16" t="s">
        <v>237</v>
      </c>
      <c r="F122" s="16" t="s">
        <v>248</v>
      </c>
      <c r="G122" s="7">
        <f t="shared" si="5"/>
        <v>0</v>
      </c>
      <c r="H122" s="1">
        <f t="shared" si="6"/>
        <v>0</v>
      </c>
    </row>
    <row r="123" spans="3:8" x14ac:dyDescent="0.25">
      <c r="E123" s="16" t="s">
        <v>234</v>
      </c>
      <c r="F123" s="16" t="s">
        <v>249</v>
      </c>
      <c r="G123" s="7">
        <f t="shared" si="5"/>
        <v>0</v>
      </c>
      <c r="H123" s="1">
        <f t="shared" si="6"/>
        <v>0</v>
      </c>
    </row>
    <row r="124" spans="3:8" x14ac:dyDescent="0.25">
      <c r="E124" s="16" t="s">
        <v>237</v>
      </c>
      <c r="F124" s="16" t="s">
        <v>250</v>
      </c>
      <c r="G124" s="7">
        <f t="shared" si="5"/>
        <v>0</v>
      </c>
      <c r="H124" s="1">
        <f t="shared" si="6"/>
        <v>0</v>
      </c>
    </row>
    <row r="125" spans="3:8" x14ac:dyDescent="0.25">
      <c r="E125" s="16" t="s">
        <v>234</v>
      </c>
      <c r="F125" s="16" t="s">
        <v>251</v>
      </c>
      <c r="G125" s="7">
        <f t="shared" si="5"/>
        <v>0</v>
      </c>
      <c r="H125" s="1">
        <f t="shared" si="6"/>
        <v>0</v>
      </c>
    </row>
    <row r="126" spans="3:8" x14ac:dyDescent="0.25">
      <c r="G126" s="7" t="s">
        <v>252</v>
      </c>
      <c r="H126" s="1" t="s">
        <v>252</v>
      </c>
    </row>
  </sheetData>
  <pageMargins left="0.7" right="0.7" top="0.75" bottom="0.75" header="0.3" footer="0.3"/>
  <pageSetup scale="44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Port_E1</vt:lpstr>
      <vt:lpstr>Port_E1!Print_Area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inven20281</dc:creator>
  <cp:lastModifiedBy>inven20281</cp:lastModifiedBy>
  <dcterms:created xsi:type="dcterms:W3CDTF">2023-03-08T10:44:32Z</dcterms:created>
  <dcterms:modified xsi:type="dcterms:W3CDTF">2023-03-08T10:46:18Z</dcterms:modified>
</cp:coreProperties>
</file>