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39067C58-ADA9-472D-A1AC-374353AD8ED3}" xr6:coauthVersionLast="47" xr6:coauthVersionMax="47" xr10:uidLastSave="{00000000-0000-0000-0000-000000000000}"/>
  <bookViews>
    <workbookView xWindow="-120" yWindow="-120" windowWidth="19440" windowHeight="10440" xr2:uid="{088F0A8B-480A-48D9-86E3-AC6142422DF3}"/>
  </bookViews>
  <sheets>
    <sheet name="Port_E1I" sheetId="1" r:id="rId1"/>
  </sheets>
  <externalReferences>
    <externalReference r:id="rId2"/>
  </externalReferences>
  <definedNames>
    <definedName name="_xlnm._FilterDatabase" localSheetId="0" hidden="1">Port_E1I!$C$6:$H$89</definedName>
    <definedName name="IN">'[1]INPUT MASTER'!$B$9</definedName>
    <definedName name="_xlnm.Print_Area" localSheetId="0">Port_E1I!$B$2:$G$112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7" i="1" l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F118" i="1" s="1"/>
  <c r="G118" i="1" s="1"/>
  <c r="G130" i="1"/>
  <c r="F127" i="1"/>
  <c r="F126" i="1"/>
  <c r="F125" i="1"/>
  <c r="F124" i="1"/>
  <c r="F123" i="1"/>
  <c r="G123" i="1" s="1"/>
  <c r="F122" i="1"/>
  <c r="F121" i="1"/>
  <c r="G121" i="1" s="1"/>
  <c r="F120" i="1"/>
  <c r="F119" i="1"/>
  <c r="F117" i="1"/>
  <c r="F116" i="1"/>
  <c r="F100" i="1"/>
  <c r="F102" i="1" s="1"/>
  <c r="F90" i="1"/>
  <c r="G90" i="1" s="1"/>
  <c r="G88" i="1" l="1"/>
  <c r="G80" i="1"/>
  <c r="G72" i="1"/>
  <c r="G64" i="1"/>
  <c r="G56" i="1"/>
  <c r="G48" i="1"/>
  <c r="G40" i="1"/>
  <c r="G32" i="1"/>
  <c r="G24" i="1"/>
  <c r="G16" i="1"/>
  <c r="G8" i="1"/>
  <c r="G100" i="1"/>
  <c r="G79" i="1"/>
  <c r="G71" i="1"/>
  <c r="G63" i="1"/>
  <c r="G47" i="1"/>
  <c r="G39" i="1"/>
  <c r="G23" i="1"/>
  <c r="G7" i="1"/>
  <c r="G75" i="1"/>
  <c r="G27" i="1"/>
  <c r="G41" i="1"/>
  <c r="G87" i="1"/>
  <c r="G55" i="1"/>
  <c r="G31" i="1"/>
  <c r="G15" i="1"/>
  <c r="G89" i="1"/>
  <c r="G17" i="1"/>
  <c r="G126" i="1"/>
  <c r="G122" i="1"/>
  <c r="G86" i="1"/>
  <c r="G78" i="1"/>
  <c r="G70" i="1"/>
  <c r="G62" i="1"/>
  <c r="G54" i="1"/>
  <c r="G46" i="1"/>
  <c r="G38" i="1"/>
  <c r="G30" i="1"/>
  <c r="G22" i="1"/>
  <c r="G14" i="1"/>
  <c r="G61" i="1"/>
  <c r="G37" i="1"/>
  <c r="G21" i="1"/>
  <c r="G67" i="1"/>
  <c r="G43" i="1"/>
  <c r="G19" i="1"/>
  <c r="G74" i="1"/>
  <c r="G34" i="1"/>
  <c r="G81" i="1"/>
  <c r="G57" i="1"/>
  <c r="G25" i="1"/>
  <c r="G98" i="1"/>
  <c r="G85" i="1"/>
  <c r="G77" i="1"/>
  <c r="G69" i="1"/>
  <c r="G53" i="1"/>
  <c r="G45" i="1"/>
  <c r="G29" i="1"/>
  <c r="G13" i="1"/>
  <c r="G51" i="1"/>
  <c r="G58" i="1"/>
  <c r="G26" i="1"/>
  <c r="G10" i="1"/>
  <c r="G73" i="1"/>
  <c r="G49" i="1"/>
  <c r="G9" i="1"/>
  <c r="G94" i="1"/>
  <c r="G84" i="1"/>
  <c r="G76" i="1"/>
  <c r="G68" i="1"/>
  <c r="G60" i="1"/>
  <c r="G52" i="1"/>
  <c r="G44" i="1"/>
  <c r="G36" i="1"/>
  <c r="G28" i="1"/>
  <c r="G20" i="1"/>
  <c r="G12" i="1"/>
  <c r="G83" i="1"/>
  <c r="G59" i="1"/>
  <c r="G35" i="1"/>
  <c r="G11" i="1"/>
  <c r="G42" i="1"/>
  <c r="G124" i="1"/>
  <c r="G120" i="1"/>
  <c r="G82" i="1"/>
  <c r="G66" i="1"/>
  <c r="G50" i="1"/>
  <c r="G18" i="1"/>
  <c r="G65" i="1"/>
  <c r="G33" i="1"/>
  <c r="G116" i="1"/>
  <c r="G125" i="1"/>
  <c r="G117" i="1"/>
  <c r="G119" i="1"/>
  <c r="G127" i="1"/>
</calcChain>
</file>

<file path=xl/sharedStrings.xml><?xml version="1.0" encoding="utf-8"?>
<sst xmlns="http://schemas.openxmlformats.org/spreadsheetml/2006/main" count="293" uniqueCount="253">
  <si>
    <t>NAME OF PENSION FUND</t>
  </si>
  <si>
    <t>ADITYA BIRLA SUN LIFE PENSION MANAGEMENT LIMITED</t>
  </si>
  <si>
    <t>E-TIER II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</si>
  <si>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</si>
  <si>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</si>
  <si>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</si>
  <si>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</si>
  <si>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</si>
  <si>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</si>
  <si>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</si>
  <si>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</si>
  <si>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</si>
  <si>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</si>
  <si>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INE062A01020</t>
  </si>
  <si>
    <t>STATE BANK OF INDIA</t>
  </si>
  <si>
    <t>Monetary intermediation of commercial banks, saving banks. postal savings</t>
  </si>
  <si>
    <t>INE044A01036</t>
  </si>
  <si>
    <t>SUN PHARMACEUTICALS INDUSTRIES LTD</t>
  </si>
  <si>
    <t>Manufacture of medicinal substances used in the manufacture of pharmaceuticals:</t>
  </si>
  <si>
    <t>INE101A01026</t>
  </si>
  <si>
    <t>MAHINDRA AND MAHINDRA LTD</t>
  </si>
  <si>
    <t>Manufacture of tractors used in agriculture and forestry</t>
  </si>
  <si>
    <t>INE038A01020</t>
  </si>
  <si>
    <t>HINDALCO INDUSTRIES LTD.</t>
  </si>
  <si>
    <t>Manufacture of Aluminium from alumina and by other methods and products</t>
  </si>
  <si>
    <t>INE003A01024</t>
  </si>
  <si>
    <t>SIEMENS LIMITED</t>
  </si>
  <si>
    <t>Manufacture of other electrical equipment</t>
  </si>
  <si>
    <t>INE018A01030</t>
  </si>
  <si>
    <t>LARSEN AND TOUBRO LIMITED</t>
  </si>
  <si>
    <t>Other civil engineering projects n.e.c.</t>
  </si>
  <si>
    <t>INE001A01036</t>
  </si>
  <si>
    <t>HOUSING DEVELOPMENT FINANCE CORPORATION</t>
  </si>
  <si>
    <t>Activities of specialized institutions granting credit for house purchases</t>
  </si>
  <si>
    <t>INE040A01034</t>
  </si>
  <si>
    <t>HDFC BANK LTD</t>
  </si>
  <si>
    <t>INE090A01021</t>
  </si>
  <si>
    <t>ICICI BANK LTD</t>
  </si>
  <si>
    <t>INE752E01010</t>
  </si>
  <si>
    <t>POWER GRID CORPORATION OF INDIA LIMITED</t>
  </si>
  <si>
    <t>Transmission of electric energy</t>
  </si>
  <si>
    <t>INE081A01020</t>
  </si>
  <si>
    <t>TATA STEEL LIMITED.</t>
  </si>
  <si>
    <t>Manufacture of other iron and steel casting and products thereof</t>
  </si>
  <si>
    <t>INE154A01025</t>
  </si>
  <si>
    <t>ITC LTD</t>
  </si>
  <si>
    <t>Manufacture of cigarettes, cigarette tobacco</t>
  </si>
  <si>
    <t>INE795G01014</t>
  </si>
  <si>
    <t>HDFC LIFE INSURANCE COMPANY LTD</t>
  </si>
  <si>
    <t>Life insurance</t>
  </si>
  <si>
    <t>INE765G01017</t>
  </si>
  <si>
    <t>ICICI LOMBARD GENERAL INSURANCE CO LTD</t>
  </si>
  <si>
    <t>Non-life insurance</t>
  </si>
  <si>
    <t>INE918I01026</t>
  </si>
  <si>
    <t>BAJAJ FINSERV LTD</t>
  </si>
  <si>
    <t>Other credit granting</t>
  </si>
  <si>
    <t>INE628A01036</t>
  </si>
  <si>
    <t>UPL LIMITED</t>
  </si>
  <si>
    <t>Manufacture of insecticides, rodenticides, fungicides, herbicides</t>
  </si>
  <si>
    <t>INE208A01029</t>
  </si>
  <si>
    <t>ASHOK LEYLAND LTD</t>
  </si>
  <si>
    <t>Manufacture of commercial vehicles such as vans, lorries, over-the-road</t>
  </si>
  <si>
    <t>INE155A01022</t>
  </si>
  <si>
    <t>TATA MOTORS LTD</t>
  </si>
  <si>
    <t>INE263A01024</t>
  </si>
  <si>
    <t>BHARAT ELECTRONICS LIMITED</t>
  </si>
  <si>
    <t>Manufacture of radar equipment, GPS devices, search, detection, navig</t>
  </si>
  <si>
    <t>INE203G01027</t>
  </si>
  <si>
    <t>INDRAPRASTHA GAS</t>
  </si>
  <si>
    <t>Disrtibution and sale of gaseous fuels through mains</t>
  </si>
  <si>
    <t>INE298A01020</t>
  </si>
  <si>
    <t>CUMMINS INDIA LIMITED</t>
  </si>
  <si>
    <t>Manufacture of engines and turbines, except aircraft, vehicle</t>
  </si>
  <si>
    <t>INE016A01026</t>
  </si>
  <si>
    <t>Dabur India Limited</t>
  </si>
  <si>
    <t>Manufacture of hair oil, shampoo, hair dye etc.</t>
  </si>
  <si>
    <t>INE192A01025</t>
  </si>
  <si>
    <t>Tata Consumer Products Limited</t>
  </si>
  <si>
    <t>Processing and blending of tea including manufacture of instant tea</t>
  </si>
  <si>
    <t>INE465A01025</t>
  </si>
  <si>
    <t>Bharat Forge Limited</t>
  </si>
  <si>
    <t>Forging, pressing, stamping and roll-forming of metal; powder metallurgy</t>
  </si>
  <si>
    <t>INE216A01030</t>
  </si>
  <si>
    <t>Britannia Industries Limited</t>
  </si>
  <si>
    <t>Manufacture of biscuits, cakes, pastries, rusks etc.</t>
  </si>
  <si>
    <t>INE849A01020</t>
  </si>
  <si>
    <t>TRENT LTD</t>
  </si>
  <si>
    <t>Retail sale of readymade garments, hosiery goods, other articles</t>
  </si>
  <si>
    <t>INE123W01016</t>
  </si>
  <si>
    <t>SBI LIFE INSURANCE COMPANY LIMITED</t>
  </si>
  <si>
    <t>INE797F01020</t>
  </si>
  <si>
    <t>Jubilant Foodworks Limited.</t>
  </si>
  <si>
    <t>Restaurants without bars</t>
  </si>
  <si>
    <t>INE854D01024</t>
  </si>
  <si>
    <t>United Spirits Limited</t>
  </si>
  <si>
    <t>Manufacture of distilled, potable, alcoholic beverages</t>
  </si>
  <si>
    <t>INE012A01025</t>
  </si>
  <si>
    <t>ACC Limited.</t>
  </si>
  <si>
    <t>Manufacture of clinkers and cement</t>
  </si>
  <si>
    <t>INE917I01010</t>
  </si>
  <si>
    <t>Bajaj Auto Limited</t>
  </si>
  <si>
    <t>Manufacture of motorcycles, scooters, mopeds etc. and their</t>
  </si>
  <si>
    <t>INE111A01025</t>
  </si>
  <si>
    <t>Container Corporation of India Limited</t>
  </si>
  <si>
    <t>Freight rail transport</t>
  </si>
  <si>
    <t>INE726G01019</t>
  </si>
  <si>
    <t>ICICI PRUDENTIAL LIFE INSURANCE COMPANY LIMITED</t>
  </si>
  <si>
    <t>INE029A01011</t>
  </si>
  <si>
    <t>Bharat Petroleum Corporation Limited</t>
  </si>
  <si>
    <t>Production of liquid and gaseous fuels, illuminating oils, lubricating</t>
  </si>
  <si>
    <t>INE686F01025</t>
  </si>
  <si>
    <t>United Breweries Limited</t>
  </si>
  <si>
    <t>Manufacture of beer</t>
  </si>
  <si>
    <t>INE296A01024</t>
  </si>
  <si>
    <t>Bajaj Finance Limited</t>
  </si>
  <si>
    <t>INE280A01028</t>
  </si>
  <si>
    <t>Titan Company Limited</t>
  </si>
  <si>
    <t>Manufacture of jewellery of gold, silver and other precious or base metal</t>
  </si>
  <si>
    <t>INE089A01023</t>
  </si>
  <si>
    <t>Dr. Reddy's Laboratories Limited</t>
  </si>
  <si>
    <t>Manufacture of allopathic pharmaceutical preparations</t>
  </si>
  <si>
    <t>INE481G01011</t>
  </si>
  <si>
    <t>UltraTech Cement Limited</t>
  </si>
  <si>
    <t>INE245A01021</t>
  </si>
  <si>
    <t>TATA POWER COMPANY LIMITED</t>
  </si>
  <si>
    <t>Electric power generation by coal based thermal power plants</t>
  </si>
  <si>
    <t>INE467B01029</t>
  </si>
  <si>
    <t>TATA CONSULTANCY SERVICES LIMITED</t>
  </si>
  <si>
    <t>Computer consultancy</t>
  </si>
  <si>
    <t>INE238A01034</t>
  </si>
  <si>
    <t>AXIS BANK</t>
  </si>
  <si>
    <t>INE239A01016</t>
  </si>
  <si>
    <t>NESTLE INDIA LTD</t>
  </si>
  <si>
    <t>Manufacture of milk-powder, ice-cream powder and condensed milk except</t>
  </si>
  <si>
    <t>INE095A01012</t>
  </si>
  <si>
    <t>IndusInd Bank Limited</t>
  </si>
  <si>
    <t>INE059A01026</t>
  </si>
  <si>
    <t>CIPLA LIMITED</t>
  </si>
  <si>
    <t>INE733E01010</t>
  </si>
  <si>
    <t>NTPC LIMITED</t>
  </si>
  <si>
    <t>INE018E01016</t>
  </si>
  <si>
    <t>SBI CARDS AND PAYMENT SERVICES LIMITED</t>
  </si>
  <si>
    <t>INE669C01036</t>
  </si>
  <si>
    <t>TECH MAHINDRA LIMITED</t>
  </si>
  <si>
    <t>INE860A01027</t>
  </si>
  <si>
    <t>HCL Technologies Limited</t>
  </si>
  <si>
    <t>Writing , modifying, testing of computer program</t>
  </si>
  <si>
    <t>INE009A01021</t>
  </si>
  <si>
    <t>INFOSYS LTD EQ</t>
  </si>
  <si>
    <t>INE073K01018</t>
  </si>
  <si>
    <t>Sona BLW Precision Forgings Limited</t>
  </si>
  <si>
    <t>Manufacture of bearings, gears, gearing and driving elements</t>
  </si>
  <si>
    <t>INE271C01023</t>
  </si>
  <si>
    <t>DLF Ltd</t>
  </si>
  <si>
    <t>Real estate activities with own or leased property</t>
  </si>
  <si>
    <t>INE494B01023</t>
  </si>
  <si>
    <t>TVS Motor Company Ltd</t>
  </si>
  <si>
    <t>INE214T01019</t>
  </si>
  <si>
    <t>Larsen &amp; Toubro Infotech Limited</t>
  </si>
  <si>
    <t>Other information technology and computer service activities</t>
  </si>
  <si>
    <t>INE358A01014</t>
  </si>
  <si>
    <t>Abbott India Ltd</t>
  </si>
  <si>
    <t>Manufacture of other pharmaceutical and botanical products n.e.c. like Hina powder etc</t>
  </si>
  <si>
    <t>IN9397D01014</t>
  </si>
  <si>
    <t>Bharti Airtel partly Paid(14:1)</t>
  </si>
  <si>
    <t>Activities of maintaining and operating pageing</t>
  </si>
  <si>
    <t>INE299U01018</t>
  </si>
  <si>
    <t>Crompton Greaves Consumer Electricals</t>
  </si>
  <si>
    <t>Manufacture of electric lighting equipment</t>
  </si>
  <si>
    <t>INE195A01028</t>
  </si>
  <si>
    <t>SUPREME INDUSTRIES</t>
  </si>
  <si>
    <t>Manufacture of plastic articles for the packing of goods (plastic bags, sacks,containers, boxes, cas</t>
  </si>
  <si>
    <t>INE121A01024</t>
  </si>
  <si>
    <t>CHOLAMANDALAM INVESTMENT AND FINANCE COMPANY</t>
  </si>
  <si>
    <t>INE021A01026</t>
  </si>
  <si>
    <t>ASIAN PAINTS LTD.</t>
  </si>
  <si>
    <t>Manufacture of paints and varnishes, enamels or lacquers</t>
  </si>
  <si>
    <t>INE030A01027</t>
  </si>
  <si>
    <t>HINDUSTAN UNILEVER LIMITED</t>
  </si>
  <si>
    <t>Manufacture of soap all forms</t>
  </si>
  <si>
    <t>INE237A01028</t>
  </si>
  <si>
    <t>KOTAK MAHINDRA BANK LIMITED</t>
  </si>
  <si>
    <t>INE585B01010</t>
  </si>
  <si>
    <t>MARUTI SUZUKI INDIA LTD.</t>
  </si>
  <si>
    <t>Manufacture of passenger cars</t>
  </si>
  <si>
    <t>INE848E01016</t>
  </si>
  <si>
    <t>NHPC LIMITED</t>
  </si>
  <si>
    <t>Electric power generation by hydroelectric power plants</t>
  </si>
  <si>
    <t>INE129A01019</t>
  </si>
  <si>
    <t>GAIL (INDIA) LIMITED</t>
  </si>
  <si>
    <t>INE117A01022</t>
  </si>
  <si>
    <t>ABB India Limited</t>
  </si>
  <si>
    <t>Manufacture of electricity distribution and control apparatus</t>
  </si>
  <si>
    <t>INE066A01021</t>
  </si>
  <si>
    <t>EICHER MOTORS LTD</t>
  </si>
  <si>
    <t>INE397D01024</t>
  </si>
  <si>
    <t>BHARTI AIRTEL LTD</t>
  </si>
  <si>
    <t>INE079A01024</t>
  </si>
  <si>
    <t>AMBUJA CEMENTS LTD</t>
  </si>
  <si>
    <t>INE200M01013</t>
  </si>
  <si>
    <t>VARUN INDUSTRIES LIMITED</t>
  </si>
  <si>
    <t>Manufacture of aerated drinks</t>
  </si>
  <si>
    <t>INE002A01018</t>
  </si>
  <si>
    <t>RELIANCE INDUSTRIES LIMITED</t>
  </si>
  <si>
    <t>Manufacture of other petroleum n.e.c.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</si>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</sst>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43" fontId="2" fillId="0" borderId="6" xfId="2" quotePrefix="1" applyNumberFormat="1" applyBorder="1"/>
    <xf numFmtId="43" fontId="0" fillId="0" borderId="5" xfId="3" applyFont="1" applyBorder="1"/>
    <xf numFmtId="9" fontId="0" fillId="0" borderId="7" xfId="1" applyFont="1" applyFill="1" applyBorder="1"/>
    <xf numFmtId="43" fontId="2" fillId="0" borderId="8" xfId="2" quotePrefix="1" applyNumberFormat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8081E59C-5AB7-476A-996D-A9E802C023AC}"/>
    <cellStyle name="Normal" xfId="0" builtinId="0"/>
    <cellStyle name="Normal 2" xfId="2" xr:uid="{96FE2B28-79B7-462E-8782-674C2C186D10}"/>
    <cellStyle name="Percent" xfId="1" builtinId="5"/>
    <cellStyle name="Percent 2" xfId="4" xr:uid="{C136AA43-02C4-43F1-9E10-FAAD54BF50F5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A70A3-3E81-4827-B990-D75BE9780CD5}" name="Table1345676856" displayName="Table1345676856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A3297C14-E3DA-4700-92EA-21AD807A67F0}" name="ISIN No." dataDxfId="6"/>
    <tableColumn id="2" xr3:uid="{D32E5A68-35F1-4A59-A7B2-7F9E695017D8}" name="Name of the Instrument" dataDxfId="5"/>
    <tableColumn id="3" xr3:uid="{99A62E06-8319-4D7F-8606-4F5A004EF1E1}" name="Industry " dataDxfId="4"/>
    <tableColumn id="4" xr3:uid="{B86D91B2-D01B-468B-BA12-A0E054AA93FE}" name="Quantity" dataDxfId="3"/>
    <tableColumn id="5" xr3:uid="{846505BF-9DBC-4D15-9640-341AA5F92B75}" name="Market Value" dataDxfId="2"/>
    <tableColumn id="6" xr3:uid="{23947ADD-D023-4513-90AE-4B4763A08B21}" name="% of Portfolio" dataDxfId="1" dataCellStyle="Percent">
      <calculatedColumnFormula>+F7/$F$102</calculatedColumnFormula>
    </tableColumn>
    <tableColumn id="7" xr3:uid="{EC2400D7-AA11-4D0B-95CA-B0FE891E58D3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DE2-CCB1-4D8B-BC5A-E1992B0D2576}">
  <sheetPr>
    <tabColor rgb="FF7030A0"/>
  </sheetPr>
  <dimension ref="A2:O138"/>
  <sheetViews>
    <sheetView showGridLines="0" tabSelected="1" zoomScaleNormal="100" zoomScaleSheetLayoutView="89" workbookViewId="0">
      <selection activeCell="C121" sqref="C121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44985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14368</v>
      </c>
      <c r="F7" s="17">
        <v>7511590.4000000004</v>
      </c>
      <c r="G7" s="18">
        <f>+F7/$F$102</f>
        <v>3.5360619169740856E-2</v>
      </c>
      <c r="H7" s="19"/>
    </row>
    <row r="8" spans="1:8" x14ac:dyDescent="0.25">
      <c r="A8" s="14"/>
      <c r="B8" s="15" t="s">
        <v>16</v>
      </c>
      <c r="C8" s="16" t="s">
        <v>17</v>
      </c>
      <c r="D8" s="16" t="s">
        <v>18</v>
      </c>
      <c r="E8" s="17">
        <v>3748</v>
      </c>
      <c r="F8" s="17">
        <v>3585336.8</v>
      </c>
      <c r="G8" s="18">
        <f t="shared" ref="G8:G71" si="0">+F8/$F$102</f>
        <v>1.6877881038356048E-2</v>
      </c>
      <c r="H8" s="19"/>
    </row>
    <row r="9" spans="1:8" x14ac:dyDescent="0.25">
      <c r="A9" s="14"/>
      <c r="B9" s="15" t="s">
        <v>19</v>
      </c>
      <c r="C9" s="16" t="s">
        <v>20</v>
      </c>
      <c r="D9" s="16" t="s">
        <v>21</v>
      </c>
      <c r="E9" s="17">
        <v>2505</v>
      </c>
      <c r="F9" s="17">
        <v>3180348</v>
      </c>
      <c r="G9" s="18">
        <f t="shared" si="0"/>
        <v>1.4971406648483787E-2</v>
      </c>
      <c r="H9" s="19"/>
    </row>
    <row r="10" spans="1:8" x14ac:dyDescent="0.25">
      <c r="A10" s="14"/>
      <c r="B10" s="15" t="s">
        <v>22</v>
      </c>
      <c r="C10" s="16" t="s">
        <v>23</v>
      </c>
      <c r="D10" s="16" t="s">
        <v>24</v>
      </c>
      <c r="E10" s="17">
        <v>2800</v>
      </c>
      <c r="F10" s="17">
        <v>1117760</v>
      </c>
      <c r="G10" s="18">
        <f t="shared" si="0"/>
        <v>5.261826534520511E-3</v>
      </c>
      <c r="H10" s="19"/>
    </row>
    <row r="11" spans="1:8" x14ac:dyDescent="0.25">
      <c r="A11" s="14"/>
      <c r="B11" s="15" t="s">
        <v>25</v>
      </c>
      <c r="C11" s="16" t="s">
        <v>26</v>
      </c>
      <c r="D11" s="16" t="s">
        <v>27</v>
      </c>
      <c r="E11" s="17">
        <v>405</v>
      </c>
      <c r="F11" s="17">
        <v>1314873</v>
      </c>
      <c r="G11" s="18">
        <f t="shared" si="0"/>
        <v>6.1897309269651696E-3</v>
      </c>
      <c r="H11" s="19"/>
    </row>
    <row r="12" spans="1:8" x14ac:dyDescent="0.25">
      <c r="A12" s="14"/>
      <c r="B12" s="15" t="s">
        <v>28</v>
      </c>
      <c r="C12" s="16" t="s">
        <v>29</v>
      </c>
      <c r="D12" s="16" t="s">
        <v>30</v>
      </c>
      <c r="E12" s="17">
        <v>3821</v>
      </c>
      <c r="F12" s="17">
        <v>8059062.1500000004</v>
      </c>
      <c r="G12" s="18">
        <f t="shared" si="0"/>
        <v>3.7937828392696035E-2</v>
      </c>
      <c r="H12" s="19"/>
    </row>
    <row r="13" spans="1:8" x14ac:dyDescent="0.25">
      <c r="A13" s="14"/>
      <c r="B13" s="15" t="s">
        <v>31</v>
      </c>
      <c r="C13" s="16" t="s">
        <v>32</v>
      </c>
      <c r="D13" s="16" t="s">
        <v>33</v>
      </c>
      <c r="E13" s="17">
        <v>2482</v>
      </c>
      <c r="F13" s="17">
        <v>6476654.9000000004</v>
      </c>
      <c r="G13" s="18">
        <f t="shared" si="0"/>
        <v>3.0488686844897195E-2</v>
      </c>
      <c r="H13" s="19"/>
    </row>
    <row r="14" spans="1:8" x14ac:dyDescent="0.25">
      <c r="A14" s="14"/>
      <c r="B14" s="15" t="s">
        <v>34</v>
      </c>
      <c r="C14" s="16" t="s">
        <v>35</v>
      </c>
      <c r="D14" s="16" t="s">
        <v>15</v>
      </c>
      <c r="E14" s="17">
        <v>10590</v>
      </c>
      <c r="F14" s="17">
        <v>16939764</v>
      </c>
      <c r="G14" s="18">
        <f t="shared" si="0"/>
        <v>7.974350460180657E-2</v>
      </c>
      <c r="H14" s="19"/>
    </row>
    <row r="15" spans="1:8" x14ac:dyDescent="0.25">
      <c r="A15" s="14"/>
      <c r="B15" s="15" t="s">
        <v>36</v>
      </c>
      <c r="C15" s="16" t="s">
        <v>37</v>
      </c>
      <c r="D15" s="16" t="s">
        <v>15</v>
      </c>
      <c r="E15" s="17">
        <v>18857</v>
      </c>
      <c r="F15" s="17">
        <v>16119906.449999999</v>
      </c>
      <c r="G15" s="18">
        <f t="shared" si="0"/>
        <v>7.5884046210812989E-2</v>
      </c>
      <c r="H15" s="19"/>
    </row>
    <row r="16" spans="1:8" x14ac:dyDescent="0.25">
      <c r="A16" s="14"/>
      <c r="B16" s="15" t="s">
        <v>38</v>
      </c>
      <c r="C16" s="16" t="s">
        <v>39</v>
      </c>
      <c r="D16" s="16" t="s">
        <v>40</v>
      </c>
      <c r="E16" s="17">
        <v>9181</v>
      </c>
      <c r="F16" s="17">
        <v>2040477.25</v>
      </c>
      <c r="G16" s="18">
        <f t="shared" si="0"/>
        <v>9.6054943253788307E-3</v>
      </c>
      <c r="H16" s="19"/>
    </row>
    <row r="17" spans="1:8" x14ac:dyDescent="0.25">
      <c r="A17" s="14"/>
      <c r="B17" s="15" t="s">
        <v>41</v>
      </c>
      <c r="C17" s="16" t="s">
        <v>42</v>
      </c>
      <c r="D17" s="16" t="s">
        <v>43</v>
      </c>
      <c r="E17" s="17">
        <v>24880</v>
      </c>
      <c r="F17" s="17">
        <v>2586276</v>
      </c>
      <c r="G17" s="18">
        <f t="shared" si="0"/>
        <v>1.2174827943738878E-2</v>
      </c>
      <c r="H17" s="19"/>
    </row>
    <row r="18" spans="1:8" x14ac:dyDescent="0.25">
      <c r="A18" s="14"/>
      <c r="B18" s="15" t="s">
        <v>44</v>
      </c>
      <c r="C18" s="16" t="s">
        <v>45</v>
      </c>
      <c r="D18" s="16" t="s">
        <v>46</v>
      </c>
      <c r="E18" s="17">
        <v>21043</v>
      </c>
      <c r="F18" s="17">
        <v>7926898.0999999996</v>
      </c>
      <c r="G18" s="18">
        <f t="shared" si="0"/>
        <v>3.7315669516730085E-2</v>
      </c>
      <c r="H18" s="19"/>
    </row>
    <row r="19" spans="1:8" x14ac:dyDescent="0.25">
      <c r="A19" s="14"/>
      <c r="B19" s="15" t="s">
        <v>47</v>
      </c>
      <c r="C19" s="16" t="s">
        <v>48</v>
      </c>
      <c r="D19" s="16" t="s">
        <v>49</v>
      </c>
      <c r="E19" s="17">
        <v>1145</v>
      </c>
      <c r="F19" s="17">
        <v>559676</v>
      </c>
      <c r="G19" s="18">
        <f t="shared" si="0"/>
        <v>2.6346604168464619E-3</v>
      </c>
      <c r="H19" s="19"/>
    </row>
    <row r="20" spans="1:8" x14ac:dyDescent="0.25">
      <c r="A20" s="14"/>
      <c r="B20" s="15" t="s">
        <v>50</v>
      </c>
      <c r="C20" s="16" t="s">
        <v>51</v>
      </c>
      <c r="D20" s="16" t="s">
        <v>52</v>
      </c>
      <c r="E20" s="17">
        <v>280</v>
      </c>
      <c r="F20" s="17">
        <v>308518</v>
      </c>
      <c r="G20" s="18">
        <f t="shared" si="0"/>
        <v>1.4523405729111787E-3</v>
      </c>
      <c r="H20" s="19"/>
    </row>
    <row r="21" spans="1:8" x14ac:dyDescent="0.25">
      <c r="A21" s="14"/>
      <c r="B21" s="15" t="s">
        <v>53</v>
      </c>
      <c r="C21" s="16" t="s">
        <v>54</v>
      </c>
      <c r="D21" s="16" t="s">
        <v>55</v>
      </c>
      <c r="E21" s="17">
        <v>1125</v>
      </c>
      <c r="F21" s="17">
        <v>1501762.5</v>
      </c>
      <c r="G21" s="18">
        <f t="shared" si="0"/>
        <v>7.069508455346281E-3</v>
      </c>
      <c r="H21" s="19"/>
    </row>
    <row r="22" spans="1:8" x14ac:dyDescent="0.25">
      <c r="A22" s="14"/>
      <c r="B22" s="15" t="s">
        <v>56</v>
      </c>
      <c r="C22" s="16" t="s">
        <v>57</v>
      </c>
      <c r="D22" s="16" t="s">
        <v>58</v>
      </c>
      <c r="E22" s="17">
        <v>1450</v>
      </c>
      <c r="F22" s="17">
        <v>1006590</v>
      </c>
      <c r="G22" s="18">
        <f t="shared" si="0"/>
        <v>4.7384966105273058E-3</v>
      </c>
      <c r="H22" s="19"/>
    </row>
    <row r="23" spans="1:8" x14ac:dyDescent="0.25">
      <c r="A23" s="14"/>
      <c r="B23" s="15" t="s">
        <v>59</v>
      </c>
      <c r="C23" s="16" t="s">
        <v>60</v>
      </c>
      <c r="D23" s="16" t="s">
        <v>61</v>
      </c>
      <c r="E23" s="17">
        <v>7520</v>
      </c>
      <c r="F23" s="17">
        <v>1094160</v>
      </c>
      <c r="G23" s="18">
        <f t="shared" si="0"/>
        <v>5.1507301397535803E-3</v>
      </c>
      <c r="H23" s="19"/>
    </row>
    <row r="24" spans="1:8" x14ac:dyDescent="0.25">
      <c r="A24" s="14"/>
      <c r="B24" s="15" t="s">
        <v>62</v>
      </c>
      <c r="C24" s="16" t="s">
        <v>63</v>
      </c>
      <c r="D24" s="16" t="s">
        <v>61</v>
      </c>
      <c r="E24" s="17">
        <v>2995</v>
      </c>
      <c r="F24" s="17">
        <v>1259996.5</v>
      </c>
      <c r="G24" s="18">
        <f t="shared" si="0"/>
        <v>5.9314012105487523E-3</v>
      </c>
      <c r="H24" s="19"/>
    </row>
    <row r="25" spans="1:8" x14ac:dyDescent="0.25">
      <c r="A25" s="14"/>
      <c r="B25" s="15" t="s">
        <v>64</v>
      </c>
      <c r="C25" s="16" t="s">
        <v>65</v>
      </c>
      <c r="D25" s="16" t="s">
        <v>66</v>
      </c>
      <c r="E25" s="17">
        <v>15320</v>
      </c>
      <c r="F25" s="17">
        <v>1449272</v>
      </c>
      <c r="G25" s="18">
        <f t="shared" si="0"/>
        <v>6.8224107727397742E-3</v>
      </c>
      <c r="H25" s="19"/>
    </row>
    <row r="26" spans="1:8" x14ac:dyDescent="0.25">
      <c r="A26" s="14"/>
      <c r="B26" s="15" t="s">
        <v>67</v>
      </c>
      <c r="C26" s="16" t="s">
        <v>68</v>
      </c>
      <c r="D26" s="16" t="s">
        <v>69</v>
      </c>
      <c r="E26" s="17">
        <v>2570</v>
      </c>
      <c r="F26" s="17">
        <v>1127330.5</v>
      </c>
      <c r="G26" s="18">
        <f t="shared" si="0"/>
        <v>5.3068794178305493E-3</v>
      </c>
      <c r="H26" s="19"/>
    </row>
    <row r="27" spans="1:8" x14ac:dyDescent="0.25">
      <c r="A27" s="14"/>
      <c r="B27" s="15" t="s">
        <v>70</v>
      </c>
      <c r="C27" s="16" t="s">
        <v>71</v>
      </c>
      <c r="D27" s="16" t="s">
        <v>72</v>
      </c>
      <c r="E27" s="17">
        <v>498</v>
      </c>
      <c r="F27" s="17">
        <v>781909.8</v>
      </c>
      <c r="G27" s="18">
        <f t="shared" si="0"/>
        <v>3.6808203310564219E-3</v>
      </c>
      <c r="H27" s="19"/>
    </row>
    <row r="28" spans="1:8" x14ac:dyDescent="0.25">
      <c r="A28" s="14"/>
      <c r="B28" s="15" t="s">
        <v>73</v>
      </c>
      <c r="C28" s="16" t="s">
        <v>74</v>
      </c>
      <c r="D28" s="16" t="s">
        <v>75</v>
      </c>
      <c r="E28" s="17">
        <v>3050</v>
      </c>
      <c r="F28" s="17">
        <v>1624430</v>
      </c>
      <c r="G28" s="18">
        <f t="shared" si="0"/>
        <v>7.6469625657307055E-3</v>
      </c>
      <c r="H28" s="19"/>
    </row>
    <row r="29" spans="1:8" x14ac:dyDescent="0.25">
      <c r="A29" s="14"/>
      <c r="B29" s="15" t="s">
        <v>76</v>
      </c>
      <c r="C29" s="16" t="s">
        <v>77</v>
      </c>
      <c r="D29" s="16" t="s">
        <v>78</v>
      </c>
      <c r="E29" s="17">
        <v>2050</v>
      </c>
      <c r="F29" s="17">
        <v>1466365</v>
      </c>
      <c r="G29" s="18">
        <f t="shared" si="0"/>
        <v>6.9028756318817719E-3</v>
      </c>
      <c r="H29" s="19"/>
    </row>
    <row r="30" spans="1:8" x14ac:dyDescent="0.25">
      <c r="A30" s="14"/>
      <c r="B30" s="15" t="s">
        <v>79</v>
      </c>
      <c r="C30" s="16" t="s">
        <v>80</v>
      </c>
      <c r="D30" s="16" t="s">
        <v>81</v>
      </c>
      <c r="E30" s="17">
        <v>570</v>
      </c>
      <c r="F30" s="17">
        <v>465120</v>
      </c>
      <c r="G30" s="18">
        <f t="shared" si="0"/>
        <v>2.1895404717794339E-3</v>
      </c>
      <c r="H30" s="19"/>
    </row>
    <row r="31" spans="1:8" x14ac:dyDescent="0.25">
      <c r="A31" s="14"/>
      <c r="B31" s="15" t="s">
        <v>82</v>
      </c>
      <c r="C31" s="16" t="s">
        <v>83</v>
      </c>
      <c r="D31" s="16" t="s">
        <v>84</v>
      </c>
      <c r="E31" s="17">
        <v>367</v>
      </c>
      <c r="F31" s="17">
        <v>1637462.25</v>
      </c>
      <c r="G31" s="18">
        <f t="shared" si="0"/>
        <v>7.7083115483875418E-3</v>
      </c>
      <c r="H31" s="19"/>
    </row>
    <row r="32" spans="1:8" x14ac:dyDescent="0.25">
      <c r="A32" s="14"/>
      <c r="B32" s="15" t="s">
        <v>85</v>
      </c>
      <c r="C32" s="16" t="s">
        <v>86</v>
      </c>
      <c r="D32" s="16" t="s">
        <v>87</v>
      </c>
      <c r="E32" s="17">
        <v>1095</v>
      </c>
      <c r="F32" s="17">
        <v>1399574.25</v>
      </c>
      <c r="G32" s="18">
        <f t="shared" si="0"/>
        <v>6.5884598891368835E-3</v>
      </c>
      <c r="H32" s="19"/>
    </row>
    <row r="33" spans="1:8" x14ac:dyDescent="0.25">
      <c r="A33" s="14"/>
      <c r="B33" s="15" t="s">
        <v>88</v>
      </c>
      <c r="C33" s="16" t="s">
        <v>89</v>
      </c>
      <c r="D33" s="16" t="s">
        <v>49</v>
      </c>
      <c r="E33" s="17">
        <v>1690</v>
      </c>
      <c r="F33" s="17">
        <v>1894490</v>
      </c>
      <c r="G33" s="18">
        <f t="shared" si="0"/>
        <v>8.9182630899153331E-3</v>
      </c>
      <c r="H33" s="19"/>
    </row>
    <row r="34" spans="1:8" x14ac:dyDescent="0.25">
      <c r="A34" s="14"/>
      <c r="B34" s="15" t="s">
        <v>90</v>
      </c>
      <c r="C34" s="16" t="s">
        <v>91</v>
      </c>
      <c r="D34" s="16" t="s">
        <v>92</v>
      </c>
      <c r="E34" s="17">
        <v>2035</v>
      </c>
      <c r="F34" s="17">
        <v>897129.75</v>
      </c>
      <c r="G34" s="18">
        <f t="shared" si="0"/>
        <v>4.2232152908117599E-3</v>
      </c>
      <c r="H34" s="19"/>
    </row>
    <row r="35" spans="1:8" x14ac:dyDescent="0.25">
      <c r="A35" s="14"/>
      <c r="B35" s="15" t="s">
        <v>93</v>
      </c>
      <c r="C35" s="16" t="s">
        <v>94</v>
      </c>
      <c r="D35" s="16" t="s">
        <v>95</v>
      </c>
      <c r="E35" s="17">
        <v>1360</v>
      </c>
      <c r="F35" s="17">
        <v>1007216</v>
      </c>
      <c r="G35" s="18">
        <f t="shared" si="0"/>
        <v>4.741443489473242E-3</v>
      </c>
      <c r="H35" s="19"/>
    </row>
    <row r="36" spans="1:8" x14ac:dyDescent="0.25">
      <c r="A36" s="14"/>
      <c r="B36" s="15" t="s">
        <v>96</v>
      </c>
      <c r="C36" s="16" t="s">
        <v>97</v>
      </c>
      <c r="D36" s="16" t="s">
        <v>98</v>
      </c>
      <c r="E36" s="17">
        <v>310</v>
      </c>
      <c r="F36" s="17">
        <v>536827</v>
      </c>
      <c r="G36" s="18">
        <f t="shared" si="0"/>
        <v>2.5270993353197846E-3</v>
      </c>
      <c r="H36" s="19"/>
    </row>
    <row r="37" spans="1:8" x14ac:dyDescent="0.25">
      <c r="A37" s="14"/>
      <c r="B37" s="15" t="s">
        <v>99</v>
      </c>
      <c r="C37" s="16" t="s">
        <v>100</v>
      </c>
      <c r="D37" s="16" t="s">
        <v>101</v>
      </c>
      <c r="E37" s="17">
        <v>287</v>
      </c>
      <c r="F37" s="17">
        <v>1050764.3999999999</v>
      </c>
      <c r="G37" s="18">
        <f t="shared" si="0"/>
        <v>4.9464464656540971E-3</v>
      </c>
      <c r="H37" s="19"/>
    </row>
    <row r="38" spans="1:8" x14ac:dyDescent="0.25">
      <c r="A38" s="14"/>
      <c r="B38" s="15" t="s">
        <v>102</v>
      </c>
      <c r="C38" s="16" t="s">
        <v>103</v>
      </c>
      <c r="D38" s="16" t="s">
        <v>104</v>
      </c>
      <c r="E38" s="17">
        <v>1680</v>
      </c>
      <c r="F38" s="17">
        <v>992040</v>
      </c>
      <c r="G38" s="18">
        <f t="shared" si="0"/>
        <v>4.6700028586688803E-3</v>
      </c>
      <c r="H38" s="19"/>
    </row>
    <row r="39" spans="1:8" x14ac:dyDescent="0.25">
      <c r="A39" s="14"/>
      <c r="B39" s="15" t="s">
        <v>105</v>
      </c>
      <c r="C39" s="16" t="s">
        <v>106</v>
      </c>
      <c r="D39" s="16" t="s">
        <v>49</v>
      </c>
      <c r="E39" s="17">
        <v>750</v>
      </c>
      <c r="F39" s="17">
        <v>306675</v>
      </c>
      <c r="G39" s="18">
        <f t="shared" si="0"/>
        <v>1.4436646976757781E-3</v>
      </c>
      <c r="H39" s="19"/>
    </row>
    <row r="40" spans="1:8" x14ac:dyDescent="0.25">
      <c r="A40" s="14"/>
      <c r="B40" s="15" t="s">
        <v>107</v>
      </c>
      <c r="C40" s="16" t="s">
        <v>108</v>
      </c>
      <c r="D40" s="16" t="s">
        <v>109</v>
      </c>
      <c r="E40" s="17">
        <v>4215</v>
      </c>
      <c r="F40" s="17">
        <v>1337630.25</v>
      </c>
      <c r="G40" s="18">
        <f t="shared" si="0"/>
        <v>6.2968600977198188E-3</v>
      </c>
      <c r="H40" s="19"/>
    </row>
    <row r="41" spans="1:8" x14ac:dyDescent="0.25">
      <c r="A41" s="14"/>
      <c r="B41" s="15" t="s">
        <v>110</v>
      </c>
      <c r="C41" s="16" t="s">
        <v>111</v>
      </c>
      <c r="D41" s="16" t="s">
        <v>112</v>
      </c>
      <c r="E41" s="17">
        <v>500</v>
      </c>
      <c r="F41" s="17">
        <v>723450</v>
      </c>
      <c r="G41" s="18">
        <f t="shared" si="0"/>
        <v>3.4056223217854135E-3</v>
      </c>
      <c r="H41" s="19"/>
    </row>
    <row r="42" spans="1:8" x14ac:dyDescent="0.25">
      <c r="A42" s="14"/>
      <c r="B42" s="15" t="s">
        <v>113</v>
      </c>
      <c r="C42" s="16" t="s">
        <v>114</v>
      </c>
      <c r="D42" s="16" t="s">
        <v>55</v>
      </c>
      <c r="E42" s="17">
        <v>526</v>
      </c>
      <c r="F42" s="17">
        <v>3214964.6</v>
      </c>
      <c r="G42" s="18">
        <f t="shared" si="0"/>
        <v>1.5134363405224843E-2</v>
      </c>
      <c r="H42" s="19"/>
    </row>
    <row r="43" spans="1:8" x14ac:dyDescent="0.25">
      <c r="A43" s="14"/>
      <c r="B43" s="15" t="s">
        <v>115</v>
      </c>
      <c r="C43" s="16" t="s">
        <v>116</v>
      </c>
      <c r="D43" s="16" t="s">
        <v>117</v>
      </c>
      <c r="E43" s="17">
        <v>805</v>
      </c>
      <c r="F43" s="17">
        <v>1910104</v>
      </c>
      <c r="G43" s="18">
        <f t="shared" si="0"/>
        <v>8.9917655944869793E-3</v>
      </c>
      <c r="H43" s="19"/>
    </row>
    <row r="44" spans="1:8" x14ac:dyDescent="0.25">
      <c r="A44" s="14"/>
      <c r="B44" s="15" t="s">
        <v>118</v>
      </c>
      <c r="C44" s="16" t="s">
        <v>119</v>
      </c>
      <c r="D44" s="16" t="s">
        <v>120</v>
      </c>
      <c r="E44" s="17">
        <v>390</v>
      </c>
      <c r="F44" s="17">
        <v>1683474</v>
      </c>
      <c r="G44" s="18">
        <f t="shared" si="0"/>
        <v>7.9249106815196309E-3</v>
      </c>
      <c r="H44" s="19"/>
    </row>
    <row r="45" spans="1:8" x14ac:dyDescent="0.25">
      <c r="A45" s="14"/>
      <c r="B45" s="15" t="s">
        <v>121</v>
      </c>
      <c r="C45" s="16" t="s">
        <v>122</v>
      </c>
      <c r="D45" s="16" t="s">
        <v>98</v>
      </c>
      <c r="E45" s="17">
        <v>525</v>
      </c>
      <c r="F45" s="17">
        <v>3812182.5</v>
      </c>
      <c r="G45" s="18">
        <f t="shared" si="0"/>
        <v>1.7945751353541671E-2</v>
      </c>
      <c r="H45" s="19"/>
    </row>
    <row r="46" spans="1:8" x14ac:dyDescent="0.25">
      <c r="A46" s="14"/>
      <c r="B46" s="15" t="s">
        <v>123</v>
      </c>
      <c r="C46" s="16" t="s">
        <v>124</v>
      </c>
      <c r="D46" s="16" t="s">
        <v>125</v>
      </c>
      <c r="E46" s="17">
        <v>2365</v>
      </c>
      <c r="F46" s="17">
        <v>479030.75</v>
      </c>
      <c r="G46" s="18">
        <f t="shared" si="0"/>
        <v>2.2550249706567251E-3</v>
      </c>
      <c r="H46" s="19"/>
    </row>
    <row r="47" spans="1:8" x14ac:dyDescent="0.25">
      <c r="A47" s="14"/>
      <c r="B47" s="15" t="s">
        <v>126</v>
      </c>
      <c r="C47" s="16" t="s">
        <v>127</v>
      </c>
      <c r="D47" s="16" t="s">
        <v>128</v>
      </c>
      <c r="E47" s="17">
        <v>2112</v>
      </c>
      <c r="F47" s="17">
        <v>6996739.2000000002</v>
      </c>
      <c r="G47" s="18">
        <f t="shared" si="0"/>
        <v>3.2936970349341371E-2</v>
      </c>
      <c r="H47" s="19"/>
    </row>
    <row r="48" spans="1:8" x14ac:dyDescent="0.25">
      <c r="A48" s="14"/>
      <c r="B48" s="15" t="s">
        <v>129</v>
      </c>
      <c r="C48" s="16" t="s">
        <v>130</v>
      </c>
      <c r="D48" s="16" t="s">
        <v>15</v>
      </c>
      <c r="E48" s="17">
        <v>8020</v>
      </c>
      <c r="F48" s="17">
        <v>6769682</v>
      </c>
      <c r="G48" s="18">
        <f t="shared" si="0"/>
        <v>3.1868104403329767E-2</v>
      </c>
      <c r="H48" s="19"/>
    </row>
    <row r="49" spans="1:8" x14ac:dyDescent="0.25">
      <c r="A49" s="14"/>
      <c r="B49" s="15" t="s">
        <v>131</v>
      </c>
      <c r="C49" s="16" t="s">
        <v>132</v>
      </c>
      <c r="D49" s="16" t="s">
        <v>133</v>
      </c>
      <c r="E49" s="17">
        <v>82</v>
      </c>
      <c r="F49" s="17">
        <v>1530940</v>
      </c>
      <c r="G49" s="18">
        <f t="shared" si="0"/>
        <v>7.2068607883256077E-3</v>
      </c>
      <c r="H49" s="19"/>
    </row>
    <row r="50" spans="1:8" x14ac:dyDescent="0.25">
      <c r="A50" s="14"/>
      <c r="B50" s="15" t="s">
        <v>134</v>
      </c>
      <c r="C50" s="16" t="s">
        <v>135</v>
      </c>
      <c r="D50" s="16" t="s">
        <v>15</v>
      </c>
      <c r="E50" s="17">
        <v>1978</v>
      </c>
      <c r="F50" s="17">
        <v>2131690.6</v>
      </c>
      <c r="G50" s="18">
        <f t="shared" si="0"/>
        <v>1.0034878831294686E-2</v>
      </c>
      <c r="H50" s="19"/>
    </row>
    <row r="51" spans="1:8" x14ac:dyDescent="0.25">
      <c r="A51" s="14"/>
      <c r="B51" s="15" t="s">
        <v>136</v>
      </c>
      <c r="C51" s="16" t="s">
        <v>137</v>
      </c>
      <c r="D51" s="16" t="s">
        <v>18</v>
      </c>
      <c r="E51" s="17">
        <v>1600</v>
      </c>
      <c r="F51" s="17">
        <v>1450240</v>
      </c>
      <c r="G51" s="18">
        <f t="shared" si="0"/>
        <v>6.8269676079149603E-3</v>
      </c>
      <c r="H51" s="19"/>
    </row>
    <row r="52" spans="1:8" x14ac:dyDescent="0.25">
      <c r="A52" s="14"/>
      <c r="B52" s="15" t="s">
        <v>138</v>
      </c>
      <c r="C52" s="16" t="s">
        <v>139</v>
      </c>
      <c r="D52" s="16" t="s">
        <v>125</v>
      </c>
      <c r="E52" s="17">
        <v>15600</v>
      </c>
      <c r="F52" s="17">
        <v>2659800</v>
      </c>
      <c r="G52" s="18">
        <f t="shared" si="0"/>
        <v>1.2520940288181412E-2</v>
      </c>
      <c r="H52" s="19"/>
    </row>
    <row r="53" spans="1:8" x14ac:dyDescent="0.25">
      <c r="A53" s="14"/>
      <c r="B53" s="15" t="s">
        <v>140</v>
      </c>
      <c r="C53" s="16" t="s">
        <v>141</v>
      </c>
      <c r="D53" s="16" t="s">
        <v>55</v>
      </c>
      <c r="E53" s="17">
        <v>575</v>
      </c>
      <c r="F53" s="17">
        <v>431508.75</v>
      </c>
      <c r="G53" s="18">
        <f t="shared" si="0"/>
        <v>2.0313163743807057E-3</v>
      </c>
      <c r="H53" s="19"/>
    </row>
    <row r="54" spans="1:8" x14ac:dyDescent="0.25">
      <c r="A54" s="14"/>
      <c r="B54" s="15" t="s">
        <v>142</v>
      </c>
      <c r="C54" s="16" t="s">
        <v>143</v>
      </c>
      <c r="D54" s="16" t="s">
        <v>128</v>
      </c>
      <c r="E54" s="17">
        <v>1220</v>
      </c>
      <c r="F54" s="17">
        <v>1342305</v>
      </c>
      <c r="G54" s="18">
        <f t="shared" si="0"/>
        <v>6.3188663634586627E-3</v>
      </c>
      <c r="H54" s="19"/>
    </row>
    <row r="55" spans="1:8" x14ac:dyDescent="0.25">
      <c r="A55" s="14"/>
      <c r="B55" s="15" t="s">
        <v>144</v>
      </c>
      <c r="C55" s="16" t="s">
        <v>145</v>
      </c>
      <c r="D55" s="16" t="s">
        <v>146</v>
      </c>
      <c r="E55" s="17">
        <v>2545</v>
      </c>
      <c r="F55" s="17">
        <v>2742492</v>
      </c>
      <c r="G55" s="18">
        <f t="shared" si="0"/>
        <v>1.2910210757506285E-2</v>
      </c>
      <c r="H55" s="19"/>
    </row>
    <row r="56" spans="1:8" x14ac:dyDescent="0.25">
      <c r="A56" s="14"/>
      <c r="B56" s="15" t="s">
        <v>147</v>
      </c>
      <c r="C56" s="16" t="s">
        <v>148</v>
      </c>
      <c r="D56" s="16" t="s">
        <v>146</v>
      </c>
      <c r="E56" s="17">
        <v>9012</v>
      </c>
      <c r="F56" s="17">
        <v>13405800.6</v>
      </c>
      <c r="G56" s="18">
        <f t="shared" si="0"/>
        <v>6.3107462526455577E-2</v>
      </c>
      <c r="H56" s="19"/>
    </row>
    <row r="57" spans="1:8" x14ac:dyDescent="0.25">
      <c r="A57" s="14"/>
      <c r="B57" s="15" t="s">
        <v>149</v>
      </c>
      <c r="C57" s="16" t="s">
        <v>150</v>
      </c>
      <c r="D57" s="16" t="s">
        <v>151</v>
      </c>
      <c r="E57" s="17">
        <v>2406</v>
      </c>
      <c r="F57" s="17">
        <v>1078128.6000000001</v>
      </c>
      <c r="G57" s="18">
        <f t="shared" si="0"/>
        <v>5.0752627353863539E-3</v>
      </c>
      <c r="H57" s="19"/>
    </row>
    <row r="58" spans="1:8" x14ac:dyDescent="0.25">
      <c r="A58" s="14"/>
      <c r="B58" s="15" t="s">
        <v>152</v>
      </c>
      <c r="C58" s="16" t="s">
        <v>153</v>
      </c>
      <c r="D58" s="16" t="s">
        <v>154</v>
      </c>
      <c r="E58" s="17">
        <v>4320</v>
      </c>
      <c r="F58" s="17">
        <v>1519128</v>
      </c>
      <c r="G58" s="18">
        <f t="shared" si="0"/>
        <v>7.1512561012498877E-3</v>
      </c>
      <c r="H58" s="19"/>
    </row>
    <row r="59" spans="1:8" x14ac:dyDescent="0.25">
      <c r="A59" s="14"/>
      <c r="B59" s="15" t="s">
        <v>155</v>
      </c>
      <c r="C59" s="16" t="s">
        <v>156</v>
      </c>
      <c r="D59" s="16" t="s">
        <v>101</v>
      </c>
      <c r="E59" s="17">
        <v>800</v>
      </c>
      <c r="F59" s="17">
        <v>864240</v>
      </c>
      <c r="G59" s="18">
        <f t="shared" si="0"/>
        <v>4.068387636159825E-3</v>
      </c>
      <c r="H59" s="19"/>
    </row>
    <row r="60" spans="1:8" x14ac:dyDescent="0.25">
      <c r="A60" s="14"/>
      <c r="B60" s="15" t="s">
        <v>157</v>
      </c>
      <c r="C60" s="16" t="s">
        <v>158</v>
      </c>
      <c r="D60" s="16" t="s">
        <v>159</v>
      </c>
      <c r="E60" s="17">
        <v>170</v>
      </c>
      <c r="F60" s="17">
        <v>802748.5</v>
      </c>
      <c r="G60" s="18">
        <f t="shared" si="0"/>
        <v>3.7789179768881855E-3</v>
      </c>
      <c r="H60" s="19"/>
    </row>
    <row r="61" spans="1:8" x14ac:dyDescent="0.25">
      <c r="A61" s="14"/>
      <c r="B61" s="15" t="s">
        <v>160</v>
      </c>
      <c r="C61" s="16" t="s">
        <v>161</v>
      </c>
      <c r="D61" s="16" t="s">
        <v>162</v>
      </c>
      <c r="E61" s="17">
        <v>55</v>
      </c>
      <c r="F61" s="17">
        <v>1111580.25</v>
      </c>
      <c r="G61" s="18">
        <f t="shared" si="0"/>
        <v>5.2327355198780985E-3</v>
      </c>
      <c r="H61" s="19"/>
    </row>
    <row r="62" spans="1:8" x14ac:dyDescent="0.25">
      <c r="A62" s="14"/>
      <c r="B62" s="15" t="s">
        <v>163</v>
      </c>
      <c r="C62" s="16" t="s">
        <v>164</v>
      </c>
      <c r="D62" s="16" t="s">
        <v>165</v>
      </c>
      <c r="E62" s="17">
        <v>441</v>
      </c>
      <c r="F62" s="17">
        <v>159575.85</v>
      </c>
      <c r="G62" s="18">
        <f t="shared" si="0"/>
        <v>7.5119922147747723E-4</v>
      </c>
      <c r="H62" s="19"/>
    </row>
    <row r="63" spans="1:8" x14ac:dyDescent="0.25">
      <c r="A63" s="14"/>
      <c r="B63" s="15" t="s">
        <v>166</v>
      </c>
      <c r="C63" s="16" t="s">
        <v>167</v>
      </c>
      <c r="D63" s="16" t="s">
        <v>168</v>
      </c>
      <c r="E63" s="17">
        <v>1490</v>
      </c>
      <c r="F63" s="17">
        <v>452736.5</v>
      </c>
      <c r="G63" s="18">
        <f t="shared" si="0"/>
        <v>2.1312454631101001E-3</v>
      </c>
      <c r="H63" s="19"/>
    </row>
    <row r="64" spans="1:8" x14ac:dyDescent="0.25">
      <c r="A64" s="14"/>
      <c r="B64" s="15" t="s">
        <v>169</v>
      </c>
      <c r="C64" s="16" t="s">
        <v>170</v>
      </c>
      <c r="D64" s="16" t="s">
        <v>171</v>
      </c>
      <c r="E64" s="17">
        <v>225</v>
      </c>
      <c r="F64" s="17">
        <v>621303.75</v>
      </c>
      <c r="G64" s="18">
        <f t="shared" si="0"/>
        <v>2.9247714694989068E-3</v>
      </c>
      <c r="H64" s="19"/>
    </row>
    <row r="65" spans="1:15" x14ac:dyDescent="0.25">
      <c r="A65" s="14"/>
      <c r="B65" s="15" t="s">
        <v>172</v>
      </c>
      <c r="C65" s="16" t="s">
        <v>173</v>
      </c>
      <c r="D65" s="16" t="s">
        <v>55</v>
      </c>
      <c r="E65" s="17">
        <v>1521</v>
      </c>
      <c r="F65" s="17">
        <v>1150636.5</v>
      </c>
      <c r="G65" s="18">
        <f t="shared" si="0"/>
        <v>5.4165918151372477E-3</v>
      </c>
      <c r="H65" s="19"/>
    </row>
    <row r="66" spans="1:15" x14ac:dyDescent="0.25">
      <c r="A66" s="14"/>
      <c r="B66" s="15" t="s">
        <v>174</v>
      </c>
      <c r="C66" s="16" t="s">
        <v>175</v>
      </c>
      <c r="D66" s="16" t="s">
        <v>176</v>
      </c>
      <c r="E66" s="17">
        <v>783</v>
      </c>
      <c r="F66" s="17">
        <v>2214950.4</v>
      </c>
      <c r="G66" s="18">
        <f t="shared" si="0"/>
        <v>1.0426822204558062E-2</v>
      </c>
      <c r="H66" s="19"/>
    </row>
    <row r="67" spans="1:15" x14ac:dyDescent="0.25">
      <c r="A67" s="14"/>
      <c r="B67" s="15" t="s">
        <v>177</v>
      </c>
      <c r="C67" s="16" t="s">
        <v>178</v>
      </c>
      <c r="D67" s="16" t="s">
        <v>179</v>
      </c>
      <c r="E67" s="17">
        <v>2329</v>
      </c>
      <c r="F67" s="17">
        <v>5730853.8499999996</v>
      </c>
      <c r="G67" s="18">
        <f t="shared" si="0"/>
        <v>2.697784752843994E-2</v>
      </c>
      <c r="H67" s="19"/>
    </row>
    <row r="68" spans="1:15" x14ac:dyDescent="0.25">
      <c r="A68" s="14"/>
      <c r="B68" s="15" t="s">
        <v>180</v>
      </c>
      <c r="C68" s="16" t="s">
        <v>181</v>
      </c>
      <c r="D68" s="16" t="s">
        <v>15</v>
      </c>
      <c r="E68" s="17">
        <v>2929</v>
      </c>
      <c r="F68" s="17">
        <v>5064973.25</v>
      </c>
      <c r="G68" s="18">
        <f t="shared" si="0"/>
        <v>2.384323168076026E-2</v>
      </c>
      <c r="H68" s="19"/>
    </row>
    <row r="69" spans="1:15" x14ac:dyDescent="0.25">
      <c r="A69" s="14"/>
      <c r="B69" s="15" t="s">
        <v>182</v>
      </c>
      <c r="C69" s="16" t="s">
        <v>183</v>
      </c>
      <c r="D69" s="16" t="s">
        <v>184</v>
      </c>
      <c r="E69" s="17">
        <v>407</v>
      </c>
      <c r="F69" s="17">
        <v>3510110.45</v>
      </c>
      <c r="G69" s="18">
        <f t="shared" si="0"/>
        <v>1.6523754924946083E-2</v>
      </c>
      <c r="H69" s="19"/>
    </row>
    <row r="70" spans="1:15" x14ac:dyDescent="0.25">
      <c r="A70" s="14"/>
      <c r="B70" s="15" t="s">
        <v>185</v>
      </c>
      <c r="C70" s="16" t="s">
        <v>186</v>
      </c>
      <c r="D70" s="16" t="s">
        <v>187</v>
      </c>
      <c r="E70" s="17">
        <v>13500</v>
      </c>
      <c r="F70" s="17">
        <v>528525</v>
      </c>
      <c r="G70" s="18">
        <f t="shared" si="0"/>
        <v>2.4880178832284686E-3</v>
      </c>
      <c r="H70" s="19"/>
    </row>
    <row r="71" spans="1:15" x14ac:dyDescent="0.25">
      <c r="A71" s="14"/>
      <c r="B71" s="15" t="s">
        <v>188</v>
      </c>
      <c r="C71" s="16" t="s">
        <v>189</v>
      </c>
      <c r="D71" s="16" t="s">
        <v>69</v>
      </c>
      <c r="E71" s="17">
        <v>12500</v>
      </c>
      <c r="F71" s="17">
        <v>1283125</v>
      </c>
      <c r="G71" s="18">
        <f t="shared" si="0"/>
        <v>6.0402780311575206E-3</v>
      </c>
      <c r="H71" s="19"/>
    </row>
    <row r="72" spans="1:15" x14ac:dyDescent="0.25">
      <c r="A72" s="14"/>
      <c r="B72" s="15" t="s">
        <v>190</v>
      </c>
      <c r="C72" s="16" t="s">
        <v>191</v>
      </c>
      <c r="D72" s="16" t="s">
        <v>192</v>
      </c>
      <c r="E72" s="17">
        <v>260</v>
      </c>
      <c r="F72" s="17">
        <v>836511</v>
      </c>
      <c r="G72" s="18">
        <f t="shared" ref="G72:G90" si="1">+F72/$F$102</f>
        <v>3.9378540797830371E-3</v>
      </c>
      <c r="H72" s="19"/>
    </row>
    <row r="73" spans="1:15" x14ac:dyDescent="0.25">
      <c r="A73" s="14"/>
      <c r="B73" s="15" t="s">
        <v>193</v>
      </c>
      <c r="C73" s="16" t="s">
        <v>194</v>
      </c>
      <c r="D73" s="16" t="s">
        <v>101</v>
      </c>
      <c r="E73" s="17">
        <v>500</v>
      </c>
      <c r="F73" s="17">
        <v>1552950</v>
      </c>
      <c r="G73" s="18">
        <f t="shared" si="1"/>
        <v>7.3104722988688335E-3</v>
      </c>
      <c r="H73" s="19"/>
    </row>
    <row r="74" spans="1:15" x14ac:dyDescent="0.25">
      <c r="A74" s="14"/>
      <c r="B74" s="15" t="s">
        <v>195</v>
      </c>
      <c r="C74" s="16" t="s">
        <v>196</v>
      </c>
      <c r="D74" s="16" t="s">
        <v>165</v>
      </c>
      <c r="E74" s="17">
        <v>7553</v>
      </c>
      <c r="F74" s="17">
        <v>5606214.25</v>
      </c>
      <c r="G74" s="18">
        <f t="shared" si="1"/>
        <v>2.6391109807880946E-2</v>
      </c>
      <c r="H74" s="19"/>
    </row>
    <row r="75" spans="1:15" x14ac:dyDescent="0.25">
      <c r="A75" s="14"/>
      <c r="B75" s="15" t="s">
        <v>197</v>
      </c>
      <c r="C75" s="16" t="s">
        <v>198</v>
      </c>
      <c r="D75" s="16" t="s">
        <v>98</v>
      </c>
      <c r="E75" s="17">
        <v>3760</v>
      </c>
      <c r="F75" s="17">
        <v>1286296</v>
      </c>
      <c r="G75" s="18">
        <f t="shared" si="1"/>
        <v>6.0552054323357385E-3</v>
      </c>
      <c r="H75" s="20"/>
      <c r="L75" s="16"/>
      <c r="M75" s="16"/>
      <c r="N75" s="16"/>
      <c r="O75" s="16"/>
    </row>
    <row r="76" spans="1:15" outlineLevel="1" x14ac:dyDescent="0.25">
      <c r="A76" s="14"/>
      <c r="B76" s="15" t="s">
        <v>199</v>
      </c>
      <c r="C76" s="16" t="s">
        <v>200</v>
      </c>
      <c r="D76" s="16" t="s">
        <v>201</v>
      </c>
      <c r="E76" s="17">
        <v>700</v>
      </c>
      <c r="F76" s="17">
        <v>910525</v>
      </c>
      <c r="G76" s="18">
        <f t="shared" si="1"/>
        <v>4.2862730866592902E-3</v>
      </c>
      <c r="H76" s="20"/>
      <c r="L76" s="16"/>
      <c r="M76" s="16"/>
      <c r="N76" s="16"/>
      <c r="O76" s="16"/>
    </row>
    <row r="77" spans="1:15" outlineLevel="1" x14ac:dyDescent="0.25">
      <c r="A77" s="14"/>
      <c r="B77" s="15" t="s">
        <v>202</v>
      </c>
      <c r="C77" s="16" t="s">
        <v>203</v>
      </c>
      <c r="D77" s="16" t="s">
        <v>204</v>
      </c>
      <c r="E77" s="17">
        <v>7792</v>
      </c>
      <c r="F77" s="17">
        <v>18097309.600000001</v>
      </c>
      <c r="G77" s="18">
        <f t="shared" si="1"/>
        <v>8.5192620828006715E-2</v>
      </c>
      <c r="H77" s="20"/>
      <c r="L77" s="16"/>
      <c r="M77" s="16"/>
      <c r="N77" s="16"/>
      <c r="O77" s="16"/>
    </row>
    <row r="78" spans="1:15" outlineLevel="1" x14ac:dyDescent="0.25">
      <c r="A78" s="14"/>
      <c r="B78" s="16"/>
      <c r="C78" s="16"/>
      <c r="D78" s="16"/>
      <c r="E78" s="21"/>
      <c r="F78" s="16">
        <v>0</v>
      </c>
      <c r="G78" s="18">
        <f t="shared" si="1"/>
        <v>0</v>
      </c>
      <c r="H78" s="20"/>
    </row>
    <row r="79" spans="1:15" hidden="1" outlineLevel="1" x14ac:dyDescent="0.25">
      <c r="A79" s="14"/>
      <c r="B79" s="16"/>
      <c r="C79" s="16"/>
      <c r="D79" s="16"/>
      <c r="E79" s="21"/>
      <c r="F79" s="16">
        <v>0</v>
      </c>
      <c r="G79" s="18">
        <f t="shared" si="1"/>
        <v>0</v>
      </c>
      <c r="H79" s="20" t="e">
        <v>#N/A</v>
      </c>
    </row>
    <row r="80" spans="1:15" hidden="1" outlineLevel="1" x14ac:dyDescent="0.25">
      <c r="A80" s="14"/>
      <c r="B80" s="16"/>
      <c r="C80" s="16"/>
      <c r="D80" s="16"/>
      <c r="E80" s="21"/>
      <c r="F80" s="16">
        <v>0</v>
      </c>
      <c r="G80" s="18">
        <f t="shared" si="1"/>
        <v>0</v>
      </c>
      <c r="H80" s="20" t="e">
        <v>#N/A</v>
      </c>
    </row>
    <row r="81" spans="1:8" hidden="1" outlineLevel="1" x14ac:dyDescent="0.25">
      <c r="A81" s="14"/>
      <c r="B81" s="16"/>
      <c r="C81" s="16"/>
      <c r="D81" s="16"/>
      <c r="E81" s="21"/>
      <c r="F81" s="16">
        <v>0</v>
      </c>
      <c r="G81" s="18">
        <f t="shared" si="1"/>
        <v>0</v>
      </c>
      <c r="H81" s="20" t="e">
        <v>#N/A</v>
      </c>
    </row>
    <row r="82" spans="1:8" hidden="1" outlineLevel="1" x14ac:dyDescent="0.25">
      <c r="A82" s="14"/>
      <c r="B82" s="16"/>
      <c r="C82" s="16"/>
      <c r="D82" s="16"/>
      <c r="E82" s="21"/>
      <c r="F82" s="16">
        <v>0</v>
      </c>
      <c r="G82" s="18">
        <f t="shared" si="1"/>
        <v>0</v>
      </c>
      <c r="H82" s="20" t="e">
        <v>#N/A</v>
      </c>
    </row>
    <row r="83" spans="1:8" hidden="1" outlineLevel="1" x14ac:dyDescent="0.25">
      <c r="A83" s="14"/>
      <c r="B83" s="16"/>
      <c r="C83" s="16"/>
      <c r="D83" s="16"/>
      <c r="E83" s="21"/>
      <c r="F83" s="16">
        <v>0</v>
      </c>
      <c r="G83" s="18">
        <f t="shared" si="1"/>
        <v>0</v>
      </c>
      <c r="H83" s="20" t="e">
        <v>#N/A</v>
      </c>
    </row>
    <row r="84" spans="1:8" hidden="1" outlineLevel="1" x14ac:dyDescent="0.25">
      <c r="A84" s="14"/>
      <c r="B84" s="16"/>
      <c r="C84" s="16"/>
      <c r="D84" s="16"/>
      <c r="E84" s="21"/>
      <c r="F84" s="16">
        <v>0</v>
      </c>
      <c r="G84" s="18">
        <f t="shared" si="1"/>
        <v>0</v>
      </c>
      <c r="H84" s="20" t="e">
        <v>#N/A</v>
      </c>
    </row>
    <row r="85" spans="1:8" hidden="1" outlineLevel="1" x14ac:dyDescent="0.25">
      <c r="A85" s="14"/>
      <c r="B85" s="16"/>
      <c r="C85" s="16"/>
      <c r="D85" s="16"/>
      <c r="E85" s="21"/>
      <c r="F85" s="16">
        <v>0</v>
      </c>
      <c r="G85" s="22">
        <f t="shared" si="1"/>
        <v>0</v>
      </c>
      <c r="H85" s="23" t="e">
        <v>#N/A</v>
      </c>
    </row>
    <row r="86" spans="1:8" hidden="1" outlineLevel="1" x14ac:dyDescent="0.25">
      <c r="A86" s="14"/>
      <c r="B86" s="16"/>
      <c r="C86" s="16"/>
      <c r="D86" s="16"/>
      <c r="E86" s="21"/>
      <c r="F86" s="16">
        <v>0</v>
      </c>
      <c r="G86" s="18">
        <f t="shared" si="1"/>
        <v>0</v>
      </c>
      <c r="H86" s="20" t="e">
        <v>#N/A</v>
      </c>
    </row>
    <row r="87" spans="1:8" hidden="1" outlineLevel="1" x14ac:dyDescent="0.25">
      <c r="A87" s="14"/>
      <c r="B87" s="16"/>
      <c r="C87" s="16"/>
      <c r="D87" s="16"/>
      <c r="E87" s="21"/>
      <c r="F87" s="16">
        <v>0</v>
      </c>
      <c r="G87" s="18">
        <f t="shared" si="1"/>
        <v>0</v>
      </c>
      <c r="H87" s="20" t="e">
        <v>#N/A</v>
      </c>
    </row>
    <row r="88" spans="1:8" hidden="1" outlineLevel="1" x14ac:dyDescent="0.25">
      <c r="A88" s="14"/>
      <c r="B88" s="16"/>
      <c r="C88" s="16"/>
      <c r="D88" s="16"/>
      <c r="E88" s="21"/>
      <c r="F88" s="16">
        <v>0</v>
      </c>
      <c r="G88" s="18">
        <f t="shared" si="1"/>
        <v>0</v>
      </c>
      <c r="H88" s="20" t="e">
        <v>#N/A</v>
      </c>
    </row>
    <row r="89" spans="1:8" hidden="1" outlineLevel="1" x14ac:dyDescent="0.25">
      <c r="A89" s="14"/>
      <c r="B89" s="16"/>
      <c r="C89" s="24"/>
      <c r="D89" s="24"/>
      <c r="E89" s="25"/>
      <c r="F89" s="16">
        <v>0</v>
      </c>
      <c r="G89" s="18">
        <f t="shared" si="1"/>
        <v>0</v>
      </c>
      <c r="H89" s="20" t="e">
        <v>#N/A</v>
      </c>
    </row>
    <row r="90" spans="1:8" x14ac:dyDescent="0.25">
      <c r="B90" s="24"/>
      <c r="C90" s="24" t="s">
        <v>205</v>
      </c>
      <c r="D90" s="24"/>
      <c r="E90" s="26"/>
      <c r="F90" s="27">
        <f>SUM(F7:F89)</f>
        <v>206230711.99999994</v>
      </c>
      <c r="G90" s="28">
        <f t="shared" si="1"/>
        <v>0.9708257878566573</v>
      </c>
      <c r="H90" s="29"/>
    </row>
    <row r="92" spans="1:8" x14ac:dyDescent="0.25">
      <c r="B92" s="30"/>
      <c r="C92" s="30" t="s">
        <v>206</v>
      </c>
      <c r="D92" s="30"/>
      <c r="E92" s="30"/>
      <c r="F92" s="30" t="s">
        <v>10</v>
      </c>
      <c r="G92" s="31" t="s">
        <v>11</v>
      </c>
      <c r="H92" s="30" t="s">
        <v>12</v>
      </c>
    </row>
    <row r="93" spans="1:8" x14ac:dyDescent="0.25">
      <c r="B93" s="32"/>
      <c r="C93" s="24" t="s">
        <v>207</v>
      </c>
      <c r="D93" s="16"/>
      <c r="E93" s="21"/>
      <c r="F93" s="33" t="s">
        <v>208</v>
      </c>
      <c r="G93" s="28">
        <v>0</v>
      </c>
      <c r="H93" s="16"/>
    </row>
    <row r="94" spans="1:8" x14ac:dyDescent="0.25">
      <c r="A94" s="34" t="s">
        <v>209</v>
      </c>
      <c r="B94" s="32" t="s">
        <v>210</v>
      </c>
      <c r="C94" s="24" t="s">
        <v>211</v>
      </c>
      <c r="D94" s="24"/>
      <c r="E94" s="26"/>
      <c r="F94" s="17">
        <v>2192890.2400000002</v>
      </c>
      <c r="G94" s="28">
        <f>+F94/$F$102</f>
        <v>1.0322974567101214E-2</v>
      </c>
      <c r="H94" s="16"/>
    </row>
    <row r="95" spans="1:8" x14ac:dyDescent="0.25">
      <c r="B95" s="32"/>
      <c r="C95" s="24" t="s">
        <v>212</v>
      </c>
      <c r="D95" s="16"/>
      <c r="E95" s="21"/>
      <c r="F95" s="26" t="s">
        <v>208</v>
      </c>
      <c r="G95" s="28">
        <v>0</v>
      </c>
      <c r="H95" s="16"/>
    </row>
    <row r="96" spans="1:8" x14ac:dyDescent="0.25">
      <c r="B96" s="32"/>
      <c r="C96" s="24" t="s">
        <v>213</v>
      </c>
      <c r="D96" s="16"/>
      <c r="E96" s="21"/>
      <c r="F96" s="26" t="s">
        <v>208</v>
      </c>
      <c r="G96" s="28">
        <v>0</v>
      </c>
      <c r="H96" s="16"/>
    </row>
    <row r="97" spans="1:8" x14ac:dyDescent="0.25">
      <c r="B97" s="32"/>
      <c r="C97" s="24" t="s">
        <v>214</v>
      </c>
      <c r="D97" s="16"/>
      <c r="E97" s="21"/>
      <c r="F97" s="26" t="s">
        <v>208</v>
      </c>
      <c r="G97" s="28">
        <v>0</v>
      </c>
      <c r="H97" s="16"/>
    </row>
    <row r="98" spans="1:8" x14ac:dyDescent="0.25">
      <c r="A98" s="35" t="s">
        <v>215</v>
      </c>
      <c r="B98" s="16" t="s">
        <v>215</v>
      </c>
      <c r="C98" s="16" t="s">
        <v>216</v>
      </c>
      <c r="D98" s="16"/>
      <c r="E98" s="21"/>
      <c r="F98" s="17">
        <v>4004533.25</v>
      </c>
      <c r="G98" s="28">
        <f>+F98/$F$102</f>
        <v>1.8851237576241464E-2</v>
      </c>
      <c r="H98" s="16"/>
    </row>
    <row r="99" spans="1:8" x14ac:dyDescent="0.25">
      <c r="B99" s="32"/>
      <c r="C99" s="16"/>
      <c r="D99" s="16"/>
      <c r="E99" s="21"/>
      <c r="F99" s="33"/>
      <c r="G99" s="28"/>
      <c r="H99" s="16"/>
    </row>
    <row r="100" spans="1:8" x14ac:dyDescent="0.25">
      <c r="B100" s="32"/>
      <c r="C100" s="16" t="s">
        <v>217</v>
      </c>
      <c r="D100" s="16"/>
      <c r="E100" s="21"/>
      <c r="F100" s="36">
        <f>SUM(F93:F99)</f>
        <v>6197423.4900000002</v>
      </c>
      <c r="G100" s="28">
        <f>+F100/$F$102</f>
        <v>2.9174212143342679E-2</v>
      </c>
      <c r="H100" s="16"/>
    </row>
    <row r="101" spans="1:8" x14ac:dyDescent="0.25">
      <c r="B101" s="32"/>
      <c r="C101" s="16"/>
      <c r="D101" s="16"/>
      <c r="E101" s="21"/>
      <c r="F101" s="36"/>
      <c r="G101" s="28"/>
      <c r="H101" s="16"/>
    </row>
    <row r="102" spans="1:8" x14ac:dyDescent="0.25">
      <c r="B102" s="37"/>
      <c r="C102" s="38" t="s">
        <v>218</v>
      </c>
      <c r="D102" s="39"/>
      <c r="E102" s="40"/>
      <c r="F102" s="41">
        <f>+F100+F90</f>
        <v>212428135.48999995</v>
      </c>
      <c r="G102" s="42">
        <v>1</v>
      </c>
      <c r="H102" s="16"/>
    </row>
    <row r="103" spans="1:8" x14ac:dyDescent="0.25">
      <c r="F103" s="43"/>
    </row>
    <row r="104" spans="1:8" x14ac:dyDescent="0.25">
      <c r="C104" s="24" t="s">
        <v>219</v>
      </c>
      <c r="D104" s="44"/>
      <c r="F104" s="4">
        <v>0</v>
      </c>
    </row>
    <row r="105" spans="1:8" x14ac:dyDescent="0.25">
      <c r="C105" s="24" t="s">
        <v>220</v>
      </c>
      <c r="D105" s="45"/>
    </row>
    <row r="106" spans="1:8" x14ac:dyDescent="0.25">
      <c r="C106" s="24" t="s">
        <v>221</v>
      </c>
      <c r="D106" s="45"/>
    </row>
    <row r="107" spans="1:8" x14ac:dyDescent="0.25">
      <c r="C107" s="24" t="s">
        <v>222</v>
      </c>
      <c r="D107" s="46">
        <v>18.604299999999999</v>
      </c>
    </row>
    <row r="108" spans="1:8" x14ac:dyDescent="0.25">
      <c r="C108" s="24" t="s">
        <v>223</v>
      </c>
      <c r="D108" s="46">
        <v>18.842700000000001</v>
      </c>
    </row>
    <row r="109" spans="1:8" x14ac:dyDescent="0.25">
      <c r="A109" s="34" t="s">
        <v>224</v>
      </c>
      <c r="C109" s="24" t="s">
        <v>225</v>
      </c>
      <c r="D109" s="47">
        <v>24906733</v>
      </c>
    </row>
    <row r="110" spans="1:8" x14ac:dyDescent="0.25">
      <c r="C110" s="24" t="s">
        <v>226</v>
      </c>
      <c r="D110" s="45">
        <v>0</v>
      </c>
    </row>
    <row r="111" spans="1:8" x14ac:dyDescent="0.25">
      <c r="C111" s="24" t="s">
        <v>227</v>
      </c>
      <c r="D111" s="45">
        <v>0</v>
      </c>
      <c r="F111" s="43"/>
      <c r="G111" s="48"/>
    </row>
    <row r="112" spans="1:8" x14ac:dyDescent="0.25">
      <c r="B112" s="49"/>
      <c r="C112" s="14"/>
    </row>
    <row r="113" spans="1:8" x14ac:dyDescent="0.25">
      <c r="F113" s="4"/>
    </row>
    <row r="114" spans="1:8" x14ac:dyDescent="0.25">
      <c r="C114" s="30" t="s">
        <v>228</v>
      </c>
      <c r="D114" s="30"/>
      <c r="E114" s="30"/>
      <c r="F114" s="30"/>
      <c r="G114" s="31"/>
      <c r="H114" s="30"/>
    </row>
    <row r="115" spans="1:8" x14ac:dyDescent="0.25">
      <c r="C115" s="30" t="s">
        <v>229</v>
      </c>
      <c r="D115" s="30"/>
      <c r="E115" s="30"/>
      <c r="F115" s="30" t="s">
        <v>10</v>
      </c>
      <c r="G115" s="31" t="s">
        <v>11</v>
      </c>
      <c r="H115" s="30" t="s">
        <v>12</v>
      </c>
    </row>
    <row r="116" spans="1:8" x14ac:dyDescent="0.25">
      <c r="A116" s="1" t="s">
        <v>230</v>
      </c>
      <c r="C116" s="24" t="s">
        <v>231</v>
      </c>
      <c r="D116" s="16"/>
      <c r="E116" s="21"/>
      <c r="F116" s="50">
        <f>SUMIF(Table1345676856[[Industry ]],A116,Table1345676856[Market Value])</f>
        <v>0</v>
      </c>
      <c r="G116" s="51">
        <f>+F116/$F$102</f>
        <v>0</v>
      </c>
      <c r="H116" s="16"/>
    </row>
    <row r="117" spans="1:8" x14ac:dyDescent="0.25">
      <c r="A117" s="16" t="s">
        <v>232</v>
      </c>
      <c r="C117" s="16" t="s">
        <v>233</v>
      </c>
      <c r="D117" s="16"/>
      <c r="E117" s="21"/>
      <c r="F117" s="50">
        <f>SUMIF(Table1345676856[[Industry ]],A117,Table1345676856[Market Value])</f>
        <v>0</v>
      </c>
      <c r="G117" s="51">
        <f t="shared" ref="G117" si="2">+F117/$F$102</f>
        <v>0</v>
      </c>
      <c r="H117" s="16"/>
    </row>
    <row r="118" spans="1:8" x14ac:dyDescent="0.25">
      <c r="C118" s="16" t="s">
        <v>234</v>
      </c>
      <c r="D118" s="16"/>
      <c r="E118" s="21"/>
      <c r="F118" s="50">
        <f>SUMIF($E$130:$E$137,C118,H130:H137)</f>
        <v>0</v>
      </c>
      <c r="G118" s="51">
        <f>+F118/$F$102</f>
        <v>0</v>
      </c>
      <c r="H118" s="16"/>
    </row>
    <row r="119" spans="1:8" x14ac:dyDescent="0.25">
      <c r="C119" s="16" t="s">
        <v>235</v>
      </c>
      <c r="D119" s="16"/>
      <c r="E119" s="21"/>
      <c r="F119" s="50">
        <f t="shared" ref="F119:F127" si="3">SUMIF($E$130:$E$137,C119,H131:H138)</f>
        <v>0</v>
      </c>
      <c r="G119" s="51">
        <f t="shared" ref="G119:G127" si="4">+F119/$F$102</f>
        <v>0</v>
      </c>
      <c r="H119" s="16"/>
    </row>
    <row r="120" spans="1:8" x14ac:dyDescent="0.25">
      <c r="C120" s="16" t="s">
        <v>236</v>
      </c>
      <c r="D120" s="16"/>
      <c r="E120" s="21"/>
      <c r="F120" s="50">
        <f t="shared" si="3"/>
        <v>0</v>
      </c>
      <c r="G120" s="51">
        <f t="shared" si="4"/>
        <v>0</v>
      </c>
      <c r="H120" s="16"/>
    </row>
    <row r="121" spans="1:8" x14ac:dyDescent="0.25">
      <c r="C121" s="16" t="s">
        <v>237</v>
      </c>
      <c r="D121" s="16"/>
      <c r="E121" s="21"/>
      <c r="F121" s="50">
        <f t="shared" si="3"/>
        <v>0</v>
      </c>
      <c r="G121" s="51">
        <f t="shared" si="4"/>
        <v>0</v>
      </c>
      <c r="H121" s="16"/>
    </row>
    <row r="122" spans="1:8" x14ac:dyDescent="0.25">
      <c r="C122" s="16" t="s">
        <v>238</v>
      </c>
      <c r="D122" s="16"/>
      <c r="E122" s="21"/>
      <c r="F122" s="50">
        <f t="shared" si="3"/>
        <v>0</v>
      </c>
      <c r="G122" s="51">
        <f t="shared" si="4"/>
        <v>0</v>
      </c>
      <c r="H122" s="16"/>
    </row>
    <row r="123" spans="1:8" x14ac:dyDescent="0.25">
      <c r="C123" s="16" t="s">
        <v>239</v>
      </c>
      <c r="D123" s="16"/>
      <c r="E123" s="21"/>
      <c r="F123" s="50">
        <f t="shared" si="3"/>
        <v>0</v>
      </c>
      <c r="G123" s="51">
        <f t="shared" si="4"/>
        <v>0</v>
      </c>
      <c r="H123" s="16"/>
    </row>
    <row r="124" spans="1:8" x14ac:dyDescent="0.25">
      <c r="C124" s="16" t="s">
        <v>240</v>
      </c>
      <c r="D124" s="16"/>
      <c r="E124" s="21"/>
      <c r="F124" s="50">
        <f t="shared" si="3"/>
        <v>0</v>
      </c>
      <c r="G124" s="51">
        <f t="shared" si="4"/>
        <v>0</v>
      </c>
      <c r="H124" s="16"/>
    </row>
    <row r="125" spans="1:8" x14ac:dyDescent="0.25">
      <c r="C125" s="16" t="s">
        <v>241</v>
      </c>
      <c r="D125" s="16"/>
      <c r="E125" s="21"/>
      <c r="F125" s="50">
        <f>SUMIF($E$130:$E$137,C125,H137:H144)</f>
        <v>0</v>
      </c>
      <c r="G125" s="51">
        <f t="shared" si="4"/>
        <v>0</v>
      </c>
      <c r="H125" s="16"/>
    </row>
    <row r="126" spans="1:8" x14ac:dyDescent="0.25">
      <c r="C126" s="16" t="s">
        <v>242</v>
      </c>
      <c r="D126" s="16"/>
      <c r="E126" s="21"/>
      <c r="F126" s="50">
        <f t="shared" si="3"/>
        <v>0</v>
      </c>
      <c r="G126" s="51">
        <f t="shared" si="4"/>
        <v>0</v>
      </c>
      <c r="H126" s="16"/>
    </row>
    <row r="127" spans="1:8" x14ac:dyDescent="0.25">
      <c r="C127" s="16" t="s">
        <v>243</v>
      </c>
      <c r="D127" s="16"/>
      <c r="E127" s="21"/>
      <c r="F127" s="50">
        <f t="shared" si="3"/>
        <v>0</v>
      </c>
      <c r="G127" s="51">
        <f t="shared" si="4"/>
        <v>0</v>
      </c>
      <c r="H127" s="16"/>
    </row>
    <row r="130" spans="5:8" x14ac:dyDescent="0.25">
      <c r="E130" s="16" t="s">
        <v>234</v>
      </c>
      <c r="F130" s="16" t="s">
        <v>244</v>
      </c>
      <c r="G130" s="7">
        <f t="shared" ref="G130:G137" si="5">SUMIF($H$7:$H$74,F130,$E$7:$E$74)</f>
        <v>0</v>
      </c>
      <c r="H130" s="1">
        <f t="shared" ref="H130:H137" si="6">SUMIF($H$7:$H$74,F130,$F$7:$F$74)</f>
        <v>0</v>
      </c>
    </row>
    <row r="131" spans="5:8" x14ac:dyDescent="0.25">
      <c r="E131" s="16" t="s">
        <v>234</v>
      </c>
      <c r="F131" s="16" t="s">
        <v>245</v>
      </c>
      <c r="G131" s="7">
        <f t="shared" si="5"/>
        <v>0</v>
      </c>
      <c r="H131" s="1">
        <f t="shared" si="6"/>
        <v>0</v>
      </c>
    </row>
    <row r="132" spans="5:8" x14ac:dyDescent="0.25">
      <c r="E132" s="16" t="s">
        <v>234</v>
      </c>
      <c r="F132" s="16" t="s">
        <v>246</v>
      </c>
      <c r="G132" s="7">
        <f t="shared" si="5"/>
        <v>0</v>
      </c>
      <c r="H132" s="1">
        <f t="shared" si="6"/>
        <v>0</v>
      </c>
    </row>
    <row r="133" spans="5:8" x14ac:dyDescent="0.25">
      <c r="E133" s="16" t="s">
        <v>236</v>
      </c>
      <c r="F133" s="16" t="s">
        <v>247</v>
      </c>
      <c r="G133" s="7">
        <f t="shared" si="5"/>
        <v>0</v>
      </c>
      <c r="H133" s="1">
        <f t="shared" si="6"/>
        <v>0</v>
      </c>
    </row>
    <row r="134" spans="5:8" x14ac:dyDescent="0.25">
      <c r="E134" s="16" t="s">
        <v>237</v>
      </c>
      <c r="F134" s="16" t="s">
        <v>248</v>
      </c>
      <c r="G134" s="7">
        <f t="shared" si="5"/>
        <v>0</v>
      </c>
      <c r="H134" s="1">
        <f t="shared" si="6"/>
        <v>0</v>
      </c>
    </row>
    <row r="135" spans="5:8" x14ac:dyDescent="0.25">
      <c r="E135" s="16" t="s">
        <v>234</v>
      </c>
      <c r="F135" s="16" t="s">
        <v>249</v>
      </c>
      <c r="G135" s="7">
        <f t="shared" si="5"/>
        <v>0</v>
      </c>
      <c r="H135" s="1">
        <f t="shared" si="6"/>
        <v>0</v>
      </c>
    </row>
    <row r="136" spans="5:8" x14ac:dyDescent="0.25">
      <c r="E136" s="16" t="s">
        <v>237</v>
      </c>
      <c r="F136" s="16" t="s">
        <v>250</v>
      </c>
      <c r="G136" s="7">
        <f t="shared" si="5"/>
        <v>0</v>
      </c>
      <c r="H136" s="1">
        <f t="shared" si="6"/>
        <v>0</v>
      </c>
    </row>
    <row r="137" spans="5:8" x14ac:dyDescent="0.25">
      <c r="E137" s="16" t="s">
        <v>234</v>
      </c>
      <c r="F137" s="16" t="s">
        <v>251</v>
      </c>
      <c r="G137" s="7">
        <f t="shared" si="5"/>
        <v>0</v>
      </c>
      <c r="H137" s="1">
        <f t="shared" si="6"/>
        <v>0</v>
      </c>
    </row>
    <row r="138" spans="5:8" x14ac:dyDescent="0.25">
      <c r="G138" s="7" t="s">
        <v>252</v>
      </c>
      <c r="H138" s="1" t="s">
        <v>252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Port_E1I</vt:lpstr>
      <vt:lpstr>Port_E1I!Print_Area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2023-03-08T10:46:37Z</dcterms:created>
  <dcterms:modified xsi:type="dcterms:W3CDTF">2023-03-08T10:47:00Z</dcterms:modified>
</cp:coreProperties>
</file>