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wnloads\PORTFOLIO feb\"/>
    </mc:Choice>
  </mc:AlternateContent>
  <xr:revisionPtr revIDLastSave="0" documentId="8_{37CF0909-316F-4C4A-B997-9DD2A5FE9CD1}" xr6:coauthVersionLast="47" xr6:coauthVersionMax="47" xr10:uidLastSave="{00000000-0000-0000-0000-000000000000}"/>
  <bookViews>
    <workbookView xWindow="-120" yWindow="-120" windowWidth="19440" windowHeight="10440" xr2:uid="{F0ADF61A-3395-421C-B909-4276DA3883BB}"/>
  </bookViews>
  <sheets>
    <sheet name="Port_Tax Saver" sheetId="1" r:id="rId1"/>
  </sheets>
  <externalReferences>
    <externalReference r:id="rId2"/>
  </externalReferences>
  <definedNames>
    <definedName name="_xlnm._FilterDatabase" localSheetId="0" hidden="1">'Port_Tax Saver'!$C$6:$H$72</definedName>
    <definedName name="IN">'[1]INPUT MASTER'!$B$9</definedName>
    <definedName name="_xlnm.Print_Area" localSheetId="0">'Port_Tax Saver'!$B$2:$G$100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1" l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F102" i="1" s="1"/>
  <c r="G102" i="1" s="1"/>
  <c r="G114" i="1"/>
  <c r="F111" i="1"/>
  <c r="G111" i="1" s="1"/>
  <c r="F110" i="1"/>
  <c r="F109" i="1"/>
  <c r="F108" i="1"/>
  <c r="F107" i="1"/>
  <c r="G107" i="1" s="1"/>
  <c r="F106" i="1"/>
  <c r="F105" i="1"/>
  <c r="F104" i="1"/>
  <c r="G104" i="1" s="1"/>
  <c r="F103" i="1"/>
  <c r="G103" i="1" s="1"/>
  <c r="F101" i="1"/>
  <c r="G101" i="1" s="1"/>
  <c r="F100" i="1"/>
  <c r="G100" i="1" s="1"/>
  <c r="F84" i="1"/>
  <c r="F86" i="1" s="1"/>
  <c r="F74" i="1"/>
  <c r="G74" i="1" s="1"/>
  <c r="G106" i="1" l="1"/>
  <c r="G71" i="1"/>
  <c r="G63" i="1"/>
  <c r="G55" i="1"/>
  <c r="G47" i="1"/>
  <c r="G39" i="1"/>
  <c r="G31" i="1"/>
  <c r="G23" i="1"/>
  <c r="G15" i="1"/>
  <c r="G7" i="1"/>
  <c r="G10" i="1"/>
  <c r="G17" i="1"/>
  <c r="G64" i="1"/>
  <c r="G40" i="1"/>
  <c r="G16" i="1"/>
  <c r="G84" i="1"/>
  <c r="G70" i="1"/>
  <c r="G62" i="1"/>
  <c r="G54" i="1"/>
  <c r="G46" i="1"/>
  <c r="G38" i="1"/>
  <c r="G30" i="1"/>
  <c r="G22" i="1"/>
  <c r="G14" i="1"/>
  <c r="G66" i="1"/>
  <c r="G26" i="1"/>
  <c r="G110" i="1"/>
  <c r="G69" i="1"/>
  <c r="G61" i="1"/>
  <c r="G53" i="1"/>
  <c r="G45" i="1"/>
  <c r="G37" i="1"/>
  <c r="G29" i="1"/>
  <c r="G21" i="1"/>
  <c r="G13" i="1"/>
  <c r="G82" i="1"/>
  <c r="G60" i="1"/>
  <c r="G36" i="1"/>
  <c r="G20" i="1"/>
  <c r="G105" i="1"/>
  <c r="G78" i="1"/>
  <c r="G51" i="1"/>
  <c r="G35" i="1"/>
  <c r="G11" i="1"/>
  <c r="G50" i="1"/>
  <c r="G42" i="1"/>
  <c r="G18" i="1"/>
  <c r="G9" i="1"/>
  <c r="G68" i="1"/>
  <c r="G52" i="1"/>
  <c r="G44" i="1"/>
  <c r="G28" i="1"/>
  <c r="G12" i="1"/>
  <c r="G67" i="1"/>
  <c r="G43" i="1"/>
  <c r="G27" i="1"/>
  <c r="G65" i="1"/>
  <c r="G57" i="1"/>
  <c r="G49" i="1"/>
  <c r="G41" i="1"/>
  <c r="G33" i="1"/>
  <c r="G25" i="1"/>
  <c r="G72" i="1"/>
  <c r="G48" i="1"/>
  <c r="G24" i="1"/>
  <c r="G109" i="1"/>
  <c r="G59" i="1"/>
  <c r="G19" i="1"/>
  <c r="G58" i="1"/>
  <c r="G34" i="1"/>
  <c r="G56" i="1"/>
  <c r="G32" i="1"/>
  <c r="G8" i="1"/>
  <c r="G108" i="1"/>
</calcChain>
</file>

<file path=xl/sharedStrings.xml><?xml version="1.0" encoding="utf-8"?>
<sst xmlns="http://schemas.openxmlformats.org/spreadsheetml/2006/main" count="278" uniqueCount="237">
  <si>
    <t>NAME OF PENSION FUND</t>
  </si>
  <si>
    <t>ADITYA BIRLA SUN LIFE PENSION MANAGEMENT LIMITED</t>
  </si>
  <si>
    <t>TAX SAVER2</t>
  </si>
  <si>
    <t>SCHEME NAME</t>
  </si>
  <si>
    <t>Scheme Tax Saver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</si>
  <si>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</si>
  <si>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</si>
  <si>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</si>
  <si>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</si>
  <si>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</si>
  <si>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</si>
  <si>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</si>
  <si>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</si>
  <si>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IN0020220011</t>
  </si>
  <si>
    <t>7.10 GS 18.04.2029</t>
  </si>
  <si>
    <t>CSG</t>
  </si>
  <si>
    <t>IN0020220060</t>
  </si>
  <si>
    <t>7.26 GS 22.08.2032</t>
  </si>
  <si>
    <t>IN000330C059</t>
  </si>
  <si>
    <t>0% Strip GOI 12-03-2030</t>
  </si>
  <si>
    <t>IN000929C041</t>
  </si>
  <si>
    <t>0% Strip GOI  19-09-2029</t>
  </si>
  <si>
    <t>INE021A01026</t>
  </si>
  <si>
    <t>ASIAN PAINTS LTD.</t>
  </si>
  <si>
    <t>Manufacture of paints and varnishes, enamels or lacquers</t>
  </si>
  <si>
    <t>INE030A01027</t>
  </si>
  <si>
    <t>HINDUSTAN UNILEVER LIMITED</t>
  </si>
  <si>
    <t>Manufacture of soap all forms</t>
  </si>
  <si>
    <t>INE237A01028</t>
  </si>
  <si>
    <t>KOTAK MAHINDRA BANK LIMITED</t>
  </si>
  <si>
    <t>Monetary intermediation of commercial banks, saving banks. postal savings</t>
  </si>
  <si>
    <t>INE585B01010</t>
  </si>
  <si>
    <t>MARUTI SUZUKI INDIA LTD.</t>
  </si>
  <si>
    <t>Manufacture of passenger cars</t>
  </si>
  <si>
    <t>INE002A01018</t>
  </si>
  <si>
    <t>RELIANCE INDUSTRIES LIMITED</t>
  </si>
  <si>
    <t>Manufacture of other petroleum n.e.c.</t>
  </si>
  <si>
    <t>INE079A01024</t>
  </si>
  <si>
    <t>AMBUJA CEMENTS LTD</t>
  </si>
  <si>
    <t>Manufacture of clinkers and cement</t>
  </si>
  <si>
    <t>INE397D01024</t>
  </si>
  <si>
    <t>BHARTI AIRTEL LTD</t>
  </si>
  <si>
    <t>Activities of maintaining and operating pageing</t>
  </si>
  <si>
    <t>INE066A01021</t>
  </si>
  <si>
    <t>EICHER MOTORS LTD</t>
  </si>
  <si>
    <t>Manufacture of motorcycles, scooters, mopeds etc. and their</t>
  </si>
  <si>
    <t>INE129A01019</t>
  </si>
  <si>
    <t>GAIL (INDIA) LIMITED</t>
  </si>
  <si>
    <t>Disrtibution and sale of gaseous fuels through mains</t>
  </si>
  <si>
    <t>INE090A01021</t>
  </si>
  <si>
    <t>ICICI BANK LTD</t>
  </si>
  <si>
    <t>INE123W01016</t>
  </si>
  <si>
    <t>SBI LIFE INSURANCE COMPANY LIMITED</t>
  </si>
  <si>
    <t>Life insurance</t>
  </si>
  <si>
    <t>INE216A01030</t>
  </si>
  <si>
    <t>Britannia Industries Limited</t>
  </si>
  <si>
    <t>Manufacture of biscuits, cakes, pastries, rusks etc.</t>
  </si>
  <si>
    <t>INE465A01025</t>
  </si>
  <si>
    <t>Bharat Forge Limited</t>
  </si>
  <si>
    <t>Forging, pressing, stamping and roll-forming of metal; powder metallurgy</t>
  </si>
  <si>
    <t>INE192A01025</t>
  </si>
  <si>
    <t>Tata Consumer Products Limited</t>
  </si>
  <si>
    <t>Processing and blending of tea including manufacture of instant tea</t>
  </si>
  <si>
    <t>INE016A01026</t>
  </si>
  <si>
    <t>Dabur India Limited</t>
  </si>
  <si>
    <t>Manufacture of hair oil, shampoo, hair dye etc.</t>
  </si>
  <si>
    <t>INE298A01020</t>
  </si>
  <si>
    <t>CUMMINS INDIA LIMITED</t>
  </si>
  <si>
    <t>Manufacture of engines and turbines, except aircraft, vehicle</t>
  </si>
  <si>
    <t>INE263A01024</t>
  </si>
  <si>
    <t>BHARAT ELECTRONICS LIMITED</t>
  </si>
  <si>
    <t>Manufacture of radar equipment, GPS devices, search, detection, navig</t>
  </si>
  <si>
    <t>INE155A01022</t>
  </si>
  <si>
    <t>TATA MOTORS LTD</t>
  </si>
  <si>
    <t>Manufacture of commercial vehicles such as vans, lorries, over-the-road</t>
  </si>
  <si>
    <t>INE208A01029</t>
  </si>
  <si>
    <t>ASHOK LEYLAND LTD</t>
  </si>
  <si>
    <t>INE918I01026</t>
  </si>
  <si>
    <t>BAJAJ FINSERV LTD</t>
  </si>
  <si>
    <t>Other credit granting</t>
  </si>
  <si>
    <t>INE795G01014</t>
  </si>
  <si>
    <t>HDFC LIFE INSURANCE COMPANY LTD</t>
  </si>
  <si>
    <t>INE203G01027</t>
  </si>
  <si>
    <t>INDRAPRASTHA GAS</t>
  </si>
  <si>
    <t>INE849A01020</t>
  </si>
  <si>
    <t>TRENT LTD</t>
  </si>
  <si>
    <t>Retail sale of readymade garments, hosiery goods, other articles</t>
  </si>
  <si>
    <t>INE726G01019</t>
  </si>
  <si>
    <t>ICICI PRUDENTIAL LIFE INSURANCE COMPANY LIMITED</t>
  </si>
  <si>
    <t>INE003A01024</t>
  </si>
  <si>
    <t>SIEMENS LIMITED</t>
  </si>
  <si>
    <t>Manufacture of other electrical equipment</t>
  </si>
  <si>
    <t>INE117A01022</t>
  </si>
  <si>
    <t>ABB India Limited</t>
  </si>
  <si>
    <t>Manufacture of electricity distribution and control apparatus</t>
  </si>
  <si>
    <t>INE121A01024</t>
  </si>
  <si>
    <t>CHOLAMANDALAM INVESTMENT AND FINANCE COMPANY</t>
  </si>
  <si>
    <t>IN9397D01014</t>
  </si>
  <si>
    <t>Bharti Airtel partly Paid(14:1)</t>
  </si>
  <si>
    <t>INE494B01023</t>
  </si>
  <si>
    <t>TVS Motor Company Ltd</t>
  </si>
  <si>
    <t>INE271C01023</t>
  </si>
  <si>
    <t>DLF Ltd</t>
  </si>
  <si>
    <t>Real estate activities with own or leased property</t>
  </si>
  <si>
    <t>INE073K01018</t>
  </si>
  <si>
    <t>Sona BLW Precision Forgings Limited</t>
  </si>
  <si>
    <t>Manufacture of bearings, gears, gearing and driving elements</t>
  </si>
  <si>
    <t>INE214T01019</t>
  </si>
  <si>
    <t>Larsen &amp; Toubro Infotech Limited</t>
  </si>
  <si>
    <t>Other information technology and computer service activities</t>
  </si>
  <si>
    <t>INE195A01028</t>
  </si>
  <si>
    <t>SUPREME INDUSTRIES</t>
  </si>
  <si>
    <t>Manufacture of plastic articles for the packing of goods (plastic bags, sacks,containers, boxes, cas</t>
  </si>
  <si>
    <t>INE848E01016</t>
  </si>
  <si>
    <t>NHPC LIMITED</t>
  </si>
  <si>
    <t>Electric power generation by hydroelectric power plants</t>
  </si>
  <si>
    <t>INE200M01013</t>
  </si>
  <si>
    <t>VARUN INDUSTRIES LIMITED</t>
  </si>
  <si>
    <t>Manufacture of aerated drinks</t>
  </si>
  <si>
    <t>INE797F01020</t>
  </si>
  <si>
    <t>Jubilant Foodworks Limited.</t>
  </si>
  <si>
    <t>Restaurants without bars</t>
  </si>
  <si>
    <t>INE018A01030</t>
  </si>
  <si>
    <t>LARSEN AND TOUBRO LIMITED</t>
  </si>
  <si>
    <t>Other civil engineering projects n.e.c.</t>
  </si>
  <si>
    <t>INE101A01026</t>
  </si>
  <si>
    <t>MAHINDRA AND MAHINDRA LTD</t>
  </si>
  <si>
    <t>Manufacture of tractors used in agriculture and forestry</t>
  </si>
  <si>
    <t>INE752E01010</t>
  </si>
  <si>
    <t>POWER GRID CORPORATION OF INDIA LIMITED</t>
  </si>
  <si>
    <t>Transmission of electric energy</t>
  </si>
  <si>
    <t>INE044A01036</t>
  </si>
  <si>
    <t>SUN PHARMACEUTICALS INDUSTRIES LTD</t>
  </si>
  <si>
    <t>Manufacture of medicinal substances used in the manufacture of pharmaceuticals:</t>
  </si>
  <si>
    <t>INE001A01036</t>
  </si>
  <si>
    <t>HOUSING DEVELOPMENT FINANCE CORPORATION</t>
  </si>
  <si>
    <t>Activities of specialized institutions granting credit for house purchases</t>
  </si>
  <si>
    <t>INE154A01025</t>
  </si>
  <si>
    <t>ITC LTD</t>
  </si>
  <si>
    <t>Manufacture of cigarettes, cigarette tobacco</t>
  </si>
  <si>
    <t>INE062A01020</t>
  </si>
  <si>
    <t>STATE BANK OF INDIA</t>
  </si>
  <si>
    <t>INE081A01020</t>
  </si>
  <si>
    <t>TATA STEEL LIMITED.</t>
  </si>
  <si>
    <t>Manufacture of other iron and steel casting and products thereof</t>
  </si>
  <si>
    <t>INE038A01020</t>
  </si>
  <si>
    <t>HINDALCO INDUSTRIES LTD.</t>
  </si>
  <si>
    <t>Manufacture of Aluminium from alumina and by other methods and products</t>
  </si>
  <si>
    <t>INE040A01034</t>
  </si>
  <si>
    <t>HDFC BANK LTD</t>
  </si>
  <si>
    <t>INE009A01021</t>
  </si>
  <si>
    <t>INFOSYS LTD EQ</t>
  </si>
  <si>
    <t>Writing , modifying, testing of computer program</t>
  </si>
  <si>
    <t>INE860A01027</t>
  </si>
  <si>
    <t>HCL Technologies Limited</t>
  </si>
  <si>
    <t>INE669C01036</t>
  </si>
  <si>
    <t>TECH MAHINDRA LIMITED</t>
  </si>
  <si>
    <t>Computer consultancy</t>
  </si>
  <si>
    <t>INE733E01010</t>
  </si>
  <si>
    <t>NTPC LIMITED</t>
  </si>
  <si>
    <t>Electric power generation by coal based thermal power plants</t>
  </si>
  <si>
    <t>INE059A01026</t>
  </si>
  <si>
    <t>CIPLA LIMITED</t>
  </si>
  <si>
    <t>INE095A01012</t>
  </si>
  <si>
    <t>IndusInd Bank Limited</t>
  </si>
  <si>
    <t>INE238A01034</t>
  </si>
  <si>
    <t>AXIS BANK</t>
  </si>
  <si>
    <t>INE467B01029</t>
  </si>
  <si>
    <t>TATA CONSULTANCY SERVICES LIMITED</t>
  </si>
  <si>
    <t>INE481G01011</t>
  </si>
  <si>
    <t>UltraTech Cement Limited</t>
  </si>
  <si>
    <t>INE089A01023</t>
  </si>
  <si>
    <t>Dr. Reddy's Laboratories Limited</t>
  </si>
  <si>
    <t>Manufacture of allopathic pharmaceutical preparations</t>
  </si>
  <si>
    <t>INE280A01028</t>
  </si>
  <si>
    <t>Titan Company Limited</t>
  </si>
  <si>
    <t>Manufacture of jewellery of gold, silver and other precious or base metal</t>
  </si>
  <si>
    <t>INE296A01024</t>
  </si>
  <si>
    <t>Bajaj Finance Limited</t>
  </si>
  <si>
    <t>INE686F01025</t>
  </si>
  <si>
    <t>United Breweries Limited</t>
  </si>
  <si>
    <t>Manufacture of beer</t>
  </si>
  <si>
    <t>INE029A01011</t>
  </si>
  <si>
    <t>Bharat Petroleum Corporation Limited</t>
  </si>
  <si>
    <t>Production of liquid and gaseous fuels, illuminating oils, lubricating</t>
  </si>
  <si>
    <t>INE917I01010</t>
  </si>
  <si>
    <t>Bajaj Auto Limited</t>
  </si>
  <si>
    <t>INE854D01024</t>
  </si>
  <si>
    <t>United Spirits Limited</t>
  </si>
  <si>
    <t>Manufacture of distilled, potable, alcoholic beverages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</si>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</sst>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0" borderId="0" xfId="1"/>
    <xf numFmtId="0" fontId="5" fillId="0" borderId="0" xfId="1" applyFont="1"/>
    <xf numFmtId="0" fontId="5" fillId="0" borderId="0" xfId="1" applyFont="1" applyAlignment="1">
      <alignment horizontal="left"/>
    </xf>
    <xf numFmtId="43" fontId="0" fillId="0" borderId="0" xfId="2" applyFont="1"/>
    <xf numFmtId="164" fontId="5" fillId="0" borderId="0" xfId="1" applyNumberFormat="1" applyFont="1" applyAlignment="1">
      <alignment horizontal="left"/>
    </xf>
    <xf numFmtId="0" fontId="5" fillId="2" borderId="1" xfId="1" applyFont="1" applyFill="1" applyBorder="1"/>
    <xf numFmtId="0" fontId="5" fillId="2" borderId="2" xfId="1" applyFont="1" applyFill="1" applyBorder="1"/>
    <xf numFmtId="43" fontId="5" fillId="2" borderId="2" xfId="2" applyFont="1" applyFill="1" applyBorder="1"/>
    <xf numFmtId="0" fontId="5" fillId="2" borderId="3" xfId="1" applyFont="1" applyFill="1" applyBorder="1"/>
    <xf numFmtId="0" fontId="2" fillId="0" borderId="0" xfId="1" applyAlignment="1">
      <alignment vertical="top"/>
    </xf>
    <xf numFmtId="0" fontId="0" fillId="0" borderId="0" xfId="0" applyAlignment="1">
      <alignment vertical="top"/>
    </xf>
    <xf numFmtId="0" fontId="2" fillId="0" borderId="4" xfId="1" applyBorder="1"/>
    <xf numFmtId="165" fontId="0" fillId="0" borderId="4" xfId="2" applyNumberFormat="1" applyFont="1" applyBorder="1"/>
    <xf numFmtId="10" fontId="0" fillId="0" borderId="4" xfId="3" applyNumberFormat="1" applyFont="1" applyFill="1" applyBorder="1"/>
    <xf numFmtId="43" fontId="0" fillId="0" borderId="5" xfId="2" quotePrefix="1" applyFont="1" applyFill="1" applyBorder="1"/>
    <xf numFmtId="0" fontId="2" fillId="0" borderId="5" xfId="1" quotePrefix="1" applyBorder="1"/>
    <xf numFmtId="0" fontId="2" fillId="0" borderId="4" xfId="1" applyBorder="1" applyAlignment="1">
      <alignment vertical="top"/>
    </xf>
    <xf numFmtId="43" fontId="0" fillId="0" borderId="4" xfId="2" applyFont="1" applyBorder="1" applyAlignment="1">
      <alignment horizontal="right" vertical="top"/>
    </xf>
    <xf numFmtId="4" fontId="2" fillId="0" borderId="4" xfId="1" applyNumberFormat="1" applyBorder="1" applyAlignment="1">
      <alignment horizontal="right" vertical="top"/>
    </xf>
    <xf numFmtId="10" fontId="0" fillId="0" borderId="4" xfId="3" applyNumberFormat="1" applyFont="1" applyBorder="1"/>
    <xf numFmtId="0" fontId="2" fillId="0" borderId="4" xfId="1" quotePrefix="1" applyBorder="1"/>
    <xf numFmtId="0" fontId="3" fillId="2" borderId="4" xfId="1" applyFont="1" applyFill="1" applyBorder="1"/>
    <xf numFmtId="0" fontId="6" fillId="0" borderId="4" xfId="1" applyFont="1" applyBorder="1"/>
    <xf numFmtId="43" fontId="0" fillId="0" borderId="4" xfId="2" applyFont="1" applyBorder="1"/>
    <xf numFmtId="165" fontId="0" fillId="0" borderId="4" xfId="2" applyNumberFormat="1" applyFont="1" applyBorder="1" applyAlignment="1">
      <alignment horizontal="right" vertical="top"/>
    </xf>
    <xf numFmtId="0" fontId="7" fillId="3" borderId="6" xfId="0" applyFont="1" applyFill="1" applyBorder="1"/>
    <xf numFmtId="0" fontId="4" fillId="0" borderId="4" xfId="1" applyFont="1" applyBorder="1"/>
    <xf numFmtId="165" fontId="8" fillId="0" borderId="4" xfId="2" applyNumberFormat="1" applyFont="1" applyFill="1" applyBorder="1" applyAlignment="1">
      <alignment vertical="center" wrapText="1"/>
    </xf>
    <xf numFmtId="9" fontId="0" fillId="0" borderId="4" xfId="3" applyFont="1" applyBorder="1"/>
    <xf numFmtId="0" fontId="3" fillId="0" borderId="4" xfId="1" applyFont="1" applyBorder="1"/>
    <xf numFmtId="0" fontId="5" fillId="0" borderId="4" xfId="1" applyFont="1" applyBorder="1" applyAlignment="1">
      <alignment vertical="top"/>
    </xf>
    <xf numFmtId="0" fontId="5" fillId="0" borderId="4" xfId="1" applyFont="1" applyBorder="1"/>
    <xf numFmtId="43" fontId="5" fillId="0" borderId="4" xfId="2" applyFont="1" applyBorder="1"/>
    <xf numFmtId="165" fontId="5" fillId="0" borderId="4" xfId="2" applyNumberFormat="1" applyFont="1" applyBorder="1"/>
    <xf numFmtId="10" fontId="5" fillId="0" borderId="4" xfId="3" applyNumberFormat="1" applyFont="1" applyBorder="1"/>
    <xf numFmtId="165" fontId="2" fillId="0" borderId="0" xfId="1" applyNumberFormat="1"/>
    <xf numFmtId="43" fontId="1" fillId="0" borderId="4" xfId="4" applyNumberFormat="1" applyBorder="1"/>
    <xf numFmtId="166" fontId="2" fillId="0" borderId="4" xfId="1" applyNumberFormat="1" applyBorder="1" applyAlignment="1">
      <alignment horizontal="right" vertical="top"/>
    </xf>
    <xf numFmtId="43" fontId="0" fillId="0" borderId="4" xfId="2" applyFont="1" applyFill="1" applyBorder="1"/>
    <xf numFmtId="43" fontId="0" fillId="4" borderId="4" xfId="2" applyFont="1" applyFill="1" applyBorder="1" applyAlignment="1">
      <alignment horizontal="right"/>
    </xf>
    <xf numFmtId="10" fontId="0" fillId="0" borderId="0" xfId="3" applyNumberFormat="1" applyFont="1"/>
    <xf numFmtId="10" fontId="0" fillId="4" borderId="0" xfId="3" applyNumberFormat="1" applyFont="1" applyFill="1" applyBorder="1"/>
    <xf numFmtId="165" fontId="0" fillId="0" borderId="4" xfId="2" applyNumberFormat="1" applyFont="1" applyBorder="1" applyAlignment="1">
      <alignment vertical="top"/>
    </xf>
    <xf numFmtId="10" fontId="0" fillId="0" borderId="1" xfId="3" applyNumberFormat="1" applyFont="1" applyBorder="1" applyAlignment="1">
      <alignment vertical="center"/>
    </xf>
  </cellXfs>
  <cellStyles count="5">
    <cellStyle name="Comma 2" xfId="2" xr:uid="{3C7A9F6E-CB66-47F7-92C9-5F5154CAE9D7}"/>
    <cellStyle name="Normal" xfId="0" builtinId="0"/>
    <cellStyle name="Normal 10" xfId="4" xr:uid="{881672B5-785E-4D75-BD23-795813D4293C}"/>
    <cellStyle name="Normal 2" xfId="1" xr:uid="{06C59209-379A-4364-9D36-098F3C4A5B08}"/>
    <cellStyle name="Percent 2" xfId="3" xr:uid="{BCC6852F-C755-4EDC-88EA-D304571D28A4}"/>
  </cellStyles>
  <dxfs count="12">
    <dxf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72406-CE4A-465D-A358-C34B423BC132}" name="Table13456768" displayName="Table13456768" ref="B6:H72" totalsRowShown="0" headerRowDxfId="11" dataDxfId="10" headerRowBorderDxfId="8" tableBorderDxfId="9" totalsRowBorderDxfId="7">
  <sortState xmlns:xlrd2="http://schemas.microsoft.com/office/spreadsheetml/2017/richdata2" ref="B7:H58">
    <sortCondition descending="1" ref="F6:F72"/>
  </sortState>
  <tableColumns count="7">
    <tableColumn id="1" xr3:uid="{7D55B812-54B6-4B79-BF31-E38F9FF56DF5}" name="ISIN No." dataDxfId="6"/>
    <tableColumn id="2" xr3:uid="{C40A4AF5-28F3-483A-84DC-C716E627BF99}" name="Name of the Instrument" dataDxfId="5"/>
    <tableColumn id="3" xr3:uid="{6A6C8151-AC55-4476-BFCB-70C07378820A}" name="Industry " dataDxfId="4"/>
    <tableColumn id="4" xr3:uid="{36895B54-485C-429C-8FF3-A598406C92B4}" name="Quantity" dataDxfId="3"/>
    <tableColumn id="5" xr3:uid="{F5ADB3AA-6E1C-4B42-A3D5-72F35A77E222}" name="Market Value" dataDxfId="2"/>
    <tableColumn id="6" xr3:uid="{0AB354FC-F6E8-4A36-8C46-B5F36D700A61}" name="% of Portfolio" dataDxfId="1" dataCellStyle="Percent">
      <calculatedColumnFormula>+F7/$F$86</calculatedColumnFormula>
    </tableColumn>
    <tableColumn id="7" xr3:uid="{2C4FE484-BA94-4467-9C5F-CE273BF74FD6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AF26-DCB2-4FA8-9AB2-32FDBCADE552}">
  <sheetPr>
    <tabColor rgb="FF7030A0"/>
  </sheetPr>
  <dimension ref="A2:O122"/>
  <sheetViews>
    <sheetView showGridLines="0" tabSelected="1" zoomScaleNormal="100" zoomScaleSheetLayoutView="89" workbookViewId="0">
      <selection activeCell="C93" sqref="C93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60.7109375" style="1" customWidth="1"/>
    <col min="4" max="4" width="34.140625" style="1" customWidth="1"/>
    <col min="5" max="5" width="19.42578125" style="4" customWidth="1"/>
    <col min="6" max="6" width="29.5703125" style="1" customWidth="1"/>
    <col min="7" max="7" width="20.5703125" style="1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</row>
    <row r="3" spans="1:8" x14ac:dyDescent="0.25">
      <c r="A3" s="1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5">
        <v>44985</v>
      </c>
    </row>
    <row r="6" spans="1:8" x14ac:dyDescent="0.25">
      <c r="B6" s="6" t="s">
        <v>6</v>
      </c>
      <c r="C6" s="7" t="s">
        <v>7</v>
      </c>
      <c r="D6" s="7" t="s">
        <v>8</v>
      </c>
      <c r="E6" s="8" t="s">
        <v>9</v>
      </c>
      <c r="F6" s="7" t="s">
        <v>10</v>
      </c>
      <c r="G6" s="7" t="s">
        <v>11</v>
      </c>
      <c r="H6" s="9" t="s">
        <v>12</v>
      </c>
    </row>
    <row r="7" spans="1:8" x14ac:dyDescent="0.25">
      <c r="A7" s="10"/>
      <c r="B7" s="11" t="s">
        <v>13</v>
      </c>
      <c r="C7" s="12" t="s">
        <v>14</v>
      </c>
      <c r="D7" s="12" t="s">
        <v>15</v>
      </c>
      <c r="E7" s="13">
        <v>20000</v>
      </c>
      <c r="F7" s="13">
        <v>1966342</v>
      </c>
      <c r="G7" s="14">
        <f t="shared" ref="G7:G70" si="0">+F7/$F$86</f>
        <v>0.38476705502882214</v>
      </c>
      <c r="H7" s="15"/>
    </row>
    <row r="8" spans="1:8" x14ac:dyDescent="0.25">
      <c r="A8" s="10"/>
      <c r="B8" s="11" t="s">
        <v>16</v>
      </c>
      <c r="C8" s="12" t="s">
        <v>17</v>
      </c>
      <c r="D8" s="12" t="s">
        <v>15</v>
      </c>
      <c r="E8" s="13">
        <v>5000</v>
      </c>
      <c r="F8" s="13">
        <v>493389.5</v>
      </c>
      <c r="G8" s="14">
        <f t="shared" si="0"/>
        <v>9.6544764286753293E-2</v>
      </c>
      <c r="H8" s="15"/>
    </row>
    <row r="9" spans="1:8" x14ac:dyDescent="0.25">
      <c r="A9" s="10"/>
      <c r="B9" s="11" t="s">
        <v>18</v>
      </c>
      <c r="C9" s="12" t="s">
        <v>19</v>
      </c>
      <c r="D9" s="12" t="s">
        <v>15</v>
      </c>
      <c r="E9" s="13">
        <v>10000</v>
      </c>
      <c r="F9" s="13">
        <v>597993</v>
      </c>
      <c r="G9" s="14">
        <f t="shared" si="0"/>
        <v>0.11701321821832135</v>
      </c>
      <c r="H9" s="15"/>
    </row>
    <row r="10" spans="1:8" x14ac:dyDescent="0.25">
      <c r="A10" s="10"/>
      <c r="B10" s="11" t="s">
        <v>20</v>
      </c>
      <c r="C10" s="12" t="s">
        <v>21</v>
      </c>
      <c r="D10" s="12" t="s">
        <v>15</v>
      </c>
      <c r="E10" s="13">
        <v>3500</v>
      </c>
      <c r="F10" s="13">
        <v>216743.1</v>
      </c>
      <c r="G10" s="14">
        <f t="shared" si="0"/>
        <v>4.2411546050899335E-2</v>
      </c>
      <c r="H10" s="15"/>
    </row>
    <row r="11" spans="1:8" x14ac:dyDescent="0.25">
      <c r="A11" s="10"/>
      <c r="B11" s="11" t="s">
        <v>22</v>
      </c>
      <c r="C11" s="12" t="s">
        <v>23</v>
      </c>
      <c r="D11" s="12" t="s">
        <v>24</v>
      </c>
      <c r="E11" s="13">
        <v>3</v>
      </c>
      <c r="F11" s="13">
        <v>8486.4</v>
      </c>
      <c r="G11" s="14">
        <f t="shared" si="0"/>
        <v>1.6605896307949461E-3</v>
      </c>
      <c r="H11" s="15"/>
    </row>
    <row r="12" spans="1:8" x14ac:dyDescent="0.25">
      <c r="A12" s="10"/>
      <c r="B12" s="11" t="s">
        <v>25</v>
      </c>
      <c r="C12" s="12" t="s">
        <v>26</v>
      </c>
      <c r="D12" s="12" t="s">
        <v>27</v>
      </c>
      <c r="E12" s="13">
        <v>6</v>
      </c>
      <c r="F12" s="13">
        <v>14763.9</v>
      </c>
      <c r="G12" s="14">
        <f t="shared" si="0"/>
        <v>2.888949289462376E-3</v>
      </c>
      <c r="H12" s="15"/>
    </row>
    <row r="13" spans="1:8" x14ac:dyDescent="0.25">
      <c r="A13" s="10"/>
      <c r="B13" s="11" t="s">
        <v>28</v>
      </c>
      <c r="C13" s="12" t="s">
        <v>29</v>
      </c>
      <c r="D13" s="12" t="s">
        <v>30</v>
      </c>
      <c r="E13" s="13">
        <v>8</v>
      </c>
      <c r="F13" s="13">
        <v>13834</v>
      </c>
      <c r="G13" s="14">
        <f t="shared" si="0"/>
        <v>2.7069896484277533E-3</v>
      </c>
      <c r="H13" s="15"/>
    </row>
    <row r="14" spans="1:8" x14ac:dyDescent="0.25">
      <c r="A14" s="10"/>
      <c r="B14" s="11" t="s">
        <v>31</v>
      </c>
      <c r="C14" s="12" t="s">
        <v>32</v>
      </c>
      <c r="D14" s="12" t="s">
        <v>33</v>
      </c>
      <c r="E14" s="13">
        <v>1</v>
      </c>
      <c r="F14" s="13">
        <v>8624.35</v>
      </c>
      <c r="G14" s="14">
        <f t="shared" si="0"/>
        <v>1.6875832134175144E-3</v>
      </c>
      <c r="H14" s="15"/>
    </row>
    <row r="15" spans="1:8" x14ac:dyDescent="0.25">
      <c r="A15" s="10"/>
      <c r="B15" s="11" t="s">
        <v>34</v>
      </c>
      <c r="C15" s="12" t="s">
        <v>35</v>
      </c>
      <c r="D15" s="12" t="s">
        <v>36</v>
      </c>
      <c r="E15" s="13">
        <v>20</v>
      </c>
      <c r="F15" s="13">
        <v>46451</v>
      </c>
      <c r="G15" s="14">
        <f t="shared" si="0"/>
        <v>9.0893722827177659E-3</v>
      </c>
      <c r="H15" s="15"/>
    </row>
    <row r="16" spans="1:8" x14ac:dyDescent="0.25">
      <c r="A16" s="10"/>
      <c r="B16" s="11" t="s">
        <v>37</v>
      </c>
      <c r="C16" s="12" t="s">
        <v>38</v>
      </c>
      <c r="D16" s="12" t="s">
        <v>39</v>
      </c>
      <c r="E16" s="13">
        <v>13</v>
      </c>
      <c r="F16" s="13">
        <v>4447.3</v>
      </c>
      <c r="G16" s="14">
        <f t="shared" si="0"/>
        <v>8.7023240302535406E-4</v>
      </c>
      <c r="H16" s="15"/>
    </row>
    <row r="17" spans="1:8" x14ac:dyDescent="0.25">
      <c r="A17" s="10"/>
      <c r="B17" s="11" t="s">
        <v>40</v>
      </c>
      <c r="C17" s="12" t="s">
        <v>41</v>
      </c>
      <c r="D17" s="12" t="s">
        <v>42</v>
      </c>
      <c r="E17" s="13">
        <v>21</v>
      </c>
      <c r="F17" s="13">
        <v>15587.25</v>
      </c>
      <c r="G17" s="14">
        <f t="shared" si="0"/>
        <v>3.0500595921248734E-3</v>
      </c>
      <c r="H17" s="15"/>
    </row>
    <row r="18" spans="1:8" x14ac:dyDescent="0.25">
      <c r="A18" s="10"/>
      <c r="B18" s="11" t="s">
        <v>43</v>
      </c>
      <c r="C18" s="12" t="s">
        <v>44</v>
      </c>
      <c r="D18" s="12" t="s">
        <v>45</v>
      </c>
      <c r="E18" s="13">
        <v>2</v>
      </c>
      <c r="F18" s="13">
        <v>6211.8</v>
      </c>
      <c r="G18" s="14">
        <f t="shared" si="0"/>
        <v>1.2155037081179355E-3</v>
      </c>
      <c r="H18" s="15"/>
    </row>
    <row r="19" spans="1:8" x14ac:dyDescent="0.25">
      <c r="A19" s="10"/>
      <c r="B19" s="11" t="s">
        <v>46</v>
      </c>
      <c r="C19" s="12" t="s">
        <v>47</v>
      </c>
      <c r="D19" s="12" t="s">
        <v>48</v>
      </c>
      <c r="E19" s="13">
        <v>35</v>
      </c>
      <c r="F19" s="13">
        <v>3592.75</v>
      </c>
      <c r="G19" s="14">
        <f t="shared" si="0"/>
        <v>7.0301699142611036E-4</v>
      </c>
      <c r="H19" s="15"/>
    </row>
    <row r="20" spans="1:8" x14ac:dyDescent="0.25">
      <c r="A20" s="10"/>
      <c r="B20" s="11" t="s">
        <v>49</v>
      </c>
      <c r="C20" s="12" t="s">
        <v>50</v>
      </c>
      <c r="D20" s="12" t="s">
        <v>30</v>
      </c>
      <c r="E20" s="13">
        <v>48</v>
      </c>
      <c r="F20" s="13">
        <v>41032.800000000003</v>
      </c>
      <c r="G20" s="14">
        <f t="shared" si="0"/>
        <v>8.0291574993498864E-3</v>
      </c>
      <c r="H20" s="15"/>
    </row>
    <row r="21" spans="1:8" x14ac:dyDescent="0.25">
      <c r="A21" s="10"/>
      <c r="B21" s="11" t="s">
        <v>51</v>
      </c>
      <c r="C21" s="12" t="s">
        <v>52</v>
      </c>
      <c r="D21" s="12" t="s">
        <v>53</v>
      </c>
      <c r="E21" s="13">
        <v>5</v>
      </c>
      <c r="F21" s="13">
        <v>5605</v>
      </c>
      <c r="G21" s="14">
        <f t="shared" si="0"/>
        <v>1.0967671663609628E-3</v>
      </c>
      <c r="H21" s="15"/>
    </row>
    <row r="22" spans="1:8" x14ac:dyDescent="0.25">
      <c r="A22" s="10"/>
      <c r="B22" s="11" t="s">
        <v>54</v>
      </c>
      <c r="C22" s="12" t="s">
        <v>55</v>
      </c>
      <c r="D22" s="12" t="s">
        <v>56</v>
      </c>
      <c r="E22" s="13">
        <v>1</v>
      </c>
      <c r="F22" s="13">
        <v>4461.75</v>
      </c>
      <c r="G22" s="14">
        <f t="shared" si="0"/>
        <v>8.7305992943996881E-4</v>
      </c>
      <c r="H22" s="15"/>
    </row>
    <row r="23" spans="1:8" x14ac:dyDescent="0.25">
      <c r="A23" s="10"/>
      <c r="B23" s="11" t="s">
        <v>57</v>
      </c>
      <c r="C23" s="12" t="s">
        <v>58</v>
      </c>
      <c r="D23" s="12" t="s">
        <v>59</v>
      </c>
      <c r="E23" s="13">
        <v>3</v>
      </c>
      <c r="F23" s="13">
        <v>2448</v>
      </c>
      <c r="G23" s="14">
        <f t="shared" si="0"/>
        <v>4.7901623965238834E-4</v>
      </c>
      <c r="H23" s="15"/>
    </row>
    <row r="24" spans="1:8" x14ac:dyDescent="0.25">
      <c r="A24" s="10"/>
      <c r="B24" s="11" t="s">
        <v>60</v>
      </c>
      <c r="C24" s="12" t="s">
        <v>61</v>
      </c>
      <c r="D24" s="12" t="s">
        <v>62</v>
      </c>
      <c r="E24" s="13">
        <v>5</v>
      </c>
      <c r="F24" s="13">
        <v>3576.5</v>
      </c>
      <c r="G24" s="14">
        <f t="shared" si="0"/>
        <v>6.9983724718822174E-4</v>
      </c>
      <c r="H24" s="15"/>
    </row>
    <row r="25" spans="1:8" x14ac:dyDescent="0.25">
      <c r="A25" s="10"/>
      <c r="B25" s="11" t="s">
        <v>63</v>
      </c>
      <c r="C25" s="12" t="s">
        <v>64</v>
      </c>
      <c r="D25" s="12" t="s">
        <v>65</v>
      </c>
      <c r="E25" s="13">
        <v>8</v>
      </c>
      <c r="F25" s="13">
        <v>4260.8</v>
      </c>
      <c r="G25" s="14">
        <f t="shared" si="0"/>
        <v>8.3373872300281711E-4</v>
      </c>
      <c r="H25" s="15"/>
    </row>
    <row r="26" spans="1:8" x14ac:dyDescent="0.25">
      <c r="A26" s="10"/>
      <c r="B26" s="11" t="s">
        <v>66</v>
      </c>
      <c r="C26" s="12" t="s">
        <v>67</v>
      </c>
      <c r="D26" s="12" t="s">
        <v>68</v>
      </c>
      <c r="E26" s="13">
        <v>3</v>
      </c>
      <c r="F26" s="13">
        <v>4710.3</v>
      </c>
      <c r="G26" s="14">
        <f t="shared" si="0"/>
        <v>9.2169534053702809E-4</v>
      </c>
      <c r="H26" s="15"/>
    </row>
    <row r="27" spans="1:8" x14ac:dyDescent="0.25">
      <c r="A27" s="10"/>
      <c r="B27" s="11" t="s">
        <v>69</v>
      </c>
      <c r="C27" s="12" t="s">
        <v>70</v>
      </c>
      <c r="D27" s="12" t="s">
        <v>71</v>
      </c>
      <c r="E27" s="13">
        <v>44</v>
      </c>
      <c r="F27" s="13">
        <v>4162.3999999999996</v>
      </c>
      <c r="G27" s="14">
        <f t="shared" si="0"/>
        <v>8.1448414866384846E-4</v>
      </c>
      <c r="H27" s="15"/>
    </row>
    <row r="28" spans="1:8" x14ac:dyDescent="0.25">
      <c r="A28" s="10"/>
      <c r="B28" s="11" t="s">
        <v>72</v>
      </c>
      <c r="C28" s="12" t="s">
        <v>73</v>
      </c>
      <c r="D28" s="12" t="s">
        <v>74</v>
      </c>
      <c r="E28" s="13">
        <v>6</v>
      </c>
      <c r="F28" s="13">
        <v>2524.1999999999998</v>
      </c>
      <c r="G28" s="14">
        <f t="shared" si="0"/>
        <v>4.9392679417097985E-4</v>
      </c>
      <c r="H28" s="15"/>
    </row>
    <row r="29" spans="1:8" x14ac:dyDescent="0.25">
      <c r="A29" s="10"/>
      <c r="B29" s="11" t="s">
        <v>75</v>
      </c>
      <c r="C29" s="12" t="s">
        <v>76</v>
      </c>
      <c r="D29" s="12" t="s">
        <v>74</v>
      </c>
      <c r="E29" s="13">
        <v>17</v>
      </c>
      <c r="F29" s="13">
        <v>2473.5</v>
      </c>
      <c r="G29" s="14">
        <f t="shared" si="0"/>
        <v>4.8400599214876741E-4</v>
      </c>
      <c r="H29" s="15"/>
    </row>
    <row r="30" spans="1:8" x14ac:dyDescent="0.25">
      <c r="A30" s="10"/>
      <c r="B30" s="11" t="s">
        <v>77</v>
      </c>
      <c r="C30" s="12" t="s">
        <v>78</v>
      </c>
      <c r="D30" s="12" t="s">
        <v>79</v>
      </c>
      <c r="E30" s="13">
        <v>3</v>
      </c>
      <c r="F30" s="13">
        <v>4004.7</v>
      </c>
      <c r="G30" s="14">
        <f t="shared" si="0"/>
        <v>7.8362595381369256E-4</v>
      </c>
      <c r="H30" s="15"/>
    </row>
    <row r="31" spans="1:8" x14ac:dyDescent="0.25">
      <c r="A31" s="10"/>
      <c r="B31" s="11" t="s">
        <v>80</v>
      </c>
      <c r="C31" s="12" t="s">
        <v>81</v>
      </c>
      <c r="D31" s="12" t="s">
        <v>53</v>
      </c>
      <c r="E31" s="13">
        <v>6</v>
      </c>
      <c r="F31" s="13">
        <v>2932.8</v>
      </c>
      <c r="G31" s="14">
        <f t="shared" si="0"/>
        <v>5.7388024005413589E-4</v>
      </c>
      <c r="H31" s="15"/>
    </row>
    <row r="32" spans="1:8" x14ac:dyDescent="0.25">
      <c r="A32" s="10"/>
      <c r="B32" s="11" t="s">
        <v>82</v>
      </c>
      <c r="C32" s="12" t="s">
        <v>83</v>
      </c>
      <c r="D32" s="12" t="s">
        <v>48</v>
      </c>
      <c r="E32" s="13">
        <v>5</v>
      </c>
      <c r="F32" s="13">
        <v>2193.25</v>
      </c>
      <c r="G32" s="14">
        <f t="shared" si="0"/>
        <v>4.2916763383071924E-4</v>
      </c>
      <c r="H32" s="15"/>
    </row>
    <row r="33" spans="1:8" x14ac:dyDescent="0.25">
      <c r="A33" s="10"/>
      <c r="B33" s="11" t="s">
        <v>84</v>
      </c>
      <c r="C33" s="12" t="s">
        <v>85</v>
      </c>
      <c r="D33" s="12" t="s">
        <v>86</v>
      </c>
      <c r="E33" s="13">
        <v>3</v>
      </c>
      <c r="F33" s="13">
        <v>3834.45</v>
      </c>
      <c r="G33" s="14">
        <f t="shared" si="0"/>
        <v>7.5031201802904424E-4</v>
      </c>
      <c r="H33" s="15"/>
    </row>
    <row r="34" spans="1:8" x14ac:dyDescent="0.25">
      <c r="A34" s="10"/>
      <c r="B34" s="11" t="s">
        <v>87</v>
      </c>
      <c r="C34" s="12" t="s">
        <v>88</v>
      </c>
      <c r="D34" s="12" t="s">
        <v>53</v>
      </c>
      <c r="E34" s="13">
        <v>2</v>
      </c>
      <c r="F34" s="13">
        <v>817.8</v>
      </c>
      <c r="G34" s="14">
        <f t="shared" si="0"/>
        <v>1.6002429770740326E-4</v>
      </c>
      <c r="H34" s="15"/>
    </row>
    <row r="35" spans="1:8" x14ac:dyDescent="0.25">
      <c r="A35" s="10"/>
      <c r="B35" s="11" t="s">
        <v>89</v>
      </c>
      <c r="C35" s="12" t="s">
        <v>90</v>
      </c>
      <c r="D35" s="12" t="s">
        <v>91</v>
      </c>
      <c r="E35" s="13">
        <v>1</v>
      </c>
      <c r="F35" s="13">
        <v>3246.6</v>
      </c>
      <c r="G35" s="14">
        <f t="shared" si="0"/>
        <v>6.3528354724487089E-4</v>
      </c>
      <c r="H35" s="15"/>
    </row>
    <row r="36" spans="1:8" x14ac:dyDescent="0.25">
      <c r="A36" s="10"/>
      <c r="B36" s="11" t="s">
        <v>92</v>
      </c>
      <c r="C36" s="12" t="s">
        <v>93</v>
      </c>
      <c r="D36" s="12" t="s">
        <v>94</v>
      </c>
      <c r="E36" s="13">
        <v>1</v>
      </c>
      <c r="F36" s="13">
        <v>3217.35</v>
      </c>
      <c r="G36" s="14">
        <f t="shared" si="0"/>
        <v>6.2956000761667144E-4</v>
      </c>
      <c r="H36" s="15"/>
    </row>
    <row r="37" spans="1:8" x14ac:dyDescent="0.25">
      <c r="A37" s="10"/>
      <c r="B37" s="11" t="s">
        <v>95</v>
      </c>
      <c r="C37" s="12" t="s">
        <v>96</v>
      </c>
      <c r="D37" s="12" t="s">
        <v>79</v>
      </c>
      <c r="E37" s="13">
        <v>2</v>
      </c>
      <c r="F37" s="13">
        <v>1513</v>
      </c>
      <c r="G37" s="14">
        <f t="shared" si="0"/>
        <v>2.9605864811849001E-4</v>
      </c>
      <c r="H37" s="15"/>
    </row>
    <row r="38" spans="1:8" x14ac:dyDescent="0.25">
      <c r="A38" s="10"/>
      <c r="B38" s="11" t="s">
        <v>97</v>
      </c>
      <c r="C38" s="12" t="s">
        <v>98</v>
      </c>
      <c r="D38" s="12" t="s">
        <v>42</v>
      </c>
      <c r="E38" s="13">
        <v>1</v>
      </c>
      <c r="F38" s="13">
        <v>361.85</v>
      </c>
      <c r="G38" s="14">
        <f t="shared" si="0"/>
        <v>7.0805566306461086E-5</v>
      </c>
      <c r="H38" s="15"/>
    </row>
    <row r="39" spans="1:8" x14ac:dyDescent="0.25">
      <c r="A39" s="10"/>
      <c r="B39" s="11" t="s">
        <v>99</v>
      </c>
      <c r="C39" s="12" t="s">
        <v>100</v>
      </c>
      <c r="D39" s="12" t="s">
        <v>45</v>
      </c>
      <c r="E39" s="13">
        <v>4</v>
      </c>
      <c r="F39" s="13">
        <v>4321.2</v>
      </c>
      <c r="G39" s="14">
        <f t="shared" si="0"/>
        <v>8.4555758773933835E-4</v>
      </c>
      <c r="H39" s="15"/>
    </row>
    <row r="40" spans="1:8" x14ac:dyDescent="0.25">
      <c r="A40" s="10"/>
      <c r="B40" s="11" t="s">
        <v>101</v>
      </c>
      <c r="C40" s="12" t="s">
        <v>102</v>
      </c>
      <c r="D40" s="12" t="s">
        <v>103</v>
      </c>
      <c r="E40" s="13">
        <v>8</v>
      </c>
      <c r="F40" s="13">
        <v>2813.2</v>
      </c>
      <c r="G40" s="14">
        <f t="shared" si="0"/>
        <v>5.5047732246327565E-4</v>
      </c>
      <c r="H40" s="15"/>
    </row>
    <row r="41" spans="1:8" x14ac:dyDescent="0.25">
      <c r="A41" s="10"/>
      <c r="B41" s="11" t="s">
        <v>104</v>
      </c>
      <c r="C41" s="12" t="s">
        <v>105</v>
      </c>
      <c r="D41" s="12" t="s">
        <v>106</v>
      </c>
      <c r="E41" s="13">
        <v>3</v>
      </c>
      <c r="F41" s="13">
        <v>1344.3</v>
      </c>
      <c r="G41" s="14">
        <f t="shared" si="0"/>
        <v>2.6304801101499414E-4</v>
      </c>
      <c r="H41" s="15"/>
    </row>
    <row r="42" spans="1:8" x14ac:dyDescent="0.25">
      <c r="A42" s="10"/>
      <c r="B42" s="11" t="s">
        <v>107</v>
      </c>
      <c r="C42" s="12" t="s">
        <v>108</v>
      </c>
      <c r="D42" s="12" t="s">
        <v>109</v>
      </c>
      <c r="E42" s="13">
        <v>1</v>
      </c>
      <c r="F42" s="13">
        <v>4722.05</v>
      </c>
      <c r="G42" s="14">
        <f t="shared" si="0"/>
        <v>9.2399454021673216E-4</v>
      </c>
      <c r="H42" s="15"/>
    </row>
    <row r="43" spans="1:8" x14ac:dyDescent="0.25">
      <c r="A43" s="10"/>
      <c r="B43" s="11" t="s">
        <v>110</v>
      </c>
      <c r="C43" s="12" t="s">
        <v>111</v>
      </c>
      <c r="D43" s="12" t="s">
        <v>112</v>
      </c>
      <c r="E43" s="13">
        <v>1</v>
      </c>
      <c r="F43" s="13">
        <v>2761.35</v>
      </c>
      <c r="G43" s="14">
        <f t="shared" si="0"/>
        <v>5.4033149238730499E-4</v>
      </c>
      <c r="H43" s="15"/>
    </row>
    <row r="44" spans="1:8" ht="13.5" customHeight="1" x14ac:dyDescent="0.25">
      <c r="A44" s="10"/>
      <c r="B44" s="11" t="s">
        <v>113</v>
      </c>
      <c r="C44" s="12" t="s">
        <v>114</v>
      </c>
      <c r="D44" s="12" t="s">
        <v>115</v>
      </c>
      <c r="E44" s="13">
        <v>66</v>
      </c>
      <c r="F44" s="13">
        <v>2583.9</v>
      </c>
      <c r="G44" s="14">
        <f t="shared" si="0"/>
        <v>5.0560868530956143E-4</v>
      </c>
      <c r="H44" s="15"/>
    </row>
    <row r="45" spans="1:8" x14ac:dyDescent="0.25">
      <c r="A45" s="10"/>
      <c r="B45" s="11" t="s">
        <v>116</v>
      </c>
      <c r="C45" s="12" t="s">
        <v>117</v>
      </c>
      <c r="D45" s="12" t="s">
        <v>118</v>
      </c>
      <c r="E45" s="13">
        <v>3</v>
      </c>
      <c r="F45" s="13">
        <v>3902.25</v>
      </c>
      <c r="G45" s="14">
        <f t="shared" si="0"/>
        <v>7.6357888937235799E-4</v>
      </c>
      <c r="H45" s="15"/>
    </row>
    <row r="46" spans="1:8" x14ac:dyDescent="0.25">
      <c r="A46" s="10"/>
      <c r="B46" s="11" t="s">
        <v>119</v>
      </c>
      <c r="C46" s="12" t="s">
        <v>120</v>
      </c>
      <c r="D46" s="12" t="s">
        <v>121</v>
      </c>
      <c r="E46" s="13">
        <v>5</v>
      </c>
      <c r="F46" s="13">
        <v>2204.25</v>
      </c>
      <c r="G46" s="14">
        <f t="shared" si="0"/>
        <v>4.3132007608405926E-4</v>
      </c>
      <c r="H46" s="15"/>
    </row>
    <row r="47" spans="1:8" x14ac:dyDescent="0.25">
      <c r="A47" s="10"/>
      <c r="B47" s="11" t="s">
        <v>122</v>
      </c>
      <c r="C47" s="12" t="s">
        <v>123</v>
      </c>
      <c r="D47" s="12" t="s">
        <v>124</v>
      </c>
      <c r="E47" s="13">
        <v>9</v>
      </c>
      <c r="F47" s="13">
        <v>18982.349999999999</v>
      </c>
      <c r="G47" s="14">
        <f t="shared" si="0"/>
        <v>3.7144011097898339E-3</v>
      </c>
      <c r="H47" s="15"/>
    </row>
    <row r="48" spans="1:8" x14ac:dyDescent="0.25">
      <c r="A48" s="10"/>
      <c r="B48" s="11" t="s">
        <v>125</v>
      </c>
      <c r="C48" s="12" t="s">
        <v>126</v>
      </c>
      <c r="D48" s="12" t="s">
        <v>127</v>
      </c>
      <c r="E48" s="13">
        <v>8</v>
      </c>
      <c r="F48" s="13">
        <v>10156.799999999999</v>
      </c>
      <c r="G48" s="14">
        <f t="shared" si="0"/>
        <v>1.9874477707930464E-3</v>
      </c>
      <c r="H48" s="15"/>
    </row>
    <row r="49" spans="1:15" x14ac:dyDescent="0.25">
      <c r="A49" s="10"/>
      <c r="B49" s="11" t="s">
        <v>128</v>
      </c>
      <c r="C49" s="12" t="s">
        <v>129</v>
      </c>
      <c r="D49" s="12" t="s">
        <v>130</v>
      </c>
      <c r="E49" s="13">
        <v>33</v>
      </c>
      <c r="F49" s="13">
        <v>7334.25</v>
      </c>
      <c r="G49" s="14">
        <f t="shared" si="0"/>
        <v>1.4351408724144318E-3</v>
      </c>
      <c r="H49" s="15"/>
    </row>
    <row r="50" spans="1:15" x14ac:dyDescent="0.25">
      <c r="A50" s="10"/>
      <c r="B50" s="11" t="s">
        <v>131</v>
      </c>
      <c r="C50" s="12" t="s">
        <v>132</v>
      </c>
      <c r="D50" s="12" t="s">
        <v>133</v>
      </c>
      <c r="E50" s="13">
        <v>8</v>
      </c>
      <c r="F50" s="13">
        <v>7652.8</v>
      </c>
      <c r="G50" s="14">
        <f t="shared" si="0"/>
        <v>1.4974736433054729E-3</v>
      </c>
      <c r="H50" s="15"/>
    </row>
    <row r="51" spans="1:15" x14ac:dyDescent="0.25">
      <c r="A51" s="10"/>
      <c r="B51" s="11" t="s">
        <v>134</v>
      </c>
      <c r="C51" s="12" t="s">
        <v>135</v>
      </c>
      <c r="D51" s="12" t="s">
        <v>136</v>
      </c>
      <c r="E51" s="13">
        <v>7</v>
      </c>
      <c r="F51" s="13">
        <v>18266.150000000001</v>
      </c>
      <c r="G51" s="14">
        <f t="shared" si="0"/>
        <v>3.5742575514405529E-3</v>
      </c>
      <c r="H51" s="15"/>
    </row>
    <row r="52" spans="1:15" x14ac:dyDescent="0.25">
      <c r="A52" s="10"/>
      <c r="B52" s="11" t="s">
        <v>137</v>
      </c>
      <c r="C52" s="12" t="s">
        <v>138</v>
      </c>
      <c r="D52" s="12" t="s">
        <v>139</v>
      </c>
      <c r="E52" s="13">
        <v>54</v>
      </c>
      <c r="F52" s="13">
        <v>20341.8</v>
      </c>
      <c r="G52" s="14">
        <f t="shared" si="0"/>
        <v>3.9804136208173831E-3</v>
      </c>
      <c r="H52" s="15"/>
    </row>
    <row r="53" spans="1:15" x14ac:dyDescent="0.25">
      <c r="A53" s="10"/>
      <c r="B53" s="11" t="s">
        <v>140</v>
      </c>
      <c r="C53" s="12" t="s">
        <v>141</v>
      </c>
      <c r="D53" s="12" t="s">
        <v>30</v>
      </c>
      <c r="E53" s="13">
        <v>38</v>
      </c>
      <c r="F53" s="13">
        <v>19866.400000000001</v>
      </c>
      <c r="G53" s="14">
        <f t="shared" si="0"/>
        <v>3.8873889801593988E-3</v>
      </c>
      <c r="H53" s="15"/>
      <c r="L53" s="12"/>
      <c r="M53" s="12"/>
      <c r="N53" s="12"/>
      <c r="O53" s="12"/>
    </row>
    <row r="54" spans="1:15" x14ac:dyDescent="0.25">
      <c r="A54" s="10"/>
      <c r="B54" s="11" t="s">
        <v>142</v>
      </c>
      <c r="C54" s="12" t="s">
        <v>143</v>
      </c>
      <c r="D54" s="12" t="s">
        <v>144</v>
      </c>
      <c r="E54" s="13">
        <v>50</v>
      </c>
      <c r="F54" s="13">
        <v>5197.5</v>
      </c>
      <c r="G54" s="14">
        <f t="shared" si="0"/>
        <v>1.0170289647031406E-3</v>
      </c>
      <c r="H54" s="15"/>
      <c r="L54" s="12"/>
      <c r="M54" s="12"/>
      <c r="N54" s="12"/>
      <c r="O54" s="12"/>
    </row>
    <row r="55" spans="1:15" x14ac:dyDescent="0.25">
      <c r="A55" s="10"/>
      <c r="B55" s="11" t="s">
        <v>145</v>
      </c>
      <c r="C55" s="12" t="s">
        <v>146</v>
      </c>
      <c r="D55" s="12" t="s">
        <v>147</v>
      </c>
      <c r="E55" s="13">
        <v>9</v>
      </c>
      <c r="F55" s="13">
        <v>3592.8</v>
      </c>
      <c r="G55" s="14">
        <f t="shared" si="0"/>
        <v>7.0302677525453466E-4</v>
      </c>
      <c r="H55" s="15"/>
      <c r="L55" s="12"/>
      <c r="M55" s="12"/>
      <c r="N55" s="12"/>
      <c r="O55" s="12"/>
    </row>
    <row r="56" spans="1:15" x14ac:dyDescent="0.25">
      <c r="A56" s="10"/>
      <c r="B56" s="11" t="s">
        <v>148</v>
      </c>
      <c r="C56" s="12" t="s">
        <v>149</v>
      </c>
      <c r="D56" s="12" t="s">
        <v>30</v>
      </c>
      <c r="E56" s="13">
        <v>27</v>
      </c>
      <c r="F56" s="13">
        <v>43189.2</v>
      </c>
      <c r="G56" s="14">
        <f t="shared" si="0"/>
        <v>8.451114451631915E-3</v>
      </c>
      <c r="H56" s="15"/>
      <c r="L56" s="12"/>
      <c r="M56" s="12"/>
      <c r="N56" s="12"/>
      <c r="O56" s="12"/>
    </row>
    <row r="57" spans="1:15" x14ac:dyDescent="0.25">
      <c r="A57" s="10"/>
      <c r="B57" s="11" t="s">
        <v>150</v>
      </c>
      <c r="C57" s="12" t="s">
        <v>151</v>
      </c>
      <c r="D57" s="12" t="s">
        <v>152</v>
      </c>
      <c r="E57" s="13">
        <v>21</v>
      </c>
      <c r="F57" s="13">
        <v>31238.55</v>
      </c>
      <c r="G57" s="14">
        <f t="shared" si="0"/>
        <v>6.1126522684612399E-3</v>
      </c>
      <c r="H57" s="15"/>
      <c r="L57" s="12"/>
      <c r="M57" s="12"/>
      <c r="N57" s="12"/>
      <c r="O57" s="12"/>
    </row>
    <row r="58" spans="1:15" x14ac:dyDescent="0.25">
      <c r="A58" s="10"/>
      <c r="B58" s="11" t="s">
        <v>153</v>
      </c>
      <c r="C58" s="12" t="s">
        <v>154</v>
      </c>
      <c r="D58" s="12" t="s">
        <v>152</v>
      </c>
      <c r="E58" s="13">
        <v>6</v>
      </c>
      <c r="F58" s="13">
        <v>6465.6</v>
      </c>
      <c r="G58" s="14">
        <f t="shared" si="0"/>
        <v>1.2651664211995434E-3</v>
      </c>
      <c r="H58" s="15"/>
      <c r="L58" s="12"/>
      <c r="M58" s="12"/>
      <c r="N58" s="12"/>
      <c r="O58" s="12"/>
    </row>
    <row r="59" spans="1:15" outlineLevel="1" x14ac:dyDescent="0.25">
      <c r="A59" s="10"/>
      <c r="B59" s="11" t="s">
        <v>155</v>
      </c>
      <c r="C59" s="12" t="s">
        <v>156</v>
      </c>
      <c r="D59" s="12" t="s">
        <v>157</v>
      </c>
      <c r="E59" s="13">
        <v>4</v>
      </c>
      <c r="F59" s="13">
        <v>4401</v>
      </c>
      <c r="G59" s="14">
        <f t="shared" si="0"/>
        <v>8.6117257790447753E-4</v>
      </c>
      <c r="H59" s="15"/>
      <c r="L59" s="12"/>
      <c r="M59" s="12"/>
      <c r="N59" s="12"/>
      <c r="O59" s="12"/>
    </row>
    <row r="60" spans="1:15" outlineLevel="1" x14ac:dyDescent="0.25">
      <c r="A60" s="10"/>
      <c r="B60" s="11" t="s">
        <v>158</v>
      </c>
      <c r="C60" s="12" t="s">
        <v>159</v>
      </c>
      <c r="D60" s="12" t="s">
        <v>160</v>
      </c>
      <c r="E60" s="13">
        <v>50</v>
      </c>
      <c r="F60" s="13">
        <v>8525</v>
      </c>
      <c r="G60" s="14">
        <f t="shared" si="0"/>
        <v>1.6681427463384848E-3</v>
      </c>
      <c r="H60" s="15"/>
      <c r="L60" s="12"/>
      <c r="M60" s="12"/>
      <c r="N60" s="12"/>
      <c r="O60" s="12"/>
    </row>
    <row r="61" spans="1:15" outlineLevel="1" x14ac:dyDescent="0.25">
      <c r="A61" s="10"/>
      <c r="B61" s="11" t="s">
        <v>161</v>
      </c>
      <c r="C61" s="12" t="s">
        <v>162</v>
      </c>
      <c r="D61" s="12" t="s">
        <v>133</v>
      </c>
      <c r="E61" s="13">
        <v>4</v>
      </c>
      <c r="F61" s="13">
        <v>3625.6</v>
      </c>
      <c r="G61" s="14">
        <f t="shared" si="0"/>
        <v>7.0944496670085754E-4</v>
      </c>
      <c r="H61" s="15"/>
    </row>
    <row r="62" spans="1:15" outlineLevel="1" x14ac:dyDescent="0.25">
      <c r="A62" s="10"/>
      <c r="B62" s="11" t="s">
        <v>163</v>
      </c>
      <c r="C62" s="12" t="s">
        <v>164</v>
      </c>
      <c r="D62" s="12" t="s">
        <v>30</v>
      </c>
      <c r="E62" s="13">
        <v>7</v>
      </c>
      <c r="F62" s="13">
        <v>7543.9</v>
      </c>
      <c r="G62" s="14">
        <f t="shared" si="0"/>
        <v>1.476164464997407E-3</v>
      </c>
      <c r="H62" s="15"/>
    </row>
    <row r="63" spans="1:15" outlineLevel="1" x14ac:dyDescent="0.25">
      <c r="A63" s="10"/>
      <c r="B63" s="11" t="s">
        <v>165</v>
      </c>
      <c r="C63" s="12" t="s">
        <v>166</v>
      </c>
      <c r="D63" s="12" t="s">
        <v>30</v>
      </c>
      <c r="E63" s="13">
        <v>22</v>
      </c>
      <c r="F63" s="13">
        <v>18570.2</v>
      </c>
      <c r="G63" s="14">
        <f t="shared" si="0"/>
        <v>3.633753012088555E-3</v>
      </c>
      <c r="H63" s="15"/>
    </row>
    <row r="64" spans="1:15" outlineLevel="1" x14ac:dyDescent="0.25">
      <c r="A64" s="10"/>
      <c r="B64" s="11" t="s">
        <v>167</v>
      </c>
      <c r="C64" s="12" t="s">
        <v>168</v>
      </c>
      <c r="D64" s="12" t="s">
        <v>157</v>
      </c>
      <c r="E64" s="13">
        <v>5</v>
      </c>
      <c r="F64" s="13">
        <v>16564.25</v>
      </c>
      <c r="G64" s="14">
        <f t="shared" si="0"/>
        <v>3.241235599535161E-3</v>
      </c>
      <c r="H64" s="15"/>
    </row>
    <row r="65" spans="1:8" outlineLevel="1" x14ac:dyDescent="0.25">
      <c r="A65" s="10"/>
      <c r="B65" s="11" t="s">
        <v>169</v>
      </c>
      <c r="C65" s="12" t="s">
        <v>170</v>
      </c>
      <c r="D65" s="12" t="s">
        <v>39</v>
      </c>
      <c r="E65" s="13">
        <v>2</v>
      </c>
      <c r="F65" s="13">
        <v>14522.6</v>
      </c>
      <c r="G65" s="14">
        <f t="shared" si="0"/>
        <v>2.8417325334868363E-3</v>
      </c>
      <c r="H65" s="15"/>
    </row>
    <row r="66" spans="1:8" outlineLevel="1" x14ac:dyDescent="0.25">
      <c r="A66" s="10"/>
      <c r="B66" s="11" t="s">
        <v>171</v>
      </c>
      <c r="C66" s="12" t="s">
        <v>172</v>
      </c>
      <c r="D66" s="12" t="s">
        <v>173</v>
      </c>
      <c r="E66" s="13">
        <v>1</v>
      </c>
      <c r="F66" s="13">
        <v>4316.6000000000004</v>
      </c>
      <c r="G66" s="14">
        <f t="shared" si="0"/>
        <v>8.4465747552430544E-4</v>
      </c>
      <c r="H66" s="15"/>
    </row>
    <row r="67" spans="1:8" outlineLevel="1" x14ac:dyDescent="0.25">
      <c r="A67" s="10"/>
      <c r="B67" s="11" t="s">
        <v>174</v>
      </c>
      <c r="C67" s="12" t="s">
        <v>175</v>
      </c>
      <c r="D67" s="12" t="s">
        <v>176</v>
      </c>
      <c r="E67" s="13">
        <v>3</v>
      </c>
      <c r="F67" s="13">
        <v>7118.4</v>
      </c>
      <c r="G67" s="14">
        <f t="shared" si="0"/>
        <v>1.3929040851068468E-3</v>
      </c>
      <c r="H67" s="15"/>
    </row>
    <row r="68" spans="1:8" outlineLevel="1" x14ac:dyDescent="0.25">
      <c r="A68" s="10"/>
      <c r="B68" s="11" t="s">
        <v>177</v>
      </c>
      <c r="C68" s="12" t="s">
        <v>178</v>
      </c>
      <c r="D68" s="12" t="s">
        <v>79</v>
      </c>
      <c r="E68" s="13">
        <v>1</v>
      </c>
      <c r="F68" s="13">
        <v>6112.1</v>
      </c>
      <c r="G68" s="14">
        <f t="shared" si="0"/>
        <v>1.1959947542399358E-3</v>
      </c>
      <c r="H68" s="15"/>
    </row>
    <row r="69" spans="1:8" outlineLevel="1" x14ac:dyDescent="0.25">
      <c r="A69" s="10"/>
      <c r="B69" s="11" t="s">
        <v>179</v>
      </c>
      <c r="C69" s="12" t="s">
        <v>180</v>
      </c>
      <c r="D69" s="12" t="s">
        <v>181</v>
      </c>
      <c r="E69" s="13">
        <v>2</v>
      </c>
      <c r="F69" s="13">
        <v>2893.8</v>
      </c>
      <c r="G69" s="14">
        <f t="shared" si="0"/>
        <v>5.6624885388320318E-4</v>
      </c>
      <c r="H69" s="15"/>
    </row>
    <row r="70" spans="1:8" outlineLevel="1" x14ac:dyDescent="0.25">
      <c r="A70" s="10"/>
      <c r="B70" s="11" t="s">
        <v>182</v>
      </c>
      <c r="C70" s="12" t="s">
        <v>183</v>
      </c>
      <c r="D70" s="12" t="s">
        <v>184</v>
      </c>
      <c r="E70" s="13">
        <v>7</v>
      </c>
      <c r="F70" s="13">
        <v>2221.4499999999998</v>
      </c>
      <c r="G70" s="14">
        <f t="shared" si="0"/>
        <v>4.3468571306200899E-4</v>
      </c>
      <c r="H70" s="15"/>
    </row>
    <row r="71" spans="1:8" outlineLevel="1" x14ac:dyDescent="0.25">
      <c r="A71" s="10"/>
      <c r="B71" s="11" t="s">
        <v>185</v>
      </c>
      <c r="C71" s="12" t="s">
        <v>186</v>
      </c>
      <c r="D71" s="12" t="s">
        <v>45</v>
      </c>
      <c r="E71" s="13">
        <v>1</v>
      </c>
      <c r="F71" s="13">
        <v>3661.2</v>
      </c>
      <c r="G71" s="14">
        <f>+F71/$F$86</f>
        <v>7.1641105253893958E-4</v>
      </c>
      <c r="H71" s="15"/>
    </row>
    <row r="72" spans="1:8" outlineLevel="1" x14ac:dyDescent="0.25">
      <c r="A72" s="10"/>
      <c r="B72" s="11" t="s">
        <v>187</v>
      </c>
      <c r="C72" s="12" t="s">
        <v>188</v>
      </c>
      <c r="D72" s="12" t="s">
        <v>189</v>
      </c>
      <c r="E72" s="13">
        <v>4</v>
      </c>
      <c r="F72" s="13">
        <v>2962.4</v>
      </c>
      <c r="G72" s="14">
        <f>+F72/$F$86</f>
        <v>5.7967226648130527E-4</v>
      </c>
      <c r="H72" s="15"/>
    </row>
    <row r="73" spans="1:8" outlineLevel="1" x14ac:dyDescent="0.25">
      <c r="A73" s="10"/>
      <c r="B73" s="11"/>
      <c r="C73" s="12"/>
      <c r="D73" s="12"/>
      <c r="E73" s="13"/>
      <c r="F73" s="13"/>
      <c r="G73" s="14"/>
      <c r="H73" s="16"/>
    </row>
    <row r="74" spans="1:8" x14ac:dyDescent="0.25">
      <c r="B74" s="17"/>
      <c r="C74" s="17" t="s">
        <v>190</v>
      </c>
      <c r="D74" s="17"/>
      <c r="E74" s="18"/>
      <c r="F74" s="19">
        <f>SUM(F7:F72)</f>
        <v>3813818.5999999992</v>
      </c>
      <c r="G74" s="20">
        <f>+F74/$F$86</f>
        <v>0.74627493647399334</v>
      </c>
      <c r="H74" s="21"/>
    </row>
    <row r="76" spans="1:8" x14ac:dyDescent="0.25">
      <c r="B76" s="22"/>
      <c r="C76" s="22" t="s">
        <v>191</v>
      </c>
      <c r="D76" s="22"/>
      <c r="E76" s="22"/>
      <c r="F76" s="22" t="s">
        <v>10</v>
      </c>
      <c r="G76" s="22" t="s">
        <v>11</v>
      </c>
      <c r="H76" s="22" t="s">
        <v>12</v>
      </c>
    </row>
    <row r="77" spans="1:8" x14ac:dyDescent="0.25">
      <c r="B77" s="23"/>
      <c r="C77" s="17" t="s">
        <v>192</v>
      </c>
      <c r="D77" s="12"/>
      <c r="E77" s="24"/>
      <c r="F77" s="25" t="s">
        <v>193</v>
      </c>
      <c r="G77" s="24">
        <v>0</v>
      </c>
      <c r="H77" s="12"/>
    </row>
    <row r="78" spans="1:8" x14ac:dyDescent="0.25">
      <c r="A78" s="26" t="s">
        <v>194</v>
      </c>
      <c r="B78" s="23" t="s">
        <v>195</v>
      </c>
      <c r="C78" s="17" t="s">
        <v>196</v>
      </c>
      <c r="D78" s="17"/>
      <c r="E78" s="18"/>
      <c r="F78" s="13">
        <v>901955.06</v>
      </c>
      <c r="G78" s="20">
        <f>+F78/$F$86</f>
        <v>0.17649147106889065</v>
      </c>
      <c r="H78" s="12"/>
    </row>
    <row r="79" spans="1:8" x14ac:dyDescent="0.25">
      <c r="B79" s="23"/>
      <c r="C79" s="17" t="s">
        <v>197</v>
      </c>
      <c r="D79" s="12"/>
      <c r="E79" s="24"/>
      <c r="F79" s="18" t="s">
        <v>193</v>
      </c>
      <c r="G79" s="24">
        <v>0</v>
      </c>
      <c r="H79" s="12"/>
    </row>
    <row r="80" spans="1:8" x14ac:dyDescent="0.25">
      <c r="B80" s="23"/>
      <c r="C80" s="17" t="s">
        <v>198</v>
      </c>
      <c r="D80" s="12"/>
      <c r="E80" s="24"/>
      <c r="F80" s="18" t="s">
        <v>193</v>
      </c>
      <c r="G80" s="24">
        <v>0</v>
      </c>
      <c r="H80" s="12"/>
    </row>
    <row r="81" spans="1:8" x14ac:dyDescent="0.25">
      <c r="B81" s="23"/>
      <c r="C81" s="17" t="s">
        <v>199</v>
      </c>
      <c r="D81" s="12"/>
      <c r="E81" s="24"/>
      <c r="F81" s="18" t="s">
        <v>193</v>
      </c>
      <c r="G81" s="24">
        <v>0</v>
      </c>
      <c r="H81" s="12"/>
    </row>
    <row r="82" spans="1:8" x14ac:dyDescent="0.25">
      <c r="A82" s="27" t="s">
        <v>200</v>
      </c>
      <c r="B82" s="12" t="s">
        <v>200</v>
      </c>
      <c r="C82" s="12" t="s">
        <v>201</v>
      </c>
      <c r="D82" s="12"/>
      <c r="E82" s="24"/>
      <c r="F82" s="13">
        <v>394700.26</v>
      </c>
      <c r="G82" s="20">
        <f>+F82/$F$86</f>
        <v>7.7233592457116015E-2</v>
      </c>
      <c r="H82" s="12"/>
    </row>
    <row r="83" spans="1:8" x14ac:dyDescent="0.25">
      <c r="B83" s="23"/>
      <c r="C83" s="12"/>
      <c r="D83" s="12"/>
      <c r="E83" s="24"/>
      <c r="F83" s="25"/>
      <c r="G83" s="20"/>
      <c r="H83" s="12"/>
    </row>
    <row r="84" spans="1:8" x14ac:dyDescent="0.25">
      <c r="B84" s="23"/>
      <c r="C84" s="12" t="s">
        <v>202</v>
      </c>
      <c r="D84" s="12"/>
      <c r="E84" s="24"/>
      <c r="F84" s="28">
        <f>SUM(F77:F83)</f>
        <v>1296655.32</v>
      </c>
      <c r="G84" s="20">
        <f>+F84/$F$86</f>
        <v>0.25372506352600666</v>
      </c>
      <c r="H84" s="12"/>
    </row>
    <row r="85" spans="1:8" x14ac:dyDescent="0.25">
      <c r="B85" s="23"/>
      <c r="C85" s="12"/>
      <c r="D85" s="12"/>
      <c r="E85" s="24"/>
      <c r="F85" s="28"/>
      <c r="G85" s="29"/>
      <c r="H85" s="12"/>
    </row>
    <row r="86" spans="1:8" x14ac:dyDescent="0.25">
      <c r="B86" s="30"/>
      <c r="C86" s="31" t="s">
        <v>203</v>
      </c>
      <c r="D86" s="32"/>
      <c r="E86" s="33"/>
      <c r="F86" s="34">
        <f>+F84+F74</f>
        <v>5110473.919999999</v>
      </c>
      <c r="G86" s="35">
        <v>1</v>
      </c>
      <c r="H86" s="12"/>
    </row>
    <row r="87" spans="1:8" x14ac:dyDescent="0.25">
      <c r="F87" s="36">
        <v>0</v>
      </c>
    </row>
    <row r="88" spans="1:8" x14ac:dyDescent="0.25">
      <c r="C88" s="17" t="s">
        <v>204</v>
      </c>
      <c r="D88" s="37">
        <v>6.84</v>
      </c>
      <c r="F88" s="4"/>
    </row>
    <row r="89" spans="1:8" x14ac:dyDescent="0.25">
      <c r="C89" s="17" t="s">
        <v>205</v>
      </c>
      <c r="D89" s="37">
        <v>5.54</v>
      </c>
    </row>
    <row r="90" spans="1:8" x14ac:dyDescent="0.25">
      <c r="C90" s="17" t="s">
        <v>206</v>
      </c>
      <c r="D90" s="37">
        <v>7.58</v>
      </c>
    </row>
    <row r="91" spans="1:8" x14ac:dyDescent="0.25">
      <c r="C91" s="17" t="s">
        <v>207</v>
      </c>
      <c r="D91" s="38">
        <v>11.657999999999999</v>
      </c>
    </row>
    <row r="92" spans="1:8" x14ac:dyDescent="0.25">
      <c r="C92" s="17" t="s">
        <v>208</v>
      </c>
      <c r="D92" s="38">
        <v>11.6615</v>
      </c>
    </row>
    <row r="93" spans="1:8" x14ac:dyDescent="0.25">
      <c r="A93" s="26" t="s">
        <v>209</v>
      </c>
      <c r="C93" s="17" t="s">
        <v>210</v>
      </c>
      <c r="D93" s="39">
        <v>73353.350000000006</v>
      </c>
    </row>
    <row r="94" spans="1:8" x14ac:dyDescent="0.25">
      <c r="C94" s="17" t="s">
        <v>211</v>
      </c>
      <c r="D94" s="40">
        <v>0</v>
      </c>
    </row>
    <row r="95" spans="1:8" x14ac:dyDescent="0.25">
      <c r="C95" s="17" t="s">
        <v>212</v>
      </c>
      <c r="D95" s="40">
        <v>0</v>
      </c>
      <c r="F95" s="36"/>
      <c r="G95" s="41"/>
    </row>
    <row r="96" spans="1:8" x14ac:dyDescent="0.25">
      <c r="B96" s="42"/>
      <c r="C96" s="10"/>
    </row>
    <row r="97" spans="1:8" x14ac:dyDescent="0.25">
      <c r="F97" s="4"/>
    </row>
    <row r="98" spans="1:8" x14ac:dyDescent="0.25">
      <c r="C98" s="22" t="s">
        <v>213</v>
      </c>
      <c r="D98" s="22"/>
      <c r="E98" s="22"/>
      <c r="F98" s="22"/>
      <c r="G98" s="22"/>
      <c r="H98" s="22"/>
    </row>
    <row r="99" spans="1:8" x14ac:dyDescent="0.25">
      <c r="C99" s="22" t="s">
        <v>214</v>
      </c>
      <c r="D99" s="22"/>
      <c r="E99" s="22"/>
      <c r="F99" s="22" t="s">
        <v>10</v>
      </c>
      <c r="G99" s="22" t="s">
        <v>11</v>
      </c>
      <c r="H99" s="22" t="s">
        <v>12</v>
      </c>
    </row>
    <row r="100" spans="1:8" x14ac:dyDescent="0.25">
      <c r="A100" s="12" t="s">
        <v>15</v>
      </c>
      <c r="C100" s="17" t="s">
        <v>215</v>
      </c>
      <c r="D100" s="12"/>
      <c r="E100" s="24"/>
      <c r="F100" s="43">
        <f>SUMIF(Table13456768[[Industry ]],A100,Table13456768[Market Value])</f>
        <v>3274467.6</v>
      </c>
      <c r="G100" s="44">
        <f>+F100/$F$86</f>
        <v>0.64073658358479613</v>
      </c>
      <c r="H100" s="12"/>
    </row>
    <row r="101" spans="1:8" x14ac:dyDescent="0.25">
      <c r="A101" s="12" t="s">
        <v>216</v>
      </c>
      <c r="C101" s="12" t="s">
        <v>217</v>
      </c>
      <c r="D101" s="12"/>
      <c r="E101" s="24"/>
      <c r="F101" s="43">
        <f>SUMIF(Table13456768[[Industry ]],A101,Table13456768[Market Value])</f>
        <v>0</v>
      </c>
      <c r="G101" s="44">
        <f>+F101/$F$86</f>
        <v>0</v>
      </c>
      <c r="H101" s="12"/>
    </row>
    <row r="102" spans="1:8" x14ac:dyDescent="0.25">
      <c r="C102" s="12" t="s">
        <v>218</v>
      </c>
      <c r="D102" s="12"/>
      <c r="E102" s="24"/>
      <c r="F102" s="43">
        <f>SUMIF($E$114:$E$121,C102,H114:H121)</f>
        <v>0</v>
      </c>
      <c r="G102" s="44">
        <f>+F102/$F$86</f>
        <v>0</v>
      </c>
      <c r="H102" s="12"/>
    </row>
    <row r="103" spans="1:8" x14ac:dyDescent="0.25">
      <c r="C103" s="12" t="s">
        <v>219</v>
      </c>
      <c r="D103" s="12"/>
      <c r="E103" s="24"/>
      <c r="F103" s="43">
        <f t="shared" ref="F103:F111" si="1">SUMIF($E$114:$E$121,C103,H115:H122)</f>
        <v>0</v>
      </c>
      <c r="G103" s="44">
        <f t="shared" ref="G103:G111" si="2">+F103/$F$86</f>
        <v>0</v>
      </c>
      <c r="H103" s="12"/>
    </row>
    <row r="104" spans="1:8" x14ac:dyDescent="0.25">
      <c r="C104" s="12" t="s">
        <v>220</v>
      </c>
      <c r="D104" s="12"/>
      <c r="E104" s="24"/>
      <c r="F104" s="43">
        <f t="shared" si="1"/>
        <v>0</v>
      </c>
      <c r="G104" s="44">
        <f t="shared" si="2"/>
        <v>0</v>
      </c>
      <c r="H104" s="12"/>
    </row>
    <row r="105" spans="1:8" x14ac:dyDescent="0.25">
      <c r="C105" s="12" t="s">
        <v>221</v>
      </c>
      <c r="D105" s="12"/>
      <c r="E105" s="24"/>
      <c r="F105" s="43">
        <f t="shared" si="1"/>
        <v>0</v>
      </c>
      <c r="G105" s="44">
        <f t="shared" si="2"/>
        <v>0</v>
      </c>
      <c r="H105" s="12"/>
    </row>
    <row r="106" spans="1:8" x14ac:dyDescent="0.25">
      <c r="C106" s="12" t="s">
        <v>222</v>
      </c>
      <c r="D106" s="12"/>
      <c r="E106" s="24"/>
      <c r="F106" s="43">
        <f t="shared" si="1"/>
        <v>0</v>
      </c>
      <c r="G106" s="44">
        <f t="shared" si="2"/>
        <v>0</v>
      </c>
      <c r="H106" s="12"/>
    </row>
    <row r="107" spans="1:8" x14ac:dyDescent="0.25">
      <c r="C107" s="12" t="s">
        <v>223</v>
      </c>
      <c r="D107" s="12"/>
      <c r="E107" s="24"/>
      <c r="F107" s="43">
        <f t="shared" si="1"/>
        <v>0</v>
      </c>
      <c r="G107" s="44">
        <f t="shared" si="2"/>
        <v>0</v>
      </c>
      <c r="H107" s="12"/>
    </row>
    <row r="108" spans="1:8" x14ac:dyDescent="0.25">
      <c r="C108" s="12" t="s">
        <v>224</v>
      </c>
      <c r="D108" s="12"/>
      <c r="E108" s="24"/>
      <c r="F108" s="43">
        <f t="shared" si="1"/>
        <v>0</v>
      </c>
      <c r="G108" s="44">
        <f t="shared" si="2"/>
        <v>0</v>
      </c>
      <c r="H108" s="12"/>
    </row>
    <row r="109" spans="1:8" x14ac:dyDescent="0.25">
      <c r="C109" s="12" t="s">
        <v>225</v>
      </c>
      <c r="D109" s="12"/>
      <c r="E109" s="24"/>
      <c r="F109" s="43">
        <f>SUMIF($E$114:$E$121,C109,H121:H128)</f>
        <v>0</v>
      </c>
      <c r="G109" s="44">
        <f t="shared" si="2"/>
        <v>0</v>
      </c>
      <c r="H109" s="12"/>
    </row>
    <row r="110" spans="1:8" x14ac:dyDescent="0.25">
      <c r="C110" s="12" t="s">
        <v>226</v>
      </c>
      <c r="D110" s="12"/>
      <c r="E110" s="24"/>
      <c r="F110" s="43">
        <f t="shared" si="1"/>
        <v>0</v>
      </c>
      <c r="G110" s="44">
        <f t="shared" si="2"/>
        <v>0</v>
      </c>
      <c r="H110" s="12"/>
    </row>
    <row r="111" spans="1:8" x14ac:dyDescent="0.25">
      <c r="C111" s="12" t="s">
        <v>227</v>
      </c>
      <c r="D111" s="12"/>
      <c r="E111" s="24"/>
      <c r="F111" s="43">
        <f t="shared" si="1"/>
        <v>0</v>
      </c>
      <c r="G111" s="44">
        <f t="shared" si="2"/>
        <v>0</v>
      </c>
      <c r="H111" s="12"/>
    </row>
    <row r="114" spans="5:8" x14ac:dyDescent="0.25">
      <c r="E114" s="12" t="s">
        <v>218</v>
      </c>
      <c r="F114" s="12" t="s">
        <v>228</v>
      </c>
      <c r="G114" s="1">
        <f t="shared" ref="G114:G121" si="3">SUMIF($H$7:$H$57,F114,$E$7:$E$57)</f>
        <v>0</v>
      </c>
      <c r="H114" s="1">
        <f t="shared" ref="H114:H121" si="4">SUMIF($H$7:$H$57,F114,$F$7:$F$57)</f>
        <v>0</v>
      </c>
    </row>
    <row r="115" spans="5:8" x14ac:dyDescent="0.25">
      <c r="E115" s="12" t="s">
        <v>218</v>
      </c>
      <c r="F115" s="12" t="s">
        <v>229</v>
      </c>
      <c r="G115" s="1">
        <f t="shared" si="3"/>
        <v>0</v>
      </c>
      <c r="H115" s="1">
        <f t="shared" si="4"/>
        <v>0</v>
      </c>
    </row>
    <row r="116" spans="5:8" x14ac:dyDescent="0.25">
      <c r="E116" s="12" t="s">
        <v>218</v>
      </c>
      <c r="F116" s="12" t="s">
        <v>230</v>
      </c>
      <c r="G116" s="1">
        <f t="shared" si="3"/>
        <v>0</v>
      </c>
      <c r="H116" s="1">
        <f t="shared" si="4"/>
        <v>0</v>
      </c>
    </row>
    <row r="117" spans="5:8" x14ac:dyDescent="0.25">
      <c r="E117" s="12" t="s">
        <v>220</v>
      </c>
      <c r="F117" s="12" t="s">
        <v>231</v>
      </c>
      <c r="G117" s="1">
        <f t="shared" si="3"/>
        <v>0</v>
      </c>
      <c r="H117" s="1">
        <f t="shared" si="4"/>
        <v>0</v>
      </c>
    </row>
    <row r="118" spans="5:8" x14ac:dyDescent="0.25">
      <c r="E118" s="12" t="s">
        <v>221</v>
      </c>
      <c r="F118" s="12" t="s">
        <v>232</v>
      </c>
      <c r="G118" s="1">
        <f t="shared" si="3"/>
        <v>0</v>
      </c>
      <c r="H118" s="1">
        <f t="shared" si="4"/>
        <v>0</v>
      </c>
    </row>
    <row r="119" spans="5:8" x14ac:dyDescent="0.25">
      <c r="E119" s="12" t="s">
        <v>218</v>
      </c>
      <c r="F119" s="12" t="s">
        <v>233</v>
      </c>
      <c r="G119" s="1">
        <f t="shared" si="3"/>
        <v>0</v>
      </c>
      <c r="H119" s="1">
        <f t="shared" si="4"/>
        <v>0</v>
      </c>
    </row>
    <row r="120" spans="5:8" x14ac:dyDescent="0.25">
      <c r="E120" s="12" t="s">
        <v>221</v>
      </c>
      <c r="F120" s="12" t="s">
        <v>234</v>
      </c>
      <c r="G120" s="1">
        <f t="shared" si="3"/>
        <v>0</v>
      </c>
      <c r="H120" s="1">
        <f t="shared" si="4"/>
        <v>0</v>
      </c>
    </row>
    <row r="121" spans="5:8" x14ac:dyDescent="0.25">
      <c r="E121" s="12" t="s">
        <v>218</v>
      </c>
      <c r="F121" s="12" t="s">
        <v>235</v>
      </c>
      <c r="G121" s="1">
        <f t="shared" si="3"/>
        <v>0</v>
      </c>
      <c r="H121" s="1">
        <f t="shared" si="4"/>
        <v>0</v>
      </c>
    </row>
    <row r="122" spans="5:8" x14ac:dyDescent="0.25">
      <c r="G122" s="1" t="s">
        <v>236</v>
      </c>
      <c r="H122" s="1" t="s">
        <v>236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Port_Tax Saver</vt:lpstr>
      <vt:lpstr>'Port_Tax Saver'!Print_Area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2023-03-08T10:52:31Z</dcterms:created>
  <dcterms:modified xsi:type="dcterms:W3CDTF">2023-03-08T10:52:53Z</dcterms:modified>
</cp:coreProperties>
</file>