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6FDAAB0A-50B7-4C32-8A78-FEADAE722977}" xr6:coauthVersionLast="47" xr6:coauthVersionMax="47" xr10:uidLastSave="{00000000-0000-0000-0000-000000000000}"/>
  <bookViews>
    <workbookView xWindow="-120" yWindow="-120" windowWidth="20730" windowHeight="11160" xr2:uid="{5909D02A-74C6-4BA1-8F9F-755201F71FDB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F168" i="1"/>
  <c r="H199" i="1"/>
  <c r="H201" i="1"/>
  <c r="H203" i="1"/>
  <c r="H205" i="1"/>
  <c r="H207" i="1"/>
  <c r="G198" i="1"/>
  <c r="G200" i="1"/>
  <c r="G202" i="1"/>
  <c r="G204" i="1"/>
  <c r="G206" i="1"/>
  <c r="H198" i="1"/>
  <c r="H200" i="1"/>
  <c r="H202" i="1"/>
  <c r="F189" i="1" s="1"/>
  <c r="H204" i="1"/>
  <c r="G189" i="1" l="1"/>
  <c r="F170" i="1"/>
  <c r="G168" i="1"/>
  <c r="H208" i="1"/>
  <c r="F186" i="1"/>
  <c r="G208" i="1"/>
  <c r="F188" i="1"/>
  <c r="G188" i="1" s="1"/>
  <c r="G166" i="1" l="1"/>
  <c r="G73" i="1"/>
  <c r="G71" i="1"/>
  <c r="G10" i="1"/>
  <c r="G26" i="1"/>
  <c r="G42" i="1"/>
  <c r="G58" i="1"/>
  <c r="G157" i="1"/>
  <c r="G158" i="1"/>
  <c r="G23" i="1"/>
  <c r="G39" i="1"/>
  <c r="G55" i="1"/>
  <c r="G162" i="1"/>
  <c r="G16" i="1"/>
  <c r="G36" i="1"/>
  <c r="G52" i="1"/>
  <c r="G68" i="1"/>
  <c r="G8" i="1"/>
  <c r="G17" i="1"/>
  <c r="G33" i="1"/>
  <c r="G49" i="1"/>
  <c r="G65" i="1"/>
  <c r="G195" i="1"/>
  <c r="G14" i="1"/>
  <c r="G30" i="1"/>
  <c r="G46" i="1"/>
  <c r="G62" i="1"/>
  <c r="G185" i="1"/>
  <c r="G11" i="1"/>
  <c r="G27" i="1"/>
  <c r="G43" i="1"/>
  <c r="G59" i="1"/>
  <c r="G187" i="1"/>
  <c r="G24" i="1"/>
  <c r="G40" i="1"/>
  <c r="G56" i="1"/>
  <c r="G72" i="1"/>
  <c r="G20" i="1"/>
  <c r="G21" i="1"/>
  <c r="G37" i="1"/>
  <c r="G53" i="1"/>
  <c r="G69" i="1"/>
  <c r="G7" i="1"/>
  <c r="G18" i="1"/>
  <c r="G34" i="1"/>
  <c r="G50" i="1"/>
  <c r="G66" i="1"/>
  <c r="G192" i="1"/>
  <c r="G15" i="1"/>
  <c r="G31" i="1"/>
  <c r="G47" i="1"/>
  <c r="G63" i="1"/>
  <c r="G193" i="1"/>
  <c r="G28" i="1"/>
  <c r="G44" i="1"/>
  <c r="G60" i="1"/>
  <c r="G190" i="1"/>
  <c r="G9" i="1"/>
  <c r="G25" i="1"/>
  <c r="G41" i="1"/>
  <c r="G57" i="1"/>
  <c r="G184" i="1"/>
  <c r="G22" i="1"/>
  <c r="G38" i="1"/>
  <c r="G54" i="1"/>
  <c r="G70" i="1"/>
  <c r="G19" i="1"/>
  <c r="G35" i="1"/>
  <c r="G51" i="1"/>
  <c r="G67" i="1"/>
  <c r="G12" i="1"/>
  <c r="G32" i="1"/>
  <c r="G48" i="1"/>
  <c r="G64" i="1"/>
  <c r="G194" i="1"/>
  <c r="G13" i="1"/>
  <c r="G29" i="1"/>
  <c r="G45" i="1"/>
  <c r="G61" i="1"/>
  <c r="G191" i="1"/>
  <c r="G186" i="1"/>
  <c r="F181" i="1"/>
  <c r="F175" i="1"/>
</calcChain>
</file>

<file path=xl/sharedStrings.xml><?xml version="1.0" encoding="utf-8"?>
<sst xmlns="http://schemas.openxmlformats.org/spreadsheetml/2006/main" count="148" uniqueCount="128">
  <si>
    <t>NAME OF PENSION FUND</t>
  </si>
  <si>
    <t>ADITYA BIRLA SUN LIFE PENSION MANAGEMENT LIMITED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</si>
  <si>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</si>
  <si>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</si>
  <si>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</si>
  <si>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</si>
  <si>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</si>
  <si>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</si>
  <si>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</si>
  <si>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</si>
  <si>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</si>
  <si>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</si>
  <si>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INE280A01028</t>
  </si>
  <si>
    <t>INE002A01018</t>
  </si>
  <si>
    <t>INE585B01010</t>
  </si>
  <si>
    <t>INE237A01028</t>
  </si>
  <si>
    <t>INE296A01024</t>
  </si>
  <si>
    <t>INE030A01027</t>
  </si>
  <si>
    <t>INE021A01026</t>
  </si>
  <si>
    <t>INE686F01025</t>
  </si>
  <si>
    <t>INE029A01011</t>
  </si>
  <si>
    <t>INE111A01025</t>
  </si>
  <si>
    <t>INE917I01010</t>
  </si>
  <si>
    <t>INE012A01025</t>
  </si>
  <si>
    <t>INE854D01024</t>
  </si>
  <si>
    <t>INE797F01020</t>
  </si>
  <si>
    <t>INE123W01016</t>
  </si>
  <si>
    <t>INE216A01030</t>
  </si>
  <si>
    <t>INE465A01025</t>
  </si>
  <si>
    <t>INE192A01025</t>
  </si>
  <si>
    <t>INE016A01026</t>
  </si>
  <si>
    <t>INE070A01015</t>
  </si>
  <si>
    <t>INE298A01020</t>
  </si>
  <si>
    <t>INE263A01024</t>
  </si>
  <si>
    <t>INE155A01022</t>
  </si>
  <si>
    <t>INE208A01029</t>
  </si>
  <si>
    <t>INE628A01036</t>
  </si>
  <si>
    <t>INE079A01024</t>
  </si>
  <si>
    <t>INE059A01026</t>
  </si>
  <si>
    <t>INE733E01010</t>
  </si>
  <si>
    <t>INE669C01036</t>
  </si>
  <si>
    <t>INE095A01012</t>
  </si>
  <si>
    <t>INE860A01027</t>
  </si>
  <si>
    <t>INE009A01021</t>
  </si>
  <si>
    <t>INE040A01034</t>
  </si>
  <si>
    <t>INE038A01020</t>
  </si>
  <si>
    <t>INE081A01012</t>
  </si>
  <si>
    <t>INE239A01016</t>
  </si>
  <si>
    <t>INE062A01020</t>
  </si>
  <si>
    <t>INE154A01025</t>
  </si>
  <si>
    <t>INE238A01034</t>
  </si>
  <si>
    <t>INE001A01036</t>
  </si>
  <si>
    <t>INE044A01036</t>
  </si>
  <si>
    <t>INE467B01029</t>
  </si>
  <si>
    <t>INE752E01010</t>
  </si>
  <si>
    <t>INE101A01026</t>
  </si>
  <si>
    <t>INE018A01030</t>
  </si>
  <si>
    <t>INE481G01011</t>
  </si>
  <si>
    <t>INE090A01021</t>
  </si>
  <si>
    <t>INE129A01019</t>
  </si>
  <si>
    <t>INE089A01023</t>
  </si>
  <si>
    <t>INE066A01021</t>
  </si>
  <si>
    <t>INE397D01024</t>
  </si>
  <si>
    <t>INE121A01024</t>
  </si>
  <si>
    <t>INE918I01018</t>
  </si>
  <si>
    <t>INE414G01012</t>
  </si>
  <si>
    <t>INE299U01018</t>
  </si>
  <si>
    <t>INE203G01027</t>
  </si>
  <si>
    <t>INE226A01021</t>
  </si>
  <si>
    <t>INE671A01010</t>
  </si>
  <si>
    <t>INE073K01018</t>
  </si>
  <si>
    <t>IN9397D01014</t>
  </si>
  <si>
    <t>INE795G01014</t>
  </si>
  <si>
    <t>INE361B01024</t>
  </si>
  <si>
    <t>INE245A01021</t>
  </si>
  <si>
    <t>INE075A01022</t>
  </si>
  <si>
    <t>INE271C01023</t>
  </si>
  <si>
    <t>INE765G01017</t>
  </si>
  <si>
    <t>INE849A01020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</si>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</sst>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00"/>
    <numFmt numFmtId="166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166" fontId="0" fillId="0" borderId="0" xfId="0" applyNumberFormat="1"/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p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Apr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N2">
            <v>7.910866953933797E-2</v>
          </cell>
          <cell r="O2">
            <v>0</v>
          </cell>
          <cell r="P2" t="str">
            <v/>
          </cell>
          <cell r="Q2">
            <v>1598661.79</v>
          </cell>
          <cell r="R2">
            <v>1598661.79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N3">
            <v>0.10305751533884296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348.52</v>
          </cell>
          <cell r="AA3">
            <v>348.79</v>
          </cell>
          <cell r="AB3">
            <v>0</v>
          </cell>
          <cell r="AC3" t="str">
            <v>AAA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N4">
            <v>8.6470655619449832E-2</v>
          </cell>
          <cell r="O4">
            <v>0</v>
          </cell>
          <cell r="P4" t="str">
            <v/>
          </cell>
          <cell r="Q4">
            <v>1585142.39</v>
          </cell>
          <cell r="R4">
            <v>1585142.39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150.99</v>
          </cell>
          <cell r="AA4">
            <v>151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N5">
            <v>0.10148776070479384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139.19</v>
          </cell>
          <cell r="AA5">
            <v>139.03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N6">
            <v>9.8670782119009551E-2</v>
          </cell>
          <cell r="O6">
            <v>0</v>
          </cell>
          <cell r="P6" t="str">
            <v/>
          </cell>
          <cell r="Q6">
            <v>1831317.45</v>
          </cell>
          <cell r="R6">
            <v>1831317.45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385.12</v>
          </cell>
          <cell r="AA6">
            <v>385.83</v>
          </cell>
          <cell r="AB6" t="str">
            <v>AAA</v>
          </cell>
          <cell r="AC6" t="str">
            <v>AAA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N7">
            <v>2.6734739309090261E-2</v>
          </cell>
          <cell r="O7">
            <v>0</v>
          </cell>
          <cell r="P7" t="str">
            <v/>
          </cell>
          <cell r="Q7">
            <v>0</v>
          </cell>
          <cell r="R7">
            <v>541565.28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N8">
            <v>0.29788387834074537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20.087671232876712</v>
          </cell>
          <cell r="W8">
            <v>2.7486020373617581</v>
          </cell>
          <cell r="X8">
            <v>6.7676E-2</v>
          </cell>
          <cell r="Y8">
            <v>7.5190627836942525E-2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N9">
            <v>5.1324610828732554E-2</v>
          </cell>
          <cell r="O9">
            <v>9.4499999999999987E-2</v>
          </cell>
          <cell r="P9" t="str">
            <v>Yearly</v>
          </cell>
          <cell r="Q9">
            <v>1055236</v>
          </cell>
          <cell r="R9">
            <v>1055236</v>
          </cell>
          <cell r="S9">
            <v>45373</v>
          </cell>
          <cell r="T9">
            <v>0</v>
          </cell>
          <cell r="U9">
            <v>45373</v>
          </cell>
          <cell r="V9">
            <v>20.087671232876712</v>
          </cell>
          <cell r="W9">
            <v>1.6907932042052294</v>
          </cell>
          <cell r="X9">
            <v>8.9403999999999997E-2</v>
          </cell>
          <cell r="Y9">
            <v>7.1230840025527931E-2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str">
            <v>CRISIL AA+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N10">
            <v>0.15526138819999766</v>
          </cell>
          <cell r="O10">
            <v>9.1499999999999998E-2</v>
          </cell>
          <cell r="P10" t="str">
            <v>Yearly</v>
          </cell>
          <cell r="Q10">
            <v>3102404</v>
          </cell>
          <cell r="R10">
            <v>3102404</v>
          </cell>
          <cell r="S10">
            <v>45097</v>
          </cell>
          <cell r="T10">
            <v>0</v>
          </cell>
          <cell r="U10">
            <v>45097</v>
          </cell>
          <cell r="V10">
            <v>20.087671232876712</v>
          </cell>
          <cell r="W10">
            <v>1.0143558237218693</v>
          </cell>
          <cell r="X10">
            <v>8.7524999999999992E-2</v>
          </cell>
          <cell r="Y10">
            <v>4.6767366594675508E-2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str">
            <v>[ICRA]AA+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N11">
            <v>8.9379034706494112E-4</v>
          </cell>
          <cell r="O11">
            <v>9.0999999999999998E-2</v>
          </cell>
          <cell r="P11" t="str">
            <v>Half Yly</v>
          </cell>
          <cell r="Q11">
            <v>1069000</v>
          </cell>
          <cell r="R11">
            <v>1069000</v>
          </cell>
          <cell r="S11">
            <v>0</v>
          </cell>
          <cell r="T11">
            <v>0</v>
          </cell>
          <cell r="U11">
            <v>44916</v>
          </cell>
          <cell r="V11">
            <v>0.64657534246575343</v>
          </cell>
          <cell r="W11">
            <v>0.59915215931955568</v>
          </cell>
          <cell r="X11">
            <v>7.4523999999999988E-4</v>
          </cell>
          <cell r="Y11">
            <v>8.2699999999999996E-2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N12">
            <v>9.6786044265038138E-4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8.1287671232876715</v>
          </cell>
          <cell r="W12">
            <v>5.4153903818720242</v>
          </cell>
          <cell r="X12">
            <v>7.7699999999999991E-4</v>
          </cell>
          <cell r="Y12">
            <v>7.3435E-2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N13">
            <v>4.6285814264260998E-3</v>
          </cell>
          <cell r="O13">
            <v>8.8000000000000009E-2</v>
          </cell>
          <cell r="P13" t="str">
            <v>Yearly</v>
          </cell>
          <cell r="Q13">
            <v>4789425</v>
          </cell>
          <cell r="R13">
            <v>4789425</v>
          </cell>
          <cell r="S13">
            <v>0</v>
          </cell>
          <cell r="T13">
            <v>0</v>
          </cell>
          <cell r="U13">
            <v>46566</v>
          </cell>
          <cell r="V13">
            <v>5.1643835616438354</v>
          </cell>
          <cell r="W13">
            <v>3.8063003350899294</v>
          </cell>
          <cell r="X13">
            <v>9.5100000000000002E-4</v>
          </cell>
          <cell r="Y13">
            <v>7.7700000000000005E-2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[ICRA]AA+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N14">
            <v>8.3667705833589123E-3</v>
          </cell>
          <cell r="O14">
            <v>9.3000000000000013E-2</v>
          </cell>
          <cell r="P14" t="str">
            <v>Yearly</v>
          </cell>
          <cell r="Q14">
            <v>9052108</v>
          </cell>
          <cell r="R14">
            <v>9052108</v>
          </cell>
          <cell r="S14">
            <v>0</v>
          </cell>
          <cell r="T14">
            <v>0</v>
          </cell>
          <cell r="U14">
            <v>45478</v>
          </cell>
          <cell r="V14">
            <v>2.1835691294258552</v>
          </cell>
          <cell r="W14">
            <v>1.8177069939664898</v>
          </cell>
          <cell r="X14">
            <v>9.1329999999999992E-4</v>
          </cell>
          <cell r="Y14">
            <v>6.9099999999999995E-2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N15">
            <v>6.4453695967189367E-3</v>
          </cell>
          <cell r="O15">
            <v>8.4499999999999992E-2</v>
          </cell>
          <cell r="P15" t="str">
            <v>Yearly</v>
          </cell>
          <cell r="Q15">
            <v>7036652</v>
          </cell>
          <cell r="R15">
            <v>7036652</v>
          </cell>
          <cell r="S15">
            <v>0</v>
          </cell>
          <cell r="T15">
            <v>0</v>
          </cell>
          <cell r="U15">
            <v>46804</v>
          </cell>
          <cell r="V15">
            <v>5.816438356164384</v>
          </cell>
          <cell r="W15">
            <v>4.4441401690432505</v>
          </cell>
          <cell r="X15">
            <v>8.3599999999999994E-4</v>
          </cell>
          <cell r="Y15">
            <v>7.6399999999999996E-2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N16">
            <v>1.9376167016505435E-3</v>
          </cell>
          <cell r="O16">
            <v>9.1799999999999993E-2</v>
          </cell>
          <cell r="P16" t="str">
            <v>Half Yly</v>
          </cell>
          <cell r="Q16">
            <v>2181026</v>
          </cell>
          <cell r="R16">
            <v>2181026</v>
          </cell>
          <cell r="S16">
            <v>0</v>
          </cell>
          <cell r="T16">
            <v>0</v>
          </cell>
          <cell r="U16">
            <v>46045</v>
          </cell>
          <cell r="V16">
            <v>3.7369863013698632</v>
          </cell>
          <cell r="W16">
            <v>3.0988254348805691</v>
          </cell>
          <cell r="X16">
            <v>7.6533000000000005E-4</v>
          </cell>
          <cell r="Y16">
            <v>6.5140000000000003E-2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N17">
            <v>4.5868272706436715E-3</v>
          </cell>
          <cell r="O17">
            <v>8.8900000000000007E-2</v>
          </cell>
          <cell r="P17" t="str">
            <v>Yearly</v>
          </cell>
          <cell r="Q17">
            <v>5036440</v>
          </cell>
          <cell r="R17">
            <v>5036440</v>
          </cell>
          <cell r="S17">
            <v>0</v>
          </cell>
          <cell r="T17">
            <v>0</v>
          </cell>
          <cell r="U17">
            <v>45041</v>
          </cell>
          <cell r="V17">
            <v>0.989041095890411</v>
          </cell>
          <cell r="W17">
            <v>0.93836916118634817</v>
          </cell>
          <cell r="X17">
            <v>8.6693999999999996E-4</v>
          </cell>
          <cell r="Y17">
            <v>5.3999999999999999E-2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N18">
            <v>9.2793369747315479E-4</v>
          </cell>
          <cell r="O18">
            <v>7.9299999999999995E-2</v>
          </cell>
          <cell r="P18" t="str">
            <v>Yearly</v>
          </cell>
          <cell r="Q18">
            <v>1010700</v>
          </cell>
          <cell r="R18">
            <v>1010700</v>
          </cell>
          <cell r="S18">
            <v>0</v>
          </cell>
          <cell r="T18">
            <v>0</v>
          </cell>
          <cell r="U18">
            <v>46893</v>
          </cell>
          <cell r="V18">
            <v>6.0575342465753428</v>
          </cell>
          <cell r="W18">
            <v>4.4176562527315797</v>
          </cell>
          <cell r="X18">
            <v>7.76E-4</v>
          </cell>
          <cell r="Y18">
            <v>7.0000000000000007E-2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N19">
            <v>4.6031291591246831E-3</v>
          </cell>
          <cell r="O19">
            <v>9.2499999999999999E-2</v>
          </cell>
          <cell r="P19" t="str">
            <v>Yearly</v>
          </cell>
          <cell r="Q19">
            <v>5000000</v>
          </cell>
          <cell r="R19">
            <v>5000000</v>
          </cell>
          <cell r="S19">
            <v>0</v>
          </cell>
          <cell r="T19">
            <v>0</v>
          </cell>
          <cell r="U19">
            <v>45096</v>
          </cell>
          <cell r="V19">
            <v>1.1397260273972603</v>
          </cell>
          <cell r="W19">
            <v>0.99923495558809117</v>
          </cell>
          <cell r="X19">
            <v>9.243700000000001E-4</v>
          </cell>
          <cell r="Y19">
            <v>5.8299999999999998E-2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N20">
            <v>9.3390809529521497E-4</v>
          </cell>
          <cell r="O20">
            <v>7.9299999999999995E-2</v>
          </cell>
          <cell r="P20" t="str">
            <v>Yearly</v>
          </cell>
          <cell r="Q20">
            <v>1003144</v>
          </cell>
          <cell r="R20">
            <v>1003144</v>
          </cell>
          <cell r="S20">
            <v>0</v>
          </cell>
          <cell r="T20">
            <v>0</v>
          </cell>
          <cell r="U20">
            <v>46162</v>
          </cell>
          <cell r="V20">
            <v>4.0575342465753428</v>
          </cell>
          <cell r="W20">
            <v>3.1912146762331535</v>
          </cell>
          <cell r="X20">
            <v>7.8600000000000002E-4</v>
          </cell>
          <cell r="Y20">
            <v>6.4500000000000002E-2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N21">
            <v>7.2809084545359245E-3</v>
          </cell>
          <cell r="O21">
            <v>0.114</v>
          </cell>
          <cell r="P21" t="str">
            <v>Yearly</v>
          </cell>
          <cell r="Q21">
            <v>8808500</v>
          </cell>
          <cell r="R21">
            <v>8808500</v>
          </cell>
          <cell r="S21">
            <v>0</v>
          </cell>
          <cell r="T21">
            <v>0</v>
          </cell>
          <cell r="U21">
            <v>44862</v>
          </cell>
          <cell r="V21">
            <v>0.49863013698630138</v>
          </cell>
          <cell r="W21">
            <v>0.47049456216861796</v>
          </cell>
          <cell r="X21">
            <v>8.5797999999999994E-4</v>
          </cell>
          <cell r="Y21">
            <v>5.9799999999999999E-2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N22">
            <v>1.1599514135523627E-3</v>
          </cell>
          <cell r="O22">
            <v>0.08</v>
          </cell>
          <cell r="P22" t="str">
            <v>Yearly</v>
          </cell>
          <cell r="Q22">
            <v>1283023.3</v>
          </cell>
          <cell r="R22">
            <v>1283023.3</v>
          </cell>
          <cell r="S22">
            <v>0</v>
          </cell>
          <cell r="T22">
            <v>0</v>
          </cell>
          <cell r="U22">
            <v>46592</v>
          </cell>
          <cell r="V22">
            <v>5.2356164383561641</v>
          </cell>
          <cell r="W22">
            <v>3.9211433280026795</v>
          </cell>
          <cell r="X22">
            <v>8.1765000000000006E-4</v>
          </cell>
          <cell r="Y22">
            <v>7.9000000000000001E-2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BWR AAA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N23">
            <v>1.5078346021234451E-2</v>
          </cell>
          <cell r="O23">
            <v>8.6999999999999994E-2</v>
          </cell>
          <cell r="P23" t="str">
            <v>Yearly</v>
          </cell>
          <cell r="Q23">
            <v>16948703</v>
          </cell>
          <cell r="R23">
            <v>16948703</v>
          </cell>
          <cell r="S23">
            <v>0</v>
          </cell>
          <cell r="T23">
            <v>0</v>
          </cell>
          <cell r="U23">
            <v>45791</v>
          </cell>
          <cell r="V23">
            <v>3.0410958904109591</v>
          </cell>
          <cell r="W23">
            <v>2.4467952292141324</v>
          </cell>
          <cell r="X23">
            <v>6.4500000000000007E-4</v>
          </cell>
          <cell r="Y23">
            <v>6.4299999999999996E-2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N24">
            <v>4.5706675239695791E-3</v>
          </cell>
          <cell r="O24">
            <v>7.6999999999999999E-2</v>
          </cell>
          <cell r="P24" t="str">
            <v>Yearly</v>
          </cell>
          <cell r="Q24">
            <v>4946920</v>
          </cell>
          <cell r="R24">
            <v>4946920</v>
          </cell>
          <cell r="S24">
            <v>0</v>
          </cell>
          <cell r="T24">
            <v>0</v>
          </cell>
          <cell r="U24">
            <v>46731</v>
          </cell>
          <cell r="V24">
            <v>5.6164383561643838</v>
          </cell>
          <cell r="W24">
            <v>4.35063554810821</v>
          </cell>
          <cell r="X24">
            <v>7.8498000000000001E-4</v>
          </cell>
          <cell r="Y24">
            <v>7.0499999999999993E-2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N25">
            <v>4.4729450317128336E-3</v>
          </cell>
          <cell r="O25">
            <v>7.0999999999999994E-2</v>
          </cell>
          <cell r="P25" t="str">
            <v>Yearly</v>
          </cell>
          <cell r="Q25">
            <v>4731460</v>
          </cell>
          <cell r="R25">
            <v>4731460</v>
          </cell>
          <cell r="S25">
            <v>0</v>
          </cell>
          <cell r="T25">
            <v>0</v>
          </cell>
          <cell r="U25">
            <v>44781</v>
          </cell>
          <cell r="V25">
            <v>0.27671232876712326</v>
          </cell>
          <cell r="W25">
            <v>0.26530424618132614</v>
          </cell>
          <cell r="X25">
            <v>8.6700000000000004E-4</v>
          </cell>
          <cell r="Y25">
            <v>4.2999999999999997E-2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N26">
            <v>4.6011125222390212E-3</v>
          </cell>
          <cell r="O26">
            <v>8.4499999999999992E-2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46771</v>
          </cell>
          <cell r="V26">
            <v>5.7260273972602738</v>
          </cell>
          <cell r="W26">
            <v>4.360146338771874</v>
          </cell>
          <cell r="X26">
            <v>8.4442000000000002E-4</v>
          </cell>
          <cell r="Y26">
            <v>7.6399999999999996E-2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N27">
            <v>4.6881255177307216E-3</v>
          </cell>
          <cell r="O27">
            <v>8.199999999999999E-2</v>
          </cell>
          <cell r="P27" t="str">
            <v>Half Yly</v>
          </cell>
          <cell r="Q27">
            <v>5009000</v>
          </cell>
          <cell r="R27">
            <v>5009000</v>
          </cell>
          <cell r="S27">
            <v>0</v>
          </cell>
          <cell r="T27">
            <v>0</v>
          </cell>
          <cell r="U27">
            <v>46821</v>
          </cell>
          <cell r="V27">
            <v>5.8616513212066774</v>
          </cell>
          <cell r="W27">
            <v>4.5865006528106882</v>
          </cell>
          <cell r="X27">
            <v>8.1673E-4</v>
          </cell>
          <cell r="Y27">
            <v>7.1499999999999994E-2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N28">
            <v>5.3633124263899089E-3</v>
          </cell>
          <cell r="O28">
            <v>9.35E-2</v>
          </cell>
          <cell r="P28" t="str">
            <v>Yearly</v>
          </cell>
          <cell r="Q28">
            <v>6230136</v>
          </cell>
          <cell r="R28">
            <v>6230136</v>
          </cell>
          <cell r="S28">
            <v>0</v>
          </cell>
          <cell r="T28">
            <v>0</v>
          </cell>
          <cell r="U28">
            <v>44727</v>
          </cell>
          <cell r="V28">
            <v>0.12876712328767123</v>
          </cell>
          <cell r="W28">
            <v>0.12371937287439591</v>
          </cell>
          <cell r="X28">
            <v>8.2266999999999996E-4</v>
          </cell>
          <cell r="Y28">
            <v>4.0800000000000003E-2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N29">
            <v>4.9750255180407571E-2</v>
          </cell>
          <cell r="O29">
            <v>8.8499999999999995E-2</v>
          </cell>
          <cell r="P29" t="str">
            <v>Yearly</v>
          </cell>
          <cell r="Q29">
            <v>57671607.390000001</v>
          </cell>
          <cell r="R29">
            <v>57671607.390000001</v>
          </cell>
          <cell r="S29">
            <v>0</v>
          </cell>
          <cell r="T29">
            <v>0</v>
          </cell>
          <cell r="U29">
            <v>45631</v>
          </cell>
          <cell r="V29">
            <v>2.6027397260273974</v>
          </cell>
          <cell r="W29">
            <v>2.2306323746155883</v>
          </cell>
          <cell r="X29">
            <v>7.4350000000000002E-4</v>
          </cell>
          <cell r="Y29">
            <v>6.3899999999999998E-2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N30">
            <v>1.8464185183313755E-3</v>
          </cell>
          <cell r="O30">
            <v>7.85E-2</v>
          </cell>
          <cell r="P30" t="str">
            <v>Half Yly</v>
          </cell>
          <cell r="Q30">
            <v>1981292</v>
          </cell>
          <cell r="R30">
            <v>1981292</v>
          </cell>
          <cell r="S30">
            <v>0</v>
          </cell>
          <cell r="T30">
            <v>0</v>
          </cell>
          <cell r="U30">
            <v>46846</v>
          </cell>
          <cell r="V30">
            <v>5.9301369863013695</v>
          </cell>
          <cell r="W30">
            <v>4.6807747504286619</v>
          </cell>
          <cell r="X30">
            <v>7.9816999999999996E-4</v>
          </cell>
          <cell r="Y30">
            <v>7.1499999999999994E-2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N31">
            <v>7.4113474146676045E-2</v>
          </cell>
          <cell r="O31">
            <v>0</v>
          </cell>
          <cell r="P31" t="str">
            <v/>
          </cell>
          <cell r="Q31">
            <v>83429000</v>
          </cell>
          <cell r="R31">
            <v>83429000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e">
            <v>#N/A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N32">
            <v>4.6546466802698536E-3</v>
          </cell>
          <cell r="O32">
            <v>8.1500000000000003E-2</v>
          </cell>
          <cell r="P32" t="str">
            <v>Yearly</v>
          </cell>
          <cell r="Q32">
            <v>4937880</v>
          </cell>
          <cell r="R32">
            <v>4937880</v>
          </cell>
          <cell r="S32">
            <v>0</v>
          </cell>
          <cell r="T32">
            <v>0</v>
          </cell>
          <cell r="U32">
            <v>45721</v>
          </cell>
          <cell r="V32">
            <v>2.8493225540833893</v>
          </cell>
          <cell r="W32">
            <v>2.4795913416184794</v>
          </cell>
          <cell r="X32">
            <v>8.3849999999999994E-4</v>
          </cell>
          <cell r="Y32">
            <v>6.25E-2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N33">
            <v>9.5226837481767097E-4</v>
          </cell>
          <cell r="O33">
            <v>9.0200000000000002E-2</v>
          </cell>
          <cell r="P33" t="str">
            <v>Yearly</v>
          </cell>
          <cell r="Q33">
            <v>1018300</v>
          </cell>
          <cell r="R33">
            <v>1018300</v>
          </cell>
          <cell r="S33">
            <v>0</v>
          </cell>
          <cell r="T33">
            <v>0</v>
          </cell>
          <cell r="U33">
            <v>45924</v>
          </cell>
          <cell r="V33">
            <v>3.4054794520547946</v>
          </cell>
          <cell r="W33">
            <v>2.7736426977636821</v>
          </cell>
          <cell r="X33">
            <v>8.6499000000000005E-4</v>
          </cell>
          <cell r="Y33">
            <v>6.5699999999999995E-2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BWR AAA(CE)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N34">
            <v>4.455088467218646E-3</v>
          </cell>
          <cell r="O34">
            <v>7.2700000000000001E-2</v>
          </cell>
          <cell r="P34" t="str">
            <v>Yearly</v>
          </cell>
          <cell r="Q34">
            <v>4843825</v>
          </cell>
          <cell r="R34">
            <v>4843825</v>
          </cell>
          <cell r="S34">
            <v>0</v>
          </cell>
          <cell r="T34">
            <v>0</v>
          </cell>
          <cell r="U34">
            <v>44718</v>
          </cell>
          <cell r="V34">
            <v>0.10410958904109589</v>
          </cell>
          <cell r="W34">
            <v>0.10003804078129711</v>
          </cell>
          <cell r="X34">
            <v>8.1899999999999996E-4</v>
          </cell>
          <cell r="Y34">
            <v>4.07E-2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N35">
            <v>1.8068924353724016E-3</v>
          </cell>
          <cell r="O35">
            <v>8.8399999999999992E-2</v>
          </cell>
          <cell r="P35" t="str">
            <v>Yearly</v>
          </cell>
          <cell r="Q35">
            <v>2025600</v>
          </cell>
          <cell r="R35">
            <v>2025600</v>
          </cell>
          <cell r="S35">
            <v>0</v>
          </cell>
          <cell r="T35">
            <v>0</v>
          </cell>
          <cell r="U35">
            <v>44838</v>
          </cell>
          <cell r="V35">
            <v>0.43287671232876712</v>
          </cell>
          <cell r="W35">
            <v>0.41387963699088548</v>
          </cell>
          <cell r="X35">
            <v>8.4489999999999999E-4</v>
          </cell>
          <cell r="Y35">
            <v>4.5900000000000003E-2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N36">
            <v>9.2063471568786914E-4</v>
          </cell>
          <cell r="O36">
            <v>9.0800000000000006E-2</v>
          </cell>
          <cell r="P36" t="str">
            <v>Yearly</v>
          </cell>
          <cell r="Q36">
            <v>978000</v>
          </cell>
          <cell r="R36">
            <v>978000</v>
          </cell>
          <cell r="S36">
            <v>0</v>
          </cell>
          <cell r="T36">
            <v>0</v>
          </cell>
          <cell r="U36">
            <v>45253</v>
          </cell>
          <cell r="V36">
            <v>1.5698630136986302</v>
          </cell>
          <cell r="W36">
            <v>1.3973111534218492</v>
          </cell>
          <cell r="X36">
            <v>9.5951999999999995E-4</v>
          </cell>
          <cell r="Y36">
            <v>6.5199999999999994E-2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[ICRA]AA+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N37">
            <v>1.9121675437011539E-2</v>
          </cell>
          <cell r="O37">
            <v>7.6999999999999999E-2</v>
          </cell>
          <cell r="P37" t="str">
            <v>Yearly</v>
          </cell>
          <cell r="Q37">
            <v>21394539</v>
          </cell>
          <cell r="R37">
            <v>21394539</v>
          </cell>
          <cell r="S37">
            <v>0</v>
          </cell>
          <cell r="T37">
            <v>0</v>
          </cell>
          <cell r="U37">
            <v>47374</v>
          </cell>
          <cell r="V37">
            <v>7.375342465753425</v>
          </cell>
          <cell r="W37">
            <v>5.2790860378320659</v>
          </cell>
          <cell r="X37">
            <v>7.4135999999999994E-2</v>
          </cell>
          <cell r="Y37">
            <v>7.2400000000000006E-2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N38">
            <v>1.8901360078218705E-3</v>
          </cell>
          <cell r="O38">
            <v>8.9600000000000013E-2</v>
          </cell>
          <cell r="P38" t="str">
            <v>Yearly</v>
          </cell>
          <cell r="Q38">
            <v>2099684</v>
          </cell>
          <cell r="R38">
            <v>2099684</v>
          </cell>
          <cell r="S38">
            <v>0</v>
          </cell>
          <cell r="T38">
            <v>0</v>
          </cell>
          <cell r="U38">
            <v>45755</v>
          </cell>
          <cell r="V38">
            <v>2.9424657534246577</v>
          </cell>
          <cell r="W38">
            <v>2.5449111463274448</v>
          </cell>
          <cell r="X38">
            <v>7.7499999999999999E-2</v>
          </cell>
          <cell r="Y38">
            <v>6.5000000000000002E-2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N39">
            <v>5.4724666734681073E-3</v>
          </cell>
          <cell r="O39">
            <v>7.6499999999999999E-2</v>
          </cell>
          <cell r="P39" t="str">
            <v>Yearly</v>
          </cell>
          <cell r="Q39">
            <v>6149214</v>
          </cell>
          <cell r="R39">
            <v>6149214</v>
          </cell>
          <cell r="S39">
            <v>0</v>
          </cell>
          <cell r="T39">
            <v>0</v>
          </cell>
          <cell r="U39">
            <v>46713</v>
          </cell>
          <cell r="V39">
            <v>5.5671232876712331</v>
          </cell>
          <cell r="W39">
            <v>4.3089637052207994</v>
          </cell>
          <cell r="X39">
            <v>7.0999999999999994E-2</v>
          </cell>
          <cell r="Y39">
            <v>7.0400000000000004E-2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N40">
            <v>9.7963333780843945E-3</v>
          </cell>
          <cell r="O40">
            <v>9.2499999999999999E-2</v>
          </cell>
          <cell r="P40" t="str">
            <v>Yearly</v>
          </cell>
          <cell r="Q40">
            <v>10936230</v>
          </cell>
          <cell r="R40">
            <v>10936230</v>
          </cell>
          <cell r="S40">
            <v>0</v>
          </cell>
          <cell r="T40">
            <v>0</v>
          </cell>
          <cell r="U40">
            <v>46382</v>
          </cell>
          <cell r="V40">
            <v>4.6602739726027398</v>
          </cell>
          <cell r="W40">
            <v>3.6823102039779627</v>
          </cell>
          <cell r="X40">
            <v>7.46E-2</v>
          </cell>
          <cell r="Y40">
            <v>6.6000000000000003E-2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N41">
            <v>2.9274878031023172E-3</v>
          </cell>
          <cell r="O41">
            <v>9.4499999999999987E-2</v>
          </cell>
          <cell r="P41" t="str">
            <v>Yearly</v>
          </cell>
          <cell r="Q41">
            <v>3259764</v>
          </cell>
          <cell r="R41">
            <v>3259764</v>
          </cell>
          <cell r="S41">
            <v>0</v>
          </cell>
          <cell r="T41">
            <v>0</v>
          </cell>
          <cell r="U41">
            <v>46266</v>
          </cell>
          <cell r="V41">
            <v>4.3424657534246576</v>
          </cell>
          <cell r="W41">
            <v>3.3679412547365501</v>
          </cell>
          <cell r="X41">
            <v>7.1499999999999994E-2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N42">
            <v>4.693522464462173E-3</v>
          </cell>
          <cell r="O42">
            <v>8.3499999999999991E-2</v>
          </cell>
          <cell r="P42" t="str">
            <v>Yearly</v>
          </cell>
          <cell r="Q42">
            <v>5496000</v>
          </cell>
          <cell r="R42">
            <v>5496000</v>
          </cell>
          <cell r="S42">
            <v>0</v>
          </cell>
          <cell r="T42">
            <v>0</v>
          </cell>
          <cell r="U42">
            <v>47190</v>
          </cell>
          <cell r="V42">
            <v>6.8712328767123285</v>
          </cell>
          <cell r="W42">
            <v>5.1170841644437113</v>
          </cell>
          <cell r="X42">
            <v>6.7892000000000008E-2</v>
          </cell>
          <cell r="Y42">
            <v>7.2678999999999994E-2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N43">
            <v>4.3083003999860817E-3</v>
          </cell>
          <cell r="O43">
            <v>6.9800000000000001E-2</v>
          </cell>
          <cell r="P43" t="str">
            <v>Yearly</v>
          </cell>
          <cell r="Q43">
            <v>5143785</v>
          </cell>
          <cell r="R43">
            <v>5143785</v>
          </cell>
          <cell r="S43">
            <v>0</v>
          </cell>
          <cell r="T43">
            <v>0</v>
          </cell>
          <cell r="U43">
            <v>49489</v>
          </cell>
          <cell r="V43">
            <v>13.167123287671233</v>
          </cell>
          <cell r="W43">
            <v>7.8779506087900826</v>
          </cell>
          <cell r="X43">
            <v>6.8436999999999998E-2</v>
          </cell>
          <cell r="Y43">
            <v>7.3400000000000007E-2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N44">
            <v>9.0820885660427729E-4</v>
          </cell>
          <cell r="O44">
            <v>7.9000000000000001E-2</v>
          </cell>
          <cell r="P44" t="str">
            <v>Yearly</v>
          </cell>
          <cell r="Q44">
            <v>1041175</v>
          </cell>
          <cell r="R44">
            <v>1041175</v>
          </cell>
          <cell r="S44">
            <v>0</v>
          </cell>
          <cell r="T44">
            <v>0</v>
          </cell>
          <cell r="U44">
            <v>47493</v>
          </cell>
          <cell r="V44">
            <v>7.7013698630136984</v>
          </cell>
          <cell r="W44">
            <v>5.5332080726528261</v>
          </cell>
          <cell r="X44">
            <v>7.2680999999999996E-2</v>
          </cell>
          <cell r="Y44">
            <v>7.4999999999999997E-2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N45">
            <v>4.3117029194892027E-2</v>
          </cell>
          <cell r="O45">
            <v>6.8699999999999997E-2</v>
          </cell>
          <cell r="P45" t="str">
            <v>Yearly</v>
          </cell>
          <cell r="Q45">
            <v>50000000</v>
          </cell>
          <cell r="R45">
            <v>50000000</v>
          </cell>
          <cell r="S45">
            <v>0</v>
          </cell>
          <cell r="T45">
            <v>0</v>
          </cell>
          <cell r="U45">
            <v>48318</v>
          </cell>
          <cell r="V45">
            <v>9.9607904783292156</v>
          </cell>
          <cell r="W45">
            <v>6.9622586929196135</v>
          </cell>
          <cell r="X45">
            <v>6.8624077000000006E-2</v>
          </cell>
          <cell r="Y45">
            <v>7.2900000000000006E-2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N46">
            <v>1.6041735659864085E-2</v>
          </cell>
          <cell r="O46">
            <v>9.64E-2</v>
          </cell>
          <cell r="P46" t="str">
            <v>Yearly</v>
          </cell>
          <cell r="Q46">
            <v>18072846.5</v>
          </cell>
          <cell r="R46">
            <v>18072846.5</v>
          </cell>
          <cell r="S46">
            <v>0</v>
          </cell>
          <cell r="T46">
            <v>0</v>
          </cell>
          <cell r="U46">
            <v>46173</v>
          </cell>
          <cell r="V46">
            <v>4.087671232876712</v>
          </cell>
          <cell r="W46">
            <v>3.1331123372269225</v>
          </cell>
          <cell r="X46">
            <v>6.6499950000000002E-2</v>
          </cell>
          <cell r="Y46">
            <v>6.4500000000000002E-2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N47">
            <v>1.7325611542167479E-2</v>
          </cell>
          <cell r="O47">
            <v>6.9199999999999998E-2</v>
          </cell>
          <cell r="P47" t="str">
            <v>Yearly</v>
          </cell>
          <cell r="Q47">
            <v>19797421</v>
          </cell>
          <cell r="R47">
            <v>19797421</v>
          </cell>
          <cell r="S47">
            <v>0</v>
          </cell>
          <cell r="T47">
            <v>0</v>
          </cell>
          <cell r="U47">
            <v>48091</v>
          </cell>
          <cell r="V47">
            <v>9.3342465753424655</v>
          </cell>
          <cell r="W47">
            <v>6.3750799168031573</v>
          </cell>
          <cell r="X47">
            <v>7.0608000000000004E-2</v>
          </cell>
          <cell r="Y47">
            <v>7.2999999999999995E-2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N48">
            <v>7.7356316438913072E-3</v>
          </cell>
          <cell r="O48">
            <v>6.8000000000000005E-2</v>
          </cell>
          <cell r="P48" t="str">
            <v>Yearly</v>
          </cell>
          <cell r="Q48">
            <v>9000000</v>
          </cell>
          <cell r="R48">
            <v>9000000</v>
          </cell>
          <cell r="S48">
            <v>0</v>
          </cell>
          <cell r="T48">
            <v>0</v>
          </cell>
          <cell r="U48">
            <v>49542</v>
          </cell>
          <cell r="V48">
            <v>13.312328767123288</v>
          </cell>
          <cell r="W48">
            <v>5.8620169569606402</v>
          </cell>
          <cell r="X48">
            <v>6.7960999999999994E-2</v>
          </cell>
          <cell r="Y48">
            <v>7.3273160152375505E-2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N49">
            <v>3.8427611075104637E-3</v>
          </cell>
          <cell r="O49">
            <v>8.6699999999999999E-2</v>
          </cell>
          <cell r="P49" t="str">
            <v>Half Yly</v>
          </cell>
          <cell r="Q49">
            <v>4414972</v>
          </cell>
          <cell r="R49">
            <v>4414972</v>
          </cell>
          <cell r="S49">
            <v>0</v>
          </cell>
          <cell r="T49">
            <v>0</v>
          </cell>
          <cell r="U49">
            <v>47076</v>
          </cell>
          <cell r="V49">
            <v>6.5561718691518829</v>
          </cell>
          <cell r="W49">
            <v>4.8395299329381825</v>
          </cell>
          <cell r="X49">
            <v>6.9786000000000001E-2</v>
          </cell>
          <cell r="Y49">
            <v>7.22E-2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N50">
            <v>4.3796858810319701E-2</v>
          </cell>
          <cell r="O50">
            <v>7.4099999999999999E-2</v>
          </cell>
          <cell r="P50" t="str">
            <v>Yearly</v>
          </cell>
          <cell r="Q50">
            <v>51033993</v>
          </cell>
          <cell r="R50">
            <v>51033993</v>
          </cell>
          <cell r="S50">
            <v>0</v>
          </cell>
          <cell r="T50">
            <v>0</v>
          </cell>
          <cell r="U50">
            <v>47317</v>
          </cell>
          <cell r="V50">
            <v>7.2191780821917808</v>
          </cell>
          <cell r="W50">
            <v>5.1625562137230325</v>
          </cell>
          <cell r="X50">
            <v>5.6767999999999999E-2</v>
          </cell>
          <cell r="Y50">
            <v>7.2900000000000006E-2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N51">
            <v>4.9306594177175658E-3</v>
          </cell>
          <cell r="O51">
            <v>9.1799999999999993E-2</v>
          </cell>
          <cell r="P51" t="str">
            <v>Half Yly</v>
          </cell>
          <cell r="Q51">
            <v>5800000</v>
          </cell>
          <cell r="R51">
            <v>5800000</v>
          </cell>
          <cell r="S51">
            <v>0</v>
          </cell>
          <cell r="T51">
            <v>0</v>
          </cell>
          <cell r="U51">
            <v>47141</v>
          </cell>
          <cell r="V51">
            <v>6.7369863013698632</v>
          </cell>
          <cell r="W51">
            <v>4.964694169487796</v>
          </cell>
          <cell r="X51">
            <v>6.6558000000000006E-2</v>
          </cell>
          <cell r="Y51">
            <v>7.22E-2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N52">
            <v>1.7913486069154144E-2</v>
          </cell>
          <cell r="O52">
            <v>8.7499999999999994E-2</v>
          </cell>
          <cell r="P52" t="str">
            <v>Yearly</v>
          </cell>
          <cell r="Q52">
            <v>20901160.84</v>
          </cell>
          <cell r="R52">
            <v>20901160.84</v>
          </cell>
          <cell r="S52">
            <v>0</v>
          </cell>
          <cell r="T52">
            <v>0</v>
          </cell>
          <cell r="U52">
            <v>45850</v>
          </cell>
          <cell r="V52">
            <v>3.2027397260273971</v>
          </cell>
          <cell r="W52">
            <v>2.5931492095389359</v>
          </cell>
          <cell r="X52">
            <v>3.0828999999999999E-2</v>
          </cell>
          <cell r="Y52">
            <v>6.5500000000000003E-2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N53">
            <v>8.8208816745582504E-3</v>
          </cell>
          <cell r="O53">
            <v>9.1799999999999993E-2</v>
          </cell>
          <cell r="P53" t="str">
            <v>Half Yly</v>
          </cell>
          <cell r="Q53">
            <v>10191966</v>
          </cell>
          <cell r="R53">
            <v>10191966</v>
          </cell>
          <cell r="S53">
            <v>0</v>
          </cell>
          <cell r="T53">
            <v>0</v>
          </cell>
          <cell r="U53">
            <v>46775</v>
          </cell>
          <cell r="V53">
            <v>5.7369863013698632</v>
          </cell>
          <cell r="W53">
            <v>4.3910707728592433</v>
          </cell>
          <cell r="X53">
            <v>6.7350999999999994E-2</v>
          </cell>
          <cell r="Y53">
            <v>7.084E-2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N54">
            <v>9.3828250940314415E-3</v>
          </cell>
          <cell r="O54">
            <v>8.4399999999999989E-2</v>
          </cell>
          <cell r="P54" t="str">
            <v>Yearly</v>
          </cell>
          <cell r="Q54">
            <v>10795091</v>
          </cell>
          <cell r="R54">
            <v>10795091</v>
          </cell>
          <cell r="S54">
            <v>0</v>
          </cell>
          <cell r="T54">
            <v>0</v>
          </cell>
          <cell r="U54">
            <v>46174</v>
          </cell>
          <cell r="V54">
            <v>4.0904109589041093</v>
          </cell>
          <cell r="W54">
            <v>3.1790376739316377</v>
          </cell>
          <cell r="X54">
            <v>6.4399999999999999E-2</v>
          </cell>
          <cell r="Y54">
            <v>6.8132999999999999E-2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N55">
            <v>7.1543809251070631E-3</v>
          </cell>
          <cell r="O55">
            <v>7.3800000000000004E-2</v>
          </cell>
          <cell r="P55" t="str">
            <v>Yearly</v>
          </cell>
          <cell r="Q55">
            <v>8370960</v>
          </cell>
          <cell r="R55">
            <v>8370960</v>
          </cell>
          <cell r="S55">
            <v>0</v>
          </cell>
          <cell r="T55">
            <v>0</v>
          </cell>
          <cell r="U55">
            <v>47121</v>
          </cell>
          <cell r="V55">
            <v>6.6821917808219178</v>
          </cell>
          <cell r="W55">
            <v>5.034215726851218</v>
          </cell>
          <cell r="X55">
            <v>6.6199999999999995E-2</v>
          </cell>
          <cell r="Y55">
            <v>7.2400000000000006E-2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N56">
            <v>4.6007616096531902E-2</v>
          </cell>
          <cell r="O56">
            <v>7.6200000000000004E-2</v>
          </cell>
          <cell r="P56" t="str">
            <v>Yearly</v>
          </cell>
          <cell r="Q56">
            <v>53486253</v>
          </cell>
          <cell r="R56">
            <v>53486253</v>
          </cell>
          <cell r="S56">
            <v>0</v>
          </cell>
          <cell r="T56">
            <v>0</v>
          </cell>
          <cell r="U56">
            <v>46266</v>
          </cell>
          <cell r="V56">
            <v>4.3424657534246576</v>
          </cell>
          <cell r="W56">
            <v>3.4674686501671377</v>
          </cell>
          <cell r="X56">
            <v>5.9699999999999996E-2</v>
          </cell>
          <cell r="Y56">
            <v>6.6299999999999998E-2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N57">
            <v>1.5394137143348417E-2</v>
          </cell>
          <cell r="O57">
            <v>7.5499999999999998E-2</v>
          </cell>
          <cell r="P57" t="str">
            <v>Yearly</v>
          </cell>
          <cell r="Q57">
            <v>18559665</v>
          </cell>
          <cell r="R57">
            <v>18559665</v>
          </cell>
          <cell r="S57">
            <v>0</v>
          </cell>
          <cell r="T57">
            <v>0</v>
          </cell>
          <cell r="U57">
            <v>48112</v>
          </cell>
          <cell r="V57">
            <v>9.3945205479452056</v>
          </cell>
          <cell r="W57">
            <v>6.3332047916995036</v>
          </cell>
          <cell r="X57">
            <v>6.3500000000000001E-2</v>
          </cell>
          <cell r="Y57">
            <v>7.2499999999999995E-2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N58">
            <v>4.5996600106495693E-2</v>
          </cell>
          <cell r="O58">
            <v>7.6999999999999999E-2</v>
          </cell>
          <cell r="P58" t="str">
            <v>Yearly</v>
          </cell>
          <cell r="Q58">
            <v>53311455</v>
          </cell>
          <cell r="R58">
            <v>53311455</v>
          </cell>
          <cell r="S58">
            <v>0</v>
          </cell>
          <cell r="T58">
            <v>0</v>
          </cell>
          <cell r="U58">
            <v>45775</v>
          </cell>
          <cell r="V58">
            <v>2.9972602739726026</v>
          </cell>
          <cell r="W58">
            <v>2.6247798950551529</v>
          </cell>
          <cell r="X58">
            <v>5.6341000000000002E-2</v>
          </cell>
          <cell r="Y58">
            <v>6.3600000000000004E-2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N59">
            <v>1.8816661329020905E-3</v>
          </cell>
          <cell r="O59">
            <v>8.8000000000000009E-2</v>
          </cell>
          <cell r="P59" t="str">
            <v>Yearly</v>
          </cell>
          <cell r="Q59">
            <v>2117098</v>
          </cell>
          <cell r="R59">
            <v>2117098</v>
          </cell>
          <cell r="S59">
            <v>0</v>
          </cell>
          <cell r="T59">
            <v>0</v>
          </cell>
          <cell r="U59">
            <v>45672</v>
          </cell>
          <cell r="V59">
            <v>2.7150684931506848</v>
          </cell>
          <cell r="W59">
            <v>2.3384114987263538</v>
          </cell>
          <cell r="X59">
            <v>6.8000000000000005E-2</v>
          </cell>
          <cell r="Y59">
            <v>6.3399999999999998E-2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N60">
            <v>1.7729489718801676E-3</v>
          </cell>
          <cell r="O60">
            <v>7.2700000000000001E-2</v>
          </cell>
          <cell r="P60" t="str">
            <v>Yearly</v>
          </cell>
          <cell r="Q60">
            <v>2019376</v>
          </cell>
          <cell r="R60">
            <v>2019376</v>
          </cell>
          <cell r="S60">
            <v>0</v>
          </cell>
          <cell r="T60">
            <v>0</v>
          </cell>
          <cell r="U60">
            <v>47528</v>
          </cell>
          <cell r="V60">
            <v>7.7972602739726025</v>
          </cell>
          <cell r="W60">
            <v>5.7171874931604103</v>
          </cell>
          <cell r="X60">
            <v>7.0999999999999994E-2</v>
          </cell>
          <cell r="Y60">
            <v>7.2999999999999995E-2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N61">
            <v>6.6234794994923744E-3</v>
          </cell>
          <cell r="O61">
            <v>8.900000000000001E-2</v>
          </cell>
          <cell r="P61" t="str">
            <v>Yearly</v>
          </cell>
          <cell r="Q61">
            <v>7463419</v>
          </cell>
          <cell r="R61">
            <v>7463419</v>
          </cell>
          <cell r="S61">
            <v>0</v>
          </cell>
          <cell r="T61">
            <v>0</v>
          </cell>
          <cell r="U61">
            <v>45731</v>
          </cell>
          <cell r="V61">
            <v>2.8767123287671232</v>
          </cell>
          <cell r="W61">
            <v>2.4885176562443516</v>
          </cell>
          <cell r="X61">
            <v>6.8000000000000005E-2</v>
          </cell>
          <cell r="Y61">
            <v>6.3399999999999998E-2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N62">
            <v>9.5482781572850447E-3</v>
          </cell>
          <cell r="O62">
            <v>9.1799999999999993E-2</v>
          </cell>
          <cell r="P62" t="str">
            <v>Half Yly</v>
          </cell>
          <cell r="Q62">
            <v>11126011</v>
          </cell>
          <cell r="R62">
            <v>11126011</v>
          </cell>
          <cell r="S62">
            <v>0</v>
          </cell>
          <cell r="T62">
            <v>0</v>
          </cell>
          <cell r="U62">
            <v>45680</v>
          </cell>
          <cell r="V62">
            <v>2.7369863013698632</v>
          </cell>
          <cell r="W62">
            <v>2.3637263790453771</v>
          </cell>
          <cell r="X62">
            <v>5.5496999999999998E-2</v>
          </cell>
          <cell r="Y62">
            <v>6.2539999999999998E-2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N63">
            <v>9.0958319019992444E-4</v>
          </cell>
          <cell r="O63">
            <v>7.690000000000001E-2</v>
          </cell>
          <cell r="P63" t="str">
            <v>Yearly</v>
          </cell>
          <cell r="Q63">
            <v>1083310</v>
          </cell>
          <cell r="R63">
            <v>1083310</v>
          </cell>
          <cell r="S63">
            <v>0</v>
          </cell>
          <cell r="T63">
            <v>0</v>
          </cell>
          <cell r="U63">
            <v>48304</v>
          </cell>
          <cell r="V63">
            <v>9.9205479452054792</v>
          </cell>
          <cell r="W63">
            <v>6.785425662336567</v>
          </cell>
          <cell r="X63">
            <v>6.6100000000000006E-2</v>
          </cell>
          <cell r="Y63">
            <v>7.3400000000000007E-2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N64">
            <v>4.3153275355656349E-2</v>
          </cell>
          <cell r="O64">
            <v>5.45E-2</v>
          </cell>
          <cell r="P64" t="str">
            <v>Yearly</v>
          </cell>
          <cell r="Q64">
            <v>49461511</v>
          </cell>
          <cell r="R64">
            <v>49461511</v>
          </cell>
          <cell r="S64">
            <v>0</v>
          </cell>
          <cell r="T64">
            <v>0</v>
          </cell>
          <cell r="U64">
            <v>45945</v>
          </cell>
          <cell r="V64">
            <v>3.463013698630137</v>
          </cell>
          <cell r="W64">
            <v>2.9685901912687949</v>
          </cell>
          <cell r="X64">
            <v>5.7374000000000001E-2</v>
          </cell>
          <cell r="Y64">
            <v>6.3799999999999996E-2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N65">
            <v>9.3933791231951697E-4</v>
          </cell>
          <cell r="O65">
            <v>8.48E-2</v>
          </cell>
          <cell r="P65" t="str">
            <v>Yearly</v>
          </cell>
          <cell r="Q65">
            <v>1093396</v>
          </cell>
          <cell r="R65">
            <v>1093396</v>
          </cell>
          <cell r="S65">
            <v>0</v>
          </cell>
          <cell r="T65">
            <v>0</v>
          </cell>
          <cell r="U65">
            <v>46202</v>
          </cell>
          <cell r="V65">
            <v>4.1671232876712327</v>
          </cell>
          <cell r="W65">
            <v>3.2475839904148001</v>
          </cell>
          <cell r="X65">
            <v>6.4000000000000001E-2</v>
          </cell>
          <cell r="Y65">
            <v>6.8400000000000002E-2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N66">
            <v>9.2435438909767818E-3</v>
          </cell>
          <cell r="O66">
            <v>8.4000000000000005E-2</v>
          </cell>
          <cell r="P66" t="str">
            <v>Yearly</v>
          </cell>
          <cell r="Q66">
            <v>10197081</v>
          </cell>
          <cell r="R66">
            <v>10197081</v>
          </cell>
          <cell r="S66">
            <v>0</v>
          </cell>
          <cell r="T66">
            <v>0</v>
          </cell>
          <cell r="U66">
            <v>45616</v>
          </cell>
          <cell r="V66">
            <v>2.5616438356164384</v>
          </cell>
          <cell r="W66">
            <v>2.1957235063994318</v>
          </cell>
          <cell r="X66">
            <v>7.5000000000000002E-4</v>
          </cell>
          <cell r="Y66">
            <v>6.6000000000000003E-2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N67">
            <v>7.8033933084084278E-3</v>
          </cell>
          <cell r="O67">
            <v>0.06</v>
          </cell>
          <cell r="P67" t="str">
            <v>Yearly</v>
          </cell>
          <cell r="Q67">
            <v>9000000</v>
          </cell>
          <cell r="R67">
            <v>9000000</v>
          </cell>
          <cell r="S67">
            <v>0</v>
          </cell>
          <cell r="T67">
            <v>0</v>
          </cell>
          <cell r="U67">
            <v>46015</v>
          </cell>
          <cell r="V67">
            <v>3.6547945205479451</v>
          </cell>
          <cell r="W67">
            <v>3.1129503479945768</v>
          </cell>
          <cell r="X67">
            <v>5.9962999999999995E-2</v>
          </cell>
          <cell r="Y67">
            <v>6.7500000000000004E-2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N68">
            <v>1.2026090581950187E-2</v>
          </cell>
          <cell r="O68">
            <v>6.83E-2</v>
          </cell>
          <cell r="P68" t="str">
            <v>Yearly</v>
          </cell>
          <cell r="Q68">
            <v>13877900</v>
          </cell>
          <cell r="R68">
            <v>13877900</v>
          </cell>
          <cell r="S68">
            <v>0</v>
          </cell>
          <cell r="T68">
            <v>0</v>
          </cell>
          <cell r="U68">
            <v>47856</v>
          </cell>
          <cell r="V68">
            <v>8.6958904109589046</v>
          </cell>
          <cell r="W68">
            <v>6.2119810274694487</v>
          </cell>
          <cell r="X68">
            <v>6.9172999999999998E-2</v>
          </cell>
          <cell r="Y68">
            <v>7.3499999999999996E-2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N69">
            <v>2.5677873000585143E-3</v>
          </cell>
          <cell r="O69">
            <v>6.9199999999999998E-2</v>
          </cell>
          <cell r="P69" t="str">
            <v>Yearly</v>
          </cell>
          <cell r="Q69">
            <v>2996595</v>
          </cell>
          <cell r="R69">
            <v>2996595</v>
          </cell>
          <cell r="S69">
            <v>0</v>
          </cell>
          <cell r="T69">
            <v>0</v>
          </cell>
          <cell r="U69">
            <v>47841</v>
          </cell>
          <cell r="V69">
            <v>8.6547945205479451</v>
          </cell>
          <cell r="W69">
            <v>6.1412519760973936</v>
          </cell>
          <cell r="X69">
            <v>6.9596999999999992E-2</v>
          </cell>
          <cell r="Y69">
            <v>7.4999999999999997E-2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N70">
            <v>1.5638390959198979E-2</v>
          </cell>
          <cell r="O70">
            <v>7.9899999999999999E-2</v>
          </cell>
          <cell r="P70" t="str">
            <v>Yearly</v>
          </cell>
          <cell r="Q70">
            <v>17730586</v>
          </cell>
          <cell r="R70">
            <v>17730586</v>
          </cell>
          <cell r="S70">
            <v>0</v>
          </cell>
          <cell r="T70">
            <v>0</v>
          </cell>
          <cell r="U70">
            <v>47311</v>
          </cell>
          <cell r="V70">
            <v>7.2027397260273975</v>
          </cell>
          <cell r="W70">
            <v>5.0761953945138805</v>
          </cell>
          <cell r="X70">
            <v>7.2999999999999995E-2</v>
          </cell>
          <cell r="Y70">
            <v>7.3300000000000004E-2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N71">
            <v>8.5732475488618978E-3</v>
          </cell>
          <cell r="O71">
            <v>6.4500000000000002E-2</v>
          </cell>
          <cell r="P71" t="str">
            <v>Yearly</v>
          </cell>
          <cell r="Q71">
            <v>10000000</v>
          </cell>
          <cell r="R71">
            <v>10000000</v>
          </cell>
          <cell r="S71">
            <v>0</v>
          </cell>
          <cell r="T71">
            <v>0</v>
          </cell>
          <cell r="U71">
            <v>46919</v>
          </cell>
          <cell r="V71">
            <v>6.1287671232876715</v>
          </cell>
          <cell r="W71">
            <v>4.6200800950447647</v>
          </cell>
          <cell r="X71">
            <v>6.4450999999999994E-2</v>
          </cell>
          <cell r="Y71">
            <v>7.17E-2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N72">
            <v>2.1566287977511891E-2</v>
          </cell>
          <cell r="O72">
            <v>6.8000000000000005E-2</v>
          </cell>
          <cell r="P72" t="str">
            <v>Yearly</v>
          </cell>
          <cell r="Q72">
            <v>25000000</v>
          </cell>
          <cell r="R72">
            <v>25000000</v>
          </cell>
          <cell r="S72">
            <v>0</v>
          </cell>
          <cell r="T72">
            <v>0</v>
          </cell>
          <cell r="U72">
            <v>47930</v>
          </cell>
          <cell r="V72">
            <v>8.8931506849315074</v>
          </cell>
          <cell r="W72">
            <v>6.4182136007399722</v>
          </cell>
          <cell r="X72">
            <v>6.7957000000000004E-2</v>
          </cell>
          <cell r="Y72">
            <v>7.2499999999999995E-2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N73">
            <v>1.253431505904355E-2</v>
          </cell>
          <cell r="O73">
            <v>8.7799999999999989E-2</v>
          </cell>
          <cell r="P73" t="str">
            <v>Yearly</v>
          </cell>
          <cell r="Q73">
            <v>14528022</v>
          </cell>
          <cell r="R73">
            <v>14528022</v>
          </cell>
          <cell r="S73">
            <v>0</v>
          </cell>
          <cell r="T73">
            <v>0</v>
          </cell>
          <cell r="U73">
            <v>46429</v>
          </cell>
          <cell r="V73">
            <v>4.7890410958904113</v>
          </cell>
          <cell r="W73">
            <v>3.8249269928896776</v>
          </cell>
          <cell r="X73">
            <v>6.3E-2</v>
          </cell>
          <cell r="Y73">
            <v>6.6299999999999998E-2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N74">
            <v>8.5306138906491593E-4</v>
          </cell>
          <cell r="O74">
            <v>6.6299999999999998E-2</v>
          </cell>
          <cell r="P74" t="str">
            <v>Yearly</v>
          </cell>
          <cell r="Q74">
            <v>1000001</v>
          </cell>
          <cell r="R74">
            <v>1000001</v>
          </cell>
          <cell r="S74">
            <v>0</v>
          </cell>
          <cell r="T74">
            <v>0</v>
          </cell>
          <cell r="U74">
            <v>47949</v>
          </cell>
          <cell r="V74">
            <v>8.9506849315068493</v>
          </cell>
          <cell r="W74">
            <v>6.4928097066070762</v>
          </cell>
          <cell r="X74">
            <v>6.6239999999999993E-2</v>
          </cell>
          <cell r="Y74">
            <v>7.2499999999999995E-2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N75">
            <v>9.4612251844101488E-3</v>
          </cell>
          <cell r="O75">
            <v>8.8499999999999995E-2</v>
          </cell>
          <cell r="P75" t="str">
            <v>Yearly</v>
          </cell>
          <cell r="Q75">
            <v>11043011</v>
          </cell>
          <cell r="R75">
            <v>11043011</v>
          </cell>
          <cell r="S75">
            <v>0</v>
          </cell>
          <cell r="T75">
            <v>0</v>
          </cell>
          <cell r="U75">
            <v>45699</v>
          </cell>
          <cell r="V75">
            <v>2.7890410958904108</v>
          </cell>
          <cell r="W75">
            <v>2.4100952358624208</v>
          </cell>
          <cell r="X75">
            <v>5.6241000000000006E-2</v>
          </cell>
          <cell r="Y75">
            <v>6.2199999999999998E-2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N76">
            <v>5.5949520452627122E-3</v>
          </cell>
          <cell r="O76">
            <v>8.43E-2</v>
          </cell>
          <cell r="P76" t="str">
            <v>Yearly</v>
          </cell>
          <cell r="Q76">
            <v>5921112</v>
          </cell>
          <cell r="R76">
            <v>5921112</v>
          </cell>
          <cell r="S76">
            <v>0</v>
          </cell>
          <cell r="T76">
            <v>0</v>
          </cell>
          <cell r="U76">
            <v>45720</v>
          </cell>
          <cell r="V76">
            <v>2.8465753424657536</v>
          </cell>
          <cell r="W76">
            <v>2.4663279958872568</v>
          </cell>
          <cell r="X76">
            <v>8.6759000000000001E-4</v>
          </cell>
          <cell r="Y76">
            <v>6.4500000000000002E-2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N77">
            <v>4.6993769301346454E-3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1.5972602739726027</v>
          </cell>
          <cell r="W77">
            <v>1.4336510808167984</v>
          </cell>
          <cell r="X77">
            <v>8.5999999999999998E-4</v>
          </cell>
          <cell r="Y77">
            <v>5.5599999999999997E-2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N78">
            <v>5.501543556845955E-3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0.94794520547945205</v>
          </cell>
          <cell r="W78">
            <v>0.89677939226950154</v>
          </cell>
          <cell r="X78">
            <v>8.6140000000000012E-4</v>
          </cell>
          <cell r="Y78">
            <v>5.3999999999999999E-2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N79">
            <v>9.1181037463708501E-4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0.989041095890411</v>
          </cell>
          <cell r="W79">
            <v>0.92911328876506438</v>
          </cell>
          <cell r="X79">
            <v>9.5488000000000007E-4</v>
          </cell>
          <cell r="Y79">
            <v>6.4500000000000002E-2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AAA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N80">
            <v>3.175947318731473E-2</v>
          </cell>
          <cell r="O80">
            <v>0</v>
          </cell>
          <cell r="P80" t="str">
            <v/>
          </cell>
          <cell r="Q80">
            <v>0</v>
          </cell>
          <cell r="R80">
            <v>35749620.890000001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e">
            <v>#N/A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N81">
            <v>5.6543264547853243E-3</v>
          </cell>
          <cell r="O81">
            <v>9.2399999999999996E-2</v>
          </cell>
          <cell r="P81" t="str">
            <v>Yearly</v>
          </cell>
          <cell r="Q81">
            <v>6015990</v>
          </cell>
          <cell r="R81">
            <v>6015990</v>
          </cell>
          <cell r="S81">
            <v>0</v>
          </cell>
          <cell r="T81">
            <v>0</v>
          </cell>
          <cell r="U81">
            <v>45467</v>
          </cell>
          <cell r="V81">
            <v>2.1534246575342464</v>
          </cell>
          <cell r="W81">
            <v>1.8063637825129446</v>
          </cell>
          <cell r="X81">
            <v>9.1500000000000001E-4</v>
          </cell>
          <cell r="Y81">
            <v>6.1199999999999997E-2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N82">
            <v>2.8934670500025709E-3</v>
          </cell>
          <cell r="O82">
            <v>0.09</v>
          </cell>
          <cell r="P82" t="str">
            <v>Yearly</v>
          </cell>
          <cell r="Q82">
            <v>3211995</v>
          </cell>
          <cell r="R82">
            <v>3211995</v>
          </cell>
          <cell r="S82">
            <v>0</v>
          </cell>
          <cell r="T82">
            <v>0</v>
          </cell>
          <cell r="U82">
            <v>47086</v>
          </cell>
          <cell r="V82">
            <v>6.5863013698630137</v>
          </cell>
          <cell r="W82">
            <v>4.792612154616875</v>
          </cell>
          <cell r="X82">
            <v>7.5799000000000005E-2</v>
          </cell>
          <cell r="Y82">
            <v>7.2999999999999995E-2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N83">
            <v>2.3121874586637964E-2</v>
          </cell>
          <cell r="O83">
            <v>8.900000000000001E-2</v>
          </cell>
          <cell r="P83" t="str">
            <v>Yearly</v>
          </cell>
          <cell r="Q83">
            <v>25906280</v>
          </cell>
          <cell r="R83">
            <v>25906280</v>
          </cell>
          <cell r="S83">
            <v>0</v>
          </cell>
          <cell r="T83">
            <v>0</v>
          </cell>
          <cell r="U83">
            <v>47059</v>
          </cell>
          <cell r="V83">
            <v>6.5123287671232877</v>
          </cell>
          <cell r="W83">
            <v>1.3524818679333537</v>
          </cell>
          <cell r="X83">
            <v>8.3450000000000006E-4</v>
          </cell>
          <cell r="Y83">
            <v>5.9278675447599127E-2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N84">
            <v>4.8205084012183479E-3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6.5315068493150683</v>
          </cell>
          <cell r="W84">
            <v>4.7498578274348962</v>
          </cell>
          <cell r="X84">
            <v>8.9419E-4</v>
          </cell>
          <cell r="Y84">
            <v>7.2499999999999995E-2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N85">
            <v>3.5814912294377513E-2</v>
          </cell>
          <cell r="O85">
            <v>9.0500000000000011E-2</v>
          </cell>
          <cell r="P85" t="str">
            <v>Yearly</v>
          </cell>
          <cell r="Q85">
            <v>40140863</v>
          </cell>
          <cell r="R85">
            <v>40140863</v>
          </cell>
          <cell r="S85">
            <v>0</v>
          </cell>
          <cell r="T85">
            <v>0</v>
          </cell>
          <cell r="U85">
            <v>47043</v>
          </cell>
          <cell r="V85">
            <v>6.4684931506849317</v>
          </cell>
          <cell r="W85">
            <v>4.6827349733466512</v>
          </cell>
          <cell r="X85">
            <v>8.3599999999999994E-4</v>
          </cell>
          <cell r="Y85">
            <v>7.2499999999999995E-2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N86">
            <v>8.7395197042778715E-3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11.873972602739727</v>
          </cell>
          <cell r="W86">
            <v>7.4394348686727332</v>
          </cell>
          <cell r="X86">
            <v>7.1498999999999993E-2</v>
          </cell>
          <cell r="Y86">
            <v>7.4099999999999999E-2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N87">
            <v>5.7893114217258601E-3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11.756164383561643</v>
          </cell>
          <cell r="W87">
            <v>7.3428350085276417</v>
          </cell>
          <cell r="X87">
            <v>8.5664000000000009E-4</v>
          </cell>
          <cell r="Y87">
            <v>7.4099999999999999E-2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N88">
            <v>4.7382660401213639E-2</v>
          </cell>
          <cell r="O88">
            <v>8.5500000000000007E-2</v>
          </cell>
          <cell r="P88" t="str">
            <v>Yearly</v>
          </cell>
          <cell r="Q88">
            <v>54383237.07</v>
          </cell>
          <cell r="R88">
            <v>54383237.07</v>
          </cell>
          <cell r="S88">
            <v>0</v>
          </cell>
          <cell r="T88">
            <v>0</v>
          </cell>
          <cell r="U88">
            <v>47170</v>
          </cell>
          <cell r="V88">
            <v>6.816438356164384</v>
          </cell>
          <cell r="W88">
            <v>5.0483250202499299</v>
          </cell>
          <cell r="X88">
            <v>8.5254999999999999E-4</v>
          </cell>
          <cell r="Y88">
            <v>7.2678999999999994E-2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N89">
            <v>3.8341224391949674E-3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5.7890410958904113</v>
          </cell>
          <cell r="W89">
            <v>4.4340615778400565</v>
          </cell>
          <cell r="X89">
            <v>8.61E-4</v>
          </cell>
          <cell r="Y89">
            <v>7.0599999999999996E-2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N90">
            <v>1.894686322415862E-2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6.8986301369863012</v>
          </cell>
          <cell r="W90">
            <v>5.2036925790122064</v>
          </cell>
          <cell r="X90">
            <v>7.9495E-4</v>
          </cell>
          <cell r="Y90">
            <v>7.2599999999999998E-2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N91">
            <v>5.6718632002139436E-3</v>
          </cell>
          <cell r="O91">
            <v>8.5500000000000007E-2</v>
          </cell>
          <cell r="P91" t="str">
            <v>Yearly</v>
          </cell>
          <cell r="Q91">
            <v>6302040</v>
          </cell>
          <cell r="R91">
            <v>6302040</v>
          </cell>
          <cell r="S91">
            <v>0</v>
          </cell>
          <cell r="T91">
            <v>0</v>
          </cell>
          <cell r="U91">
            <v>47204</v>
          </cell>
          <cell r="V91">
            <v>6.9095890410958907</v>
          </cell>
          <cell r="W91">
            <v>5.1298620464922378</v>
          </cell>
          <cell r="X91">
            <v>8.4049999999999999E-4</v>
          </cell>
          <cell r="Y91">
            <v>7.3300000000000004E-2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N92">
            <v>4.6829506675725796E-3</v>
          </cell>
          <cell r="O92">
            <v>8.2699999999999996E-2</v>
          </cell>
          <cell r="P92" t="str">
            <v>Yearly</v>
          </cell>
          <cell r="Q92">
            <v>5350951</v>
          </cell>
          <cell r="R92">
            <v>5350951</v>
          </cell>
          <cell r="S92">
            <v>0</v>
          </cell>
          <cell r="T92">
            <v>0</v>
          </cell>
          <cell r="U92">
            <v>47205</v>
          </cell>
          <cell r="V92">
            <v>6.912328767123288</v>
          </cell>
          <cell r="W92">
            <v>5.1649465013991041</v>
          </cell>
          <cell r="X92">
            <v>6.9699937000000003E-2</v>
          </cell>
          <cell r="Y92">
            <v>7.2400000000000006E-2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N93">
            <v>1.800288171668432E-3</v>
          </cell>
          <cell r="O93">
            <v>7.4900000000000008E-2</v>
          </cell>
          <cell r="P93" t="str">
            <v>Yearly</v>
          </cell>
          <cell r="Q93">
            <v>2004000</v>
          </cell>
          <cell r="R93">
            <v>2004000</v>
          </cell>
          <cell r="S93">
            <v>0</v>
          </cell>
          <cell r="T93">
            <v>0</v>
          </cell>
          <cell r="U93">
            <v>47331</v>
          </cell>
          <cell r="V93">
            <v>7.2575342465753421</v>
          </cell>
          <cell r="W93">
            <v>5.193787696674395</v>
          </cell>
          <cell r="X93">
            <v>7.5450000000000003E-2</v>
          </cell>
          <cell r="Y93">
            <v>7.2400000000000006E-2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N94">
            <v>1.2006894330925789E-2</v>
          </cell>
          <cell r="O94">
            <v>8.0500000000000002E-2</v>
          </cell>
          <cell r="P94" t="str">
            <v>Yearly</v>
          </cell>
          <cell r="Q94">
            <v>13342264</v>
          </cell>
          <cell r="R94">
            <v>13342264</v>
          </cell>
          <cell r="S94">
            <v>0</v>
          </cell>
          <cell r="T94">
            <v>0</v>
          </cell>
          <cell r="U94">
            <v>47413</v>
          </cell>
          <cell r="V94">
            <v>7.4821917808219176</v>
          </cell>
          <cell r="W94">
            <v>5.3298759768383217</v>
          </cell>
          <cell r="X94">
            <v>7.8284999999999993E-2</v>
          </cell>
          <cell r="Y94">
            <v>7.3300000000000004E-2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N95">
            <v>5.7279914462210453E-3</v>
          </cell>
          <cell r="O95">
            <v>8.539999999999999E-2</v>
          </cell>
          <cell r="P95" t="str">
            <v>Half Yly</v>
          </cell>
          <cell r="Q95">
            <v>6493699</v>
          </cell>
          <cell r="R95">
            <v>6493699</v>
          </cell>
          <cell r="S95">
            <v>0</v>
          </cell>
          <cell r="T95">
            <v>0</v>
          </cell>
          <cell r="U95">
            <v>47072</v>
          </cell>
          <cell r="V95">
            <v>6.5479452054794525</v>
          </cell>
          <cell r="W95">
            <v>4.8415327977959004</v>
          </cell>
          <cell r="X95">
            <v>6.9782553999999997E-2</v>
          </cell>
          <cell r="Y95">
            <v>7.22E-2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N96">
            <v>7.1585812155015166E-3</v>
          </cell>
          <cell r="O96">
            <v>7.3200000000000001E-2</v>
          </cell>
          <cell r="P96" t="str">
            <v>Yearly</v>
          </cell>
          <cell r="Q96">
            <v>8421016</v>
          </cell>
          <cell r="R96">
            <v>8421016</v>
          </cell>
          <cell r="S96">
            <v>0</v>
          </cell>
          <cell r="T96">
            <v>0</v>
          </cell>
          <cell r="U96">
            <v>47316</v>
          </cell>
          <cell r="V96">
            <v>7.2164383561643834</v>
          </cell>
          <cell r="W96">
            <v>5.1817612211386077</v>
          </cell>
          <cell r="X96">
            <v>6.9333000000000006E-2</v>
          </cell>
          <cell r="Y96">
            <v>7.1800000000000003E-2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N97">
            <v>3.7963091650093663E-3</v>
          </cell>
          <cell r="O97">
            <v>8.4100000000000008E-2</v>
          </cell>
          <cell r="P97" t="str">
            <v>Half Yly</v>
          </cell>
          <cell r="Q97">
            <v>4254560</v>
          </cell>
          <cell r="R97">
            <v>4254560</v>
          </cell>
          <cell r="S97">
            <v>0</v>
          </cell>
          <cell r="T97">
            <v>0</v>
          </cell>
          <cell r="U97">
            <v>47192</v>
          </cell>
          <cell r="V97">
            <v>6.8767123287671232</v>
          </cell>
          <cell r="W97">
            <v>5.1734851892890488</v>
          </cell>
          <cell r="X97">
            <v>7.4607999999999994E-2</v>
          </cell>
          <cell r="Y97">
            <v>7.2599999999999998E-2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N98">
            <v>8.3332055724275999E-3</v>
          </cell>
          <cell r="O98">
            <v>7.8799999999999995E-2</v>
          </cell>
          <cell r="P98" t="str">
            <v>Yearly</v>
          </cell>
          <cell r="Q98">
            <v>9485344</v>
          </cell>
          <cell r="R98">
            <v>9485344</v>
          </cell>
          <cell r="S98">
            <v>0</v>
          </cell>
          <cell r="T98">
            <v>0</v>
          </cell>
          <cell r="U98">
            <v>48590</v>
          </cell>
          <cell r="V98">
            <v>10.704109589041096</v>
          </cell>
          <cell r="W98">
            <v>7.0134384411505524</v>
          </cell>
          <cell r="X98">
            <v>7.1399963999999996E-2</v>
          </cell>
          <cell r="Y98">
            <v>7.2900000000000006E-2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N99">
            <v>4.9516075665122384E-3</v>
          </cell>
          <cell r="O99">
            <v>9.3000000000000013E-2</v>
          </cell>
          <cell r="P99" t="str">
            <v>Yearly</v>
          </cell>
          <cell r="Q99">
            <v>5656666</v>
          </cell>
          <cell r="R99">
            <v>5656666</v>
          </cell>
          <cell r="S99">
            <v>0</v>
          </cell>
          <cell r="T99">
            <v>0</v>
          </cell>
          <cell r="U99">
            <v>47365</v>
          </cell>
          <cell r="V99">
            <v>7.3506849315068497</v>
          </cell>
          <cell r="W99">
            <v>5.0888940628537895</v>
          </cell>
          <cell r="X99">
            <v>6.9749936999999998E-2</v>
          </cell>
          <cell r="Y99">
            <v>7.22E-2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N100">
            <v>5.4143448886189672E-3</v>
          </cell>
          <cell r="O100">
            <v>7.5399999999999995E-2</v>
          </cell>
          <cell r="P100" t="str">
            <v>Yearly</v>
          </cell>
          <cell r="Q100">
            <v>6000000</v>
          </cell>
          <cell r="R100">
            <v>6000000</v>
          </cell>
          <cell r="S100">
            <v>0</v>
          </cell>
          <cell r="T100">
            <v>0</v>
          </cell>
          <cell r="U100">
            <v>49154</v>
          </cell>
          <cell r="V100">
            <v>12.246575342465754</v>
          </cell>
          <cell r="W100">
            <v>7.4573377929870786</v>
          </cell>
          <cell r="X100">
            <v>7.4909999999999994E-4</v>
          </cell>
          <cell r="Y100">
            <v>7.3419999999999999E-2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N101">
            <v>6.3928961719222372E-3</v>
          </cell>
          <cell r="O101">
            <v>7.3599999999999999E-2</v>
          </cell>
          <cell r="P101" t="str">
            <v>Yearly</v>
          </cell>
          <cell r="Q101">
            <v>6963007</v>
          </cell>
          <cell r="R101">
            <v>6963007</v>
          </cell>
          <cell r="S101">
            <v>0</v>
          </cell>
          <cell r="T101">
            <v>0</v>
          </cell>
          <cell r="U101">
            <v>46312</v>
          </cell>
          <cell r="V101">
            <v>4.4684931506849317</v>
          </cell>
          <cell r="W101">
            <v>3.6016131728082041</v>
          </cell>
          <cell r="X101">
            <v>7.4549000000000002E-4</v>
          </cell>
          <cell r="Y101">
            <v>6.6000000000000003E-2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N102">
            <v>6.9172528557146038E-3</v>
          </cell>
          <cell r="O102">
            <v>6.0899999999999996E-2</v>
          </cell>
          <cell r="P102" t="str">
            <v>Yearly</v>
          </cell>
          <cell r="Q102">
            <v>7879680</v>
          </cell>
          <cell r="R102">
            <v>7879680</v>
          </cell>
          <cell r="S102">
            <v>0</v>
          </cell>
          <cell r="T102">
            <v>0</v>
          </cell>
          <cell r="U102">
            <v>46444</v>
          </cell>
          <cell r="V102">
            <v>4.8301369863013699</v>
          </cell>
          <cell r="W102">
            <v>4.0089870625286732</v>
          </cell>
          <cell r="X102">
            <v>6.4745999999999998E-2</v>
          </cell>
          <cell r="Y102">
            <v>6.7500000000000004E-2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</v>
          </cell>
          <cell r="AJ102" t="str">
            <v>CRISIL 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N103">
            <v>8.8607643157256125E-3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5.2356164383561641</v>
          </cell>
          <cell r="W103">
            <v>3.9211433280026795</v>
          </cell>
          <cell r="X103">
            <v>8.1765000000000006E-4</v>
          </cell>
          <cell r="Y103">
            <v>7.9000000000000001E-2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BWR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N104">
            <v>1.0086531669235404E-2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5.6164383561643838</v>
          </cell>
          <cell r="W104">
            <v>4.35063554810821</v>
          </cell>
          <cell r="X104">
            <v>7.8498000000000001E-4</v>
          </cell>
          <cell r="Y104">
            <v>7.0499999999999993E-2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N105">
            <v>9.8623205179514933E-3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V105">
            <v>7.2191780821917808</v>
          </cell>
          <cell r="W105">
            <v>5.1625562137230325</v>
          </cell>
          <cell r="X105">
            <v>5.6767999999999999E-2</v>
          </cell>
          <cell r="Y105">
            <v>7.2900000000000006E-2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N106">
            <v>1.0714632649853071E-2</v>
          </cell>
          <cell r="O106">
            <v>8.6199999999999999E-2</v>
          </cell>
          <cell r="P106" t="str">
            <v>Yearly</v>
          </cell>
          <cell r="Q106">
            <v>1114818</v>
          </cell>
          <cell r="R106">
            <v>1114818</v>
          </cell>
          <cell r="S106">
            <v>0</v>
          </cell>
          <cell r="T106">
            <v>0</v>
          </cell>
          <cell r="U106">
            <v>49017</v>
          </cell>
          <cell r="V106">
            <v>11.873972602739727</v>
          </cell>
          <cell r="W106">
            <v>7.4394348686727332</v>
          </cell>
          <cell r="X106">
            <v>7.1498999999999993E-2</v>
          </cell>
          <cell r="Y106">
            <v>7.4099999999999999E-2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N107">
            <v>2.0398617423682316E-2</v>
          </cell>
          <cell r="O107">
            <v>8.4000000000000005E-2</v>
          </cell>
          <cell r="P107" t="str">
            <v>Yearly</v>
          </cell>
          <cell r="Q107">
            <v>2049892</v>
          </cell>
          <cell r="R107">
            <v>2049892</v>
          </cell>
          <cell r="S107">
            <v>0</v>
          </cell>
          <cell r="T107">
            <v>0</v>
          </cell>
          <cell r="U107">
            <v>45616</v>
          </cell>
          <cell r="V107">
            <v>2.5616438356164384</v>
          </cell>
          <cell r="W107">
            <v>2.1957235063994318</v>
          </cell>
          <cell r="X107">
            <v>7.5000000000000002E-4</v>
          </cell>
          <cell r="Y107">
            <v>6.6000000000000003E-2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N108">
            <v>1.0752901365570833E-2</v>
          </cell>
          <cell r="O108">
            <v>8.8000000000000009E-2</v>
          </cell>
          <cell r="P108" t="str">
            <v>Half Yly</v>
          </cell>
          <cell r="Q108">
            <v>1128200</v>
          </cell>
          <cell r="R108">
            <v>1128200</v>
          </cell>
          <cell r="S108">
            <v>0</v>
          </cell>
          <cell r="T108">
            <v>0</v>
          </cell>
          <cell r="U108">
            <v>47517</v>
          </cell>
          <cell r="V108">
            <v>7.7671232876712333</v>
          </cell>
          <cell r="W108">
            <v>5.5701958466724228</v>
          </cell>
          <cell r="X108">
            <v>7.2185000000000001E-4</v>
          </cell>
          <cell r="Y108">
            <v>7.2778999999999996E-2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CRISIL AAA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N109">
            <v>2.9762317356998705E-2</v>
          </cell>
          <cell r="O109">
            <v>6.8000000000000005E-2</v>
          </cell>
          <cell r="P109" t="str">
            <v>Yearly</v>
          </cell>
          <cell r="Q109">
            <v>3080542</v>
          </cell>
          <cell r="R109">
            <v>3080542</v>
          </cell>
          <cell r="S109">
            <v>0</v>
          </cell>
          <cell r="T109">
            <v>0</v>
          </cell>
          <cell r="U109">
            <v>44910</v>
          </cell>
          <cell r="V109">
            <v>0.63013698630136983</v>
          </cell>
          <cell r="W109">
            <v>0.60185003467179543</v>
          </cell>
          <cell r="X109">
            <v>4.6999999999999999E-4</v>
          </cell>
          <cell r="Y109">
            <v>4.7E-2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N110">
            <v>3.1072266082650148E-2</v>
          </cell>
          <cell r="O110">
            <v>8.8499999999999995E-2</v>
          </cell>
          <cell r="P110" t="str">
            <v>Yearly</v>
          </cell>
          <cell r="Q110">
            <v>3268948</v>
          </cell>
          <cell r="R110">
            <v>3268948</v>
          </cell>
          <cell r="S110">
            <v>0</v>
          </cell>
          <cell r="T110">
            <v>0</v>
          </cell>
          <cell r="U110">
            <v>45631</v>
          </cell>
          <cell r="V110">
            <v>2.6027397260273974</v>
          </cell>
          <cell r="W110">
            <v>2.2306323746155883</v>
          </cell>
          <cell r="X110">
            <v>7.4350000000000002E-4</v>
          </cell>
          <cell r="Y110">
            <v>6.3899999999999998E-2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N111">
            <v>6.4026070819798685E-3</v>
          </cell>
          <cell r="O111">
            <v>0.09</v>
          </cell>
          <cell r="P111" t="str">
            <v>Yearly</v>
          </cell>
          <cell r="Q111">
            <v>669440.80000000005</v>
          </cell>
          <cell r="R111">
            <v>669440.80000000005</v>
          </cell>
          <cell r="S111">
            <v>0</v>
          </cell>
          <cell r="T111">
            <v>0</v>
          </cell>
          <cell r="U111">
            <v>46412</v>
          </cell>
          <cell r="V111">
            <v>4.7424657534246579</v>
          </cell>
          <cell r="W111">
            <v>3.7646976120391913</v>
          </cell>
          <cell r="X111">
            <v>6.4500000000000007E-4</v>
          </cell>
          <cell r="Y111">
            <v>6.7400000000000002E-2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N112">
            <v>2.0796772827120863E-2</v>
          </cell>
          <cell r="O112">
            <v>8.6999999999999994E-2</v>
          </cell>
          <cell r="P112" t="str">
            <v>Yearly</v>
          </cell>
          <cell r="Q112">
            <v>2219438</v>
          </cell>
          <cell r="R112">
            <v>2219438</v>
          </cell>
          <cell r="S112">
            <v>0</v>
          </cell>
          <cell r="T112">
            <v>0</v>
          </cell>
          <cell r="U112">
            <v>45791</v>
          </cell>
          <cell r="V112">
            <v>3.0410958904109591</v>
          </cell>
          <cell r="W112">
            <v>2.4467952292141324</v>
          </cell>
          <cell r="X112">
            <v>6.4500000000000007E-4</v>
          </cell>
          <cell r="Y112">
            <v>6.4299999999999996E-2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N113">
            <v>9.4597050054833383E-3</v>
          </cell>
          <cell r="O113">
            <v>6.4500000000000002E-2</v>
          </cell>
          <cell r="P113" t="str">
            <v>Yearly</v>
          </cell>
          <cell r="Q113">
            <v>1000000</v>
          </cell>
          <cell r="R113">
            <v>1000000</v>
          </cell>
          <cell r="S113">
            <v>0</v>
          </cell>
          <cell r="T113">
            <v>0</v>
          </cell>
          <cell r="U113">
            <v>46919</v>
          </cell>
          <cell r="V113">
            <v>6.1287671232876715</v>
          </cell>
          <cell r="W113">
            <v>4.6200800950447647</v>
          </cell>
          <cell r="X113">
            <v>6.4450999999999994E-2</v>
          </cell>
          <cell r="Y113">
            <v>7.17E-2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N114">
            <v>2.0633562243949563E-2</v>
          </cell>
          <cell r="O114">
            <v>7.9299999999999995E-2</v>
          </cell>
          <cell r="P114" t="str">
            <v>Yearly</v>
          </cell>
          <cell r="Q114">
            <v>2152336</v>
          </cell>
          <cell r="R114">
            <v>2152336</v>
          </cell>
          <cell r="S114">
            <v>0</v>
          </cell>
          <cell r="T114">
            <v>0</v>
          </cell>
          <cell r="U114">
            <v>46527</v>
          </cell>
          <cell r="V114">
            <v>5.0575342465753428</v>
          </cell>
          <cell r="W114">
            <v>3.8341105584164779</v>
          </cell>
          <cell r="X114">
            <v>7.7603999999999998E-4</v>
          </cell>
          <cell r="Y114">
            <v>6.6699999999999995E-2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N115">
            <v>6.2249866805313435E-2</v>
          </cell>
          <cell r="O115">
            <v>0</v>
          </cell>
          <cell r="P115" t="str">
            <v/>
          </cell>
          <cell r="Q115">
            <v>6350393.0099999998</v>
          </cell>
          <cell r="R115">
            <v>6350393.0099999998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e">
            <v>#N/A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N116">
            <v>3.8162418086296772E-2</v>
          </cell>
          <cell r="O116">
            <v>6.0899999999999996E-2</v>
          </cell>
          <cell r="P116" t="str">
            <v>Yearly</v>
          </cell>
          <cell r="Q116">
            <v>3935768</v>
          </cell>
          <cell r="R116">
            <v>3935768</v>
          </cell>
          <cell r="S116">
            <v>0</v>
          </cell>
          <cell r="T116">
            <v>0</v>
          </cell>
          <cell r="U116">
            <v>46444</v>
          </cell>
          <cell r="V116">
            <v>4.8301369863013699</v>
          </cell>
          <cell r="W116">
            <v>4.0089870625286732</v>
          </cell>
          <cell r="X116">
            <v>6.4745999999999998E-2</v>
          </cell>
          <cell r="Y116">
            <v>6.7500000000000004E-2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N117">
            <v>2.9860125881603604E-2</v>
          </cell>
          <cell r="O117">
            <v>0</v>
          </cell>
          <cell r="P117" t="str">
            <v/>
          </cell>
          <cell r="Q117">
            <v>0</v>
          </cell>
          <cell r="R117">
            <v>3046193.98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N118">
            <v>9.3955480525190049E-3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2.7890410958904108</v>
          </cell>
          <cell r="W118">
            <v>2.4100952358624208</v>
          </cell>
          <cell r="X118">
            <v>5.6241000000000006E-2</v>
          </cell>
          <cell r="Y118">
            <v>6.2199999999999998E-2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N119">
            <v>9.599095665705314E-3</v>
          </cell>
          <cell r="O119">
            <v>7.0499999999999993E-2</v>
          </cell>
          <cell r="P119" t="str">
            <v>Yearly</v>
          </cell>
          <cell r="Q119">
            <v>991686</v>
          </cell>
          <cell r="R119">
            <v>991686</v>
          </cell>
          <cell r="S119">
            <v>0</v>
          </cell>
          <cell r="T119">
            <v>0</v>
          </cell>
          <cell r="U119">
            <v>48183</v>
          </cell>
          <cell r="V119">
            <v>9.5917808219178085</v>
          </cell>
          <cell r="W119">
            <v>6.5803727955047275</v>
          </cell>
          <cell r="X119">
            <v>7.1699999E-2</v>
          </cell>
          <cell r="Y119">
            <v>7.3499999999999996E-2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N120">
            <v>1.0304724123938704E-2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S120">
            <v>0</v>
          </cell>
          <cell r="T120">
            <v>0</v>
          </cell>
          <cell r="U120">
            <v>46162</v>
          </cell>
          <cell r="V120">
            <v>4.0575342465753428</v>
          </cell>
          <cell r="W120">
            <v>3.1912146762331535</v>
          </cell>
          <cell r="X120">
            <v>7.8600000000000002E-4</v>
          </cell>
          <cell r="Y120">
            <v>6.4500000000000002E-2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N121">
            <v>9.4126631082677801E-3</v>
          </cell>
          <cell r="O121">
            <v>6.6299999999999998E-2</v>
          </cell>
          <cell r="P121" t="str">
            <v>Yearly</v>
          </cell>
          <cell r="Q121">
            <v>1000001</v>
          </cell>
          <cell r="R121">
            <v>1000001</v>
          </cell>
          <cell r="S121">
            <v>0</v>
          </cell>
          <cell r="T121">
            <v>0</v>
          </cell>
          <cell r="U121">
            <v>47949</v>
          </cell>
          <cell r="V121">
            <v>8.9506849315068493</v>
          </cell>
          <cell r="W121">
            <v>6.4928097066070762</v>
          </cell>
          <cell r="X121">
            <v>6.6239999999999993E-2</v>
          </cell>
          <cell r="Y121">
            <v>7.2499999999999995E-2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N122">
            <v>1.0122192936597397E-2</v>
          </cell>
          <cell r="O122">
            <v>8.8900000000000007E-2</v>
          </cell>
          <cell r="P122" t="str">
            <v>Yearly</v>
          </cell>
          <cell r="Q122">
            <v>1007288</v>
          </cell>
          <cell r="R122">
            <v>1007288</v>
          </cell>
          <cell r="S122">
            <v>0</v>
          </cell>
          <cell r="T122">
            <v>0</v>
          </cell>
          <cell r="U122">
            <v>45041</v>
          </cell>
          <cell r="V122">
            <v>0.989041095890411</v>
          </cell>
          <cell r="W122">
            <v>0.93836916118634817</v>
          </cell>
          <cell r="X122">
            <v>8.6693999999999996E-4</v>
          </cell>
          <cell r="Y122">
            <v>5.3999999999999999E-2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N123">
            <v>1.0057359615450552E-2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0.64657534246575343</v>
          </cell>
          <cell r="W123">
            <v>0.61327453520416719</v>
          </cell>
          <cell r="X123">
            <v>8.9611999999999992E-4</v>
          </cell>
          <cell r="Y123">
            <v>5.4300000000000001E-2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N124">
            <v>1.0117321125195828E-2</v>
          </cell>
          <cell r="O124">
            <v>0.09</v>
          </cell>
          <cell r="P124" t="str">
            <v>Yearly</v>
          </cell>
          <cell r="Q124">
            <v>1013100</v>
          </cell>
          <cell r="R124">
            <v>1013100</v>
          </cell>
          <cell r="S124">
            <v>0</v>
          </cell>
          <cell r="T124">
            <v>0</v>
          </cell>
          <cell r="U124">
            <v>45025</v>
          </cell>
          <cell r="V124">
            <v>0.94794520547945205</v>
          </cell>
          <cell r="W124">
            <v>0.89677939226950154</v>
          </cell>
          <cell r="X124">
            <v>8.6140000000000012E-4</v>
          </cell>
          <cell r="Y124">
            <v>5.3999999999999999E-2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N125">
            <v>1.0060898295361954E-2</v>
          </cell>
          <cell r="O125">
            <v>9.3000000000000013E-2</v>
          </cell>
          <cell r="P125" t="str">
            <v>Yearly</v>
          </cell>
          <cell r="Q125">
            <v>989400</v>
          </cell>
          <cell r="R125">
            <v>989400</v>
          </cell>
          <cell r="S125">
            <v>0</v>
          </cell>
          <cell r="T125">
            <v>0</v>
          </cell>
          <cell r="U125">
            <v>45041</v>
          </cell>
          <cell r="V125">
            <v>0.989041095890411</v>
          </cell>
          <cell r="W125">
            <v>0.92911328876506438</v>
          </cell>
          <cell r="X125">
            <v>9.5488000000000007E-4</v>
          </cell>
          <cell r="Y125">
            <v>6.4500000000000002E-2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IND AAA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N126">
            <v>1.0158265906331353E-2</v>
          </cell>
          <cell r="O126">
            <v>9.0800000000000006E-2</v>
          </cell>
          <cell r="P126" t="str">
            <v>Yearly</v>
          </cell>
          <cell r="Q126">
            <v>978000</v>
          </cell>
          <cell r="R126">
            <v>978000</v>
          </cell>
          <cell r="S126">
            <v>0</v>
          </cell>
          <cell r="T126">
            <v>0</v>
          </cell>
          <cell r="U126">
            <v>45253</v>
          </cell>
          <cell r="V126">
            <v>1.5698630136986302</v>
          </cell>
          <cell r="W126">
            <v>1.3973111534218492</v>
          </cell>
          <cell r="X126">
            <v>9.5951999999999995E-4</v>
          </cell>
          <cell r="Y126">
            <v>6.5199999999999994E-2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[ICRA]AA+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N127">
            <v>2.0410105880347584E-2</v>
          </cell>
          <cell r="O127">
            <v>8.900000000000001E-2</v>
          </cell>
          <cell r="P127" t="str">
            <v>Yearly</v>
          </cell>
          <cell r="Q127">
            <v>2083320</v>
          </cell>
          <cell r="R127">
            <v>2083320</v>
          </cell>
          <cell r="S127">
            <v>0</v>
          </cell>
          <cell r="T127">
            <v>0</v>
          </cell>
          <cell r="U127">
            <v>47059</v>
          </cell>
          <cell r="V127">
            <v>6.5123287671232877</v>
          </cell>
          <cell r="W127">
            <v>1.3524818679333537</v>
          </cell>
          <cell r="X127">
            <v>8.3450000000000006E-4</v>
          </cell>
          <cell r="Y127">
            <v>5.9278675447599127E-2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N128">
            <v>4.2722276719167174E-2</v>
          </cell>
          <cell r="O128">
            <v>9.0500000000000011E-2</v>
          </cell>
          <cell r="P128" t="str">
            <v>Yearly</v>
          </cell>
          <cell r="Q128">
            <v>4235035</v>
          </cell>
          <cell r="R128">
            <v>4235035</v>
          </cell>
          <cell r="S128">
            <v>0</v>
          </cell>
          <cell r="T128">
            <v>0</v>
          </cell>
          <cell r="U128">
            <v>47043</v>
          </cell>
          <cell r="V128">
            <v>6.4684931506849317</v>
          </cell>
          <cell r="W128">
            <v>4.6827349733466512</v>
          </cell>
          <cell r="X128">
            <v>8.3599999999999994E-4</v>
          </cell>
          <cell r="Y128">
            <v>7.2499999999999995E-2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N129">
            <v>1.0257643016973433E-2</v>
          </cell>
          <cell r="O129">
            <v>9.3000000000000013E-2</v>
          </cell>
          <cell r="P129" t="str">
            <v>Yearly</v>
          </cell>
          <cell r="Q129">
            <v>1008527</v>
          </cell>
          <cell r="R129">
            <v>1008527</v>
          </cell>
          <cell r="S129">
            <v>0</v>
          </cell>
          <cell r="T129">
            <v>0</v>
          </cell>
          <cell r="U129">
            <v>45478</v>
          </cell>
          <cell r="V129">
            <v>2.1835691294258552</v>
          </cell>
          <cell r="W129">
            <v>1.8177069939664898</v>
          </cell>
          <cell r="X129">
            <v>9.1329999999999992E-4</v>
          </cell>
          <cell r="Y129">
            <v>6.9099999999999995E-2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N130">
            <v>1.0707996399714514E-2</v>
          </cell>
          <cell r="O130">
            <v>8.4700000000000011E-2</v>
          </cell>
          <cell r="P130" t="str">
            <v>Half Yly</v>
          </cell>
          <cell r="Q130">
            <v>1023000</v>
          </cell>
          <cell r="R130">
            <v>1023000</v>
          </cell>
          <cell r="S130">
            <v>0</v>
          </cell>
          <cell r="T130">
            <v>0</v>
          </cell>
          <cell r="U130">
            <v>48822</v>
          </cell>
          <cell r="V130">
            <v>11.33972602739726</v>
          </cell>
          <cell r="W130">
            <v>7.299570098119025</v>
          </cell>
          <cell r="X130">
            <v>8.1875000000000003E-4</v>
          </cell>
          <cell r="Y130">
            <v>7.3899999999999993E-2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N131">
            <v>4.1722153633293221E-2</v>
          </cell>
          <cell r="O131">
            <v>8.5500000000000007E-2</v>
          </cell>
          <cell r="P131" t="str">
            <v>Yearly</v>
          </cell>
          <cell r="Q131">
            <v>4118622</v>
          </cell>
          <cell r="R131">
            <v>4118622</v>
          </cell>
          <cell r="S131">
            <v>0</v>
          </cell>
          <cell r="T131">
            <v>0</v>
          </cell>
          <cell r="U131">
            <v>47204</v>
          </cell>
          <cell r="V131">
            <v>6.9095890410958907</v>
          </cell>
          <cell r="W131">
            <v>5.1298620464922378</v>
          </cell>
          <cell r="X131">
            <v>8.4049999999999999E-4</v>
          </cell>
          <cell r="Y131">
            <v>7.3300000000000004E-2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N132">
            <v>2.0668635365065895E-2</v>
          </cell>
          <cell r="O132">
            <v>8.2699999999999996E-2</v>
          </cell>
          <cell r="P132" t="str">
            <v>Yearly</v>
          </cell>
          <cell r="Q132">
            <v>2140380</v>
          </cell>
          <cell r="R132">
            <v>2140380</v>
          </cell>
          <cell r="S132">
            <v>0</v>
          </cell>
          <cell r="T132">
            <v>0</v>
          </cell>
          <cell r="U132">
            <v>47205</v>
          </cell>
          <cell r="V132">
            <v>6.912328767123288</v>
          </cell>
          <cell r="W132">
            <v>5.1649465013991041</v>
          </cell>
          <cell r="X132">
            <v>6.9699937000000003E-2</v>
          </cell>
          <cell r="Y132">
            <v>7.2400000000000006E-2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N133">
            <v>1.038655487158519E-2</v>
          </cell>
          <cell r="O133">
            <v>8.2200000000000009E-2</v>
          </cell>
          <cell r="P133" t="str">
            <v>Half Yly</v>
          </cell>
          <cell r="Q133">
            <v>1033275</v>
          </cell>
          <cell r="R133">
            <v>1033275</v>
          </cell>
          <cell r="S133">
            <v>0</v>
          </cell>
          <cell r="T133">
            <v>0</v>
          </cell>
          <cell r="U133">
            <v>47100</v>
          </cell>
          <cell r="V133">
            <v>6.624657534246575</v>
          </cell>
          <cell r="W133">
            <v>4.9514584660100835</v>
          </cell>
          <cell r="X133">
            <v>7.6101000000000001E-4</v>
          </cell>
          <cell r="Y133">
            <v>7.1999999999999995E-2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N134">
            <v>2.0154027004986204E-2</v>
          </cell>
          <cell r="O134">
            <v>7.3599999999999999E-2</v>
          </cell>
          <cell r="P134" t="str">
            <v>Yearly</v>
          </cell>
          <cell r="Q134">
            <v>1988221</v>
          </cell>
          <cell r="R134">
            <v>1988221</v>
          </cell>
          <cell r="S134">
            <v>0</v>
          </cell>
          <cell r="T134">
            <v>0</v>
          </cell>
          <cell r="U134">
            <v>46312</v>
          </cell>
          <cell r="V134">
            <v>4.4684931506849317</v>
          </cell>
          <cell r="W134">
            <v>3.6016131728082041</v>
          </cell>
          <cell r="X134">
            <v>7.4549000000000002E-4</v>
          </cell>
          <cell r="Y134">
            <v>6.6000000000000003E-2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N135">
            <v>9.9569630513159906E-3</v>
          </cell>
          <cell r="O135">
            <v>7.5399999999999995E-2</v>
          </cell>
          <cell r="P135" t="str">
            <v>Yearly</v>
          </cell>
          <cell r="Q135">
            <v>1008123</v>
          </cell>
          <cell r="R135">
            <v>1008123</v>
          </cell>
          <cell r="S135">
            <v>0</v>
          </cell>
          <cell r="T135">
            <v>0</v>
          </cell>
          <cell r="U135">
            <v>49154</v>
          </cell>
          <cell r="V135">
            <v>12.246575342465754</v>
          </cell>
          <cell r="W135">
            <v>7.4573377929870786</v>
          </cell>
          <cell r="X135">
            <v>7.4909999999999994E-4</v>
          </cell>
          <cell r="Y135">
            <v>7.3419999999999999E-2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N136">
            <v>9.9686083469801047E-3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0.43287671232876712</v>
          </cell>
          <cell r="W136">
            <v>0.41387963699088548</v>
          </cell>
          <cell r="X136">
            <v>8.4489999999999999E-4</v>
          </cell>
          <cell r="Y136">
            <v>4.5900000000000003E-2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N137">
            <v>9.8734560868693668E-3</v>
          </cell>
          <cell r="O137">
            <v>7.3200000000000001E-2</v>
          </cell>
          <cell r="P137" t="str">
            <v>Yearly</v>
          </cell>
          <cell r="Q137">
            <v>997900</v>
          </cell>
          <cell r="R137">
            <v>997900</v>
          </cell>
          <cell r="S137">
            <v>0</v>
          </cell>
          <cell r="T137">
            <v>0</v>
          </cell>
          <cell r="U137">
            <v>47316</v>
          </cell>
          <cell r="V137">
            <v>7.2164383561643834</v>
          </cell>
          <cell r="W137">
            <v>5.1817612211386077</v>
          </cell>
          <cell r="X137">
            <v>6.9333000000000006E-2</v>
          </cell>
          <cell r="Y137">
            <v>7.1800000000000003E-2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N138">
            <v>3.1042388253370502E-2</v>
          </cell>
          <cell r="O138">
            <v>8.0500000000000002E-2</v>
          </cell>
          <cell r="P138" t="str">
            <v>Yearly</v>
          </cell>
          <cell r="Q138">
            <v>3180552</v>
          </cell>
          <cell r="R138">
            <v>3180552</v>
          </cell>
          <cell r="S138">
            <v>0</v>
          </cell>
          <cell r="T138">
            <v>0</v>
          </cell>
          <cell r="U138">
            <v>46147</v>
          </cell>
          <cell r="V138">
            <v>4.0164308705741449</v>
          </cell>
          <cell r="W138">
            <v>3.1468977040971429</v>
          </cell>
          <cell r="X138">
            <v>7.5502000000000002E-4</v>
          </cell>
          <cell r="Y138">
            <v>6.4333000000000001E-2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N139">
            <v>1.0191064861964456E-2</v>
          </cell>
          <cell r="O139">
            <v>8.0500000000000002E-2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47413</v>
          </cell>
          <cell r="V139">
            <v>7.4821917808219176</v>
          </cell>
          <cell r="W139">
            <v>5.3298759768383217</v>
          </cell>
          <cell r="X139">
            <v>7.8284999999999993E-2</v>
          </cell>
          <cell r="Y139">
            <v>7.3300000000000004E-2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N140">
            <v>9.8314722473665031E-3</v>
          </cell>
          <cell r="O140">
            <v>7.2700000000000001E-2</v>
          </cell>
          <cell r="P140" t="str">
            <v>Yearly</v>
          </cell>
          <cell r="Q140">
            <v>968765</v>
          </cell>
          <cell r="R140">
            <v>968765</v>
          </cell>
          <cell r="S140">
            <v>0</v>
          </cell>
          <cell r="T140">
            <v>0</v>
          </cell>
          <cell r="U140">
            <v>44718</v>
          </cell>
          <cell r="V140">
            <v>0.10410958904109589</v>
          </cell>
          <cell r="W140">
            <v>0.10003804078129711</v>
          </cell>
          <cell r="X140">
            <v>8.1899999999999996E-4</v>
          </cell>
          <cell r="Y140">
            <v>4.07E-2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N141">
            <v>1.0715446252159569E-2</v>
          </cell>
          <cell r="O141">
            <v>8.8300000000000003E-2</v>
          </cell>
          <cell r="P141" t="str">
            <v>Yearly</v>
          </cell>
          <cell r="Q141">
            <v>1081811</v>
          </cell>
          <cell r="R141">
            <v>1081811</v>
          </cell>
          <cell r="S141">
            <v>0</v>
          </cell>
          <cell r="T141">
            <v>0</v>
          </cell>
          <cell r="U141">
            <v>47425</v>
          </cell>
          <cell r="V141">
            <v>7.515068493150685</v>
          </cell>
          <cell r="W141">
            <v>5.2940411883022263</v>
          </cell>
          <cell r="X141">
            <v>7.5999999999999993E-4</v>
          </cell>
          <cell r="Y141">
            <v>7.17E-2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N142">
            <v>1.0562361586851091E-2</v>
          </cell>
          <cell r="O142">
            <v>8.5199999999999998E-2</v>
          </cell>
          <cell r="P142" t="str">
            <v>Half Yly</v>
          </cell>
          <cell r="Q142">
            <v>1082584</v>
          </cell>
          <cell r="R142">
            <v>1082584</v>
          </cell>
          <cell r="S142">
            <v>0</v>
          </cell>
          <cell r="T142">
            <v>0</v>
          </cell>
          <cell r="U142">
            <v>47085</v>
          </cell>
          <cell r="V142">
            <v>6.5835616438356164</v>
          </cell>
          <cell r="W142">
            <v>4.8829340939520032</v>
          </cell>
          <cell r="X142">
            <v>7.2196999999999995E-4</v>
          </cell>
          <cell r="Y142">
            <v>7.1499999999999994E-2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N143">
            <v>2.004231842806007E-2</v>
          </cell>
          <cell r="O143">
            <v>7.9000000000000001E-2</v>
          </cell>
          <cell r="P143" t="str">
            <v>Yearly</v>
          </cell>
          <cell r="Q143">
            <v>2082350</v>
          </cell>
          <cell r="R143">
            <v>2082350</v>
          </cell>
          <cell r="S143">
            <v>0</v>
          </cell>
          <cell r="T143">
            <v>0</v>
          </cell>
          <cell r="U143">
            <v>47493</v>
          </cell>
          <cell r="V143">
            <v>7.7013698630136984</v>
          </cell>
          <cell r="W143">
            <v>5.5332080726528261</v>
          </cell>
          <cell r="X143">
            <v>7.2680999999999996E-2</v>
          </cell>
          <cell r="Y143">
            <v>7.4999999999999997E-2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N144">
            <v>1.0271856551243607E-2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V144">
            <v>2.8493225540833893</v>
          </cell>
          <cell r="W144">
            <v>2.4795913416184794</v>
          </cell>
          <cell r="X144">
            <v>8.3849999999999994E-4</v>
          </cell>
          <cell r="Y144">
            <v>6.25E-2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N145">
            <v>3.1916167723238756E-2</v>
          </cell>
          <cell r="O145">
            <v>8.7799999999999989E-2</v>
          </cell>
          <cell r="P145" t="str">
            <v>Yearly</v>
          </cell>
          <cell r="Q145">
            <v>3352620</v>
          </cell>
          <cell r="R145">
            <v>3352620</v>
          </cell>
          <cell r="S145">
            <v>0</v>
          </cell>
          <cell r="T145">
            <v>0</v>
          </cell>
          <cell r="U145">
            <v>46429</v>
          </cell>
          <cell r="V145">
            <v>4.7890410958904113</v>
          </cell>
          <cell r="W145">
            <v>3.8249269928896776</v>
          </cell>
          <cell r="X145">
            <v>6.3E-2</v>
          </cell>
          <cell r="Y145">
            <v>6.6299999999999998E-2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N146">
            <v>2.0300436210406416E-2</v>
          </cell>
          <cell r="O146">
            <v>7.9899999999999999E-2</v>
          </cell>
          <cell r="P146" t="str">
            <v>Yearly</v>
          </cell>
          <cell r="Q146">
            <v>2104288</v>
          </cell>
          <cell r="R146">
            <v>2104288</v>
          </cell>
          <cell r="S146">
            <v>0</v>
          </cell>
          <cell r="T146">
            <v>0</v>
          </cell>
          <cell r="U146">
            <v>47311</v>
          </cell>
          <cell r="V146">
            <v>7.2027397260273975</v>
          </cell>
          <cell r="W146">
            <v>5.0761953945138805</v>
          </cell>
          <cell r="X146">
            <v>7.2999999999999995E-2</v>
          </cell>
          <cell r="Y146">
            <v>7.3300000000000004E-2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N147">
            <v>1.8888610752568827E-2</v>
          </cell>
          <cell r="O147">
            <v>6.9199999999999998E-2</v>
          </cell>
          <cell r="P147" t="str">
            <v>Yearly</v>
          </cell>
          <cell r="Q147">
            <v>1997730</v>
          </cell>
          <cell r="R147">
            <v>1997730</v>
          </cell>
          <cell r="S147">
            <v>0</v>
          </cell>
          <cell r="T147">
            <v>0</v>
          </cell>
          <cell r="U147">
            <v>47841</v>
          </cell>
          <cell r="V147">
            <v>8.6547945205479451</v>
          </cell>
          <cell r="W147">
            <v>6.1412519760973936</v>
          </cell>
          <cell r="X147">
            <v>6.9596999999999992E-2</v>
          </cell>
          <cell r="Y147">
            <v>7.4999999999999997E-2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N148">
            <v>1.8956522039067971E-2</v>
          </cell>
          <cell r="O148">
            <v>6.83E-2</v>
          </cell>
          <cell r="P148" t="str">
            <v>Yearly</v>
          </cell>
          <cell r="Q148">
            <v>1987100</v>
          </cell>
          <cell r="R148">
            <v>1987100</v>
          </cell>
          <cell r="S148">
            <v>0</v>
          </cell>
          <cell r="T148">
            <v>0</v>
          </cell>
          <cell r="U148">
            <v>47856</v>
          </cell>
          <cell r="V148">
            <v>8.6958904109589046</v>
          </cell>
          <cell r="W148">
            <v>6.2119810274694487</v>
          </cell>
          <cell r="X148">
            <v>6.9172999999999998E-2</v>
          </cell>
          <cell r="Y148">
            <v>7.3499999999999996E-2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N149">
            <v>9.5669436709424384E-3</v>
          </cell>
          <cell r="O149">
            <v>0.06</v>
          </cell>
          <cell r="P149" t="str">
            <v>Yearly</v>
          </cell>
          <cell r="Q149">
            <v>1000000</v>
          </cell>
          <cell r="R149">
            <v>1000000</v>
          </cell>
          <cell r="S149">
            <v>0</v>
          </cell>
          <cell r="T149">
            <v>0</v>
          </cell>
          <cell r="U149">
            <v>46015</v>
          </cell>
          <cell r="V149">
            <v>3.6547945205479451</v>
          </cell>
          <cell r="W149">
            <v>3.1129503479945768</v>
          </cell>
          <cell r="X149">
            <v>5.9962999999999995E-2</v>
          </cell>
          <cell r="Y149">
            <v>6.7500000000000004E-2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N150">
            <v>2.072927324299368E-2</v>
          </cell>
          <cell r="O150">
            <v>8.48E-2</v>
          </cell>
          <cell r="P150" t="str">
            <v>Yearly</v>
          </cell>
          <cell r="Q150">
            <v>2186792</v>
          </cell>
          <cell r="R150">
            <v>2186792</v>
          </cell>
          <cell r="S150">
            <v>0</v>
          </cell>
          <cell r="T150">
            <v>0</v>
          </cell>
          <cell r="U150">
            <v>46202</v>
          </cell>
          <cell r="V150">
            <v>4.1671232876712327</v>
          </cell>
          <cell r="W150">
            <v>3.2475839904148001</v>
          </cell>
          <cell r="X150">
            <v>6.4000000000000001E-2</v>
          </cell>
          <cell r="Y150">
            <v>6.8400000000000002E-2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N151">
            <v>1.0036323584730696E-2</v>
          </cell>
          <cell r="O151">
            <v>7.690000000000001E-2</v>
          </cell>
          <cell r="P151" t="str">
            <v>Yearly</v>
          </cell>
          <cell r="Q151">
            <v>1083310</v>
          </cell>
          <cell r="R151">
            <v>1083310</v>
          </cell>
          <cell r="S151">
            <v>0</v>
          </cell>
          <cell r="T151">
            <v>0</v>
          </cell>
          <cell r="U151">
            <v>48304</v>
          </cell>
          <cell r="V151">
            <v>9.9205479452054792</v>
          </cell>
          <cell r="W151">
            <v>6.785425662336567</v>
          </cell>
          <cell r="X151">
            <v>6.6100000000000006E-2</v>
          </cell>
          <cell r="Y151">
            <v>7.3400000000000007E-2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N152">
            <v>1.0345737522136224E-2</v>
          </cell>
          <cell r="O152">
            <v>8.199999999999999E-2</v>
          </cell>
          <cell r="P152" t="str">
            <v>Half Yly</v>
          </cell>
          <cell r="Q152">
            <v>1001800</v>
          </cell>
          <cell r="R152">
            <v>1001800</v>
          </cell>
          <cell r="S152">
            <v>0</v>
          </cell>
          <cell r="T152">
            <v>0</v>
          </cell>
          <cell r="U152">
            <v>46821</v>
          </cell>
          <cell r="V152">
            <v>5.8616513212066774</v>
          </cell>
          <cell r="W152">
            <v>4.5865006528106882</v>
          </cell>
          <cell r="X152">
            <v>8.1673E-4</v>
          </cell>
          <cell r="Y152">
            <v>7.1499999999999994E-2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N153">
            <v>9.5746875965103256E-3</v>
          </cell>
          <cell r="O153">
            <v>7.0400000000000004E-2</v>
          </cell>
          <cell r="P153" t="str">
            <v>Yearly</v>
          </cell>
          <cell r="Q153">
            <v>1012601</v>
          </cell>
          <cell r="R153">
            <v>1012601</v>
          </cell>
          <cell r="S153">
            <v>0</v>
          </cell>
          <cell r="T153">
            <v>0</v>
          </cell>
          <cell r="U153">
            <v>48843</v>
          </cell>
          <cell r="V153">
            <v>11.397260273972602</v>
          </cell>
          <cell r="W153">
            <v>7.2996514628111422</v>
          </cell>
          <cell r="X153">
            <v>6.8800000000000003E-4</v>
          </cell>
          <cell r="Y153">
            <v>7.3400000000000007E-2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N154">
            <v>2.0087762527974912E-2</v>
          </cell>
          <cell r="O154">
            <v>7.2700000000000001E-2</v>
          </cell>
          <cell r="P154" t="str">
            <v>Yearly</v>
          </cell>
          <cell r="Q154">
            <v>2075045.33</v>
          </cell>
          <cell r="R154">
            <v>2075045.33</v>
          </cell>
          <cell r="S154">
            <v>0</v>
          </cell>
          <cell r="T154">
            <v>0</v>
          </cell>
          <cell r="U154">
            <v>46553</v>
          </cell>
          <cell r="V154">
            <v>5.1287671232876715</v>
          </cell>
          <cell r="W154">
            <v>3.9495032645639672</v>
          </cell>
          <cell r="X154">
            <v>7.0753000000000005E-4</v>
          </cell>
          <cell r="Y154">
            <v>6.6900000000000001E-2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N155">
            <v>9.1976662481659116E-3</v>
          </cell>
          <cell r="O155">
            <v>6.8499999999999991E-2</v>
          </cell>
          <cell r="P155" t="str">
            <v>Yearly</v>
          </cell>
          <cell r="Q155">
            <v>1000000</v>
          </cell>
          <cell r="R155">
            <v>1000000</v>
          </cell>
          <cell r="S155">
            <v>0</v>
          </cell>
          <cell r="T155">
            <v>0</v>
          </cell>
          <cell r="U155">
            <v>51438</v>
          </cell>
          <cell r="V155">
            <v>18.5013698630137</v>
          </cell>
          <cell r="W155">
            <v>9.6903703831671706</v>
          </cell>
          <cell r="X155">
            <v>6.8428E-4</v>
          </cell>
          <cell r="Y155">
            <v>7.4700000000000003E-2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N156">
            <v>1.0036970545600925E-2</v>
          </cell>
          <cell r="O156">
            <v>7.7499999999999999E-2</v>
          </cell>
          <cell r="P156" t="str">
            <v>Yearly</v>
          </cell>
          <cell r="Q156">
            <v>1060925</v>
          </cell>
          <cell r="R156">
            <v>1060925</v>
          </cell>
          <cell r="S156">
            <v>0</v>
          </cell>
          <cell r="T156">
            <v>0</v>
          </cell>
          <cell r="U156">
            <v>47645</v>
          </cell>
          <cell r="V156">
            <v>8.117808219178082</v>
          </cell>
          <cell r="W156">
            <v>5.5432778954098065</v>
          </cell>
          <cell r="X156">
            <v>6.8499999999999995E-4</v>
          </cell>
          <cell r="Y156">
            <v>7.3435E-2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N157">
            <v>9.9916832846849244E-3</v>
          </cell>
          <cell r="O157">
            <v>7.5499999999999998E-2</v>
          </cell>
          <cell r="P157" t="str">
            <v>Yearly</v>
          </cell>
          <cell r="Q157">
            <v>1091745</v>
          </cell>
          <cell r="R157">
            <v>1091745</v>
          </cell>
          <cell r="S157">
            <v>0</v>
          </cell>
          <cell r="T157">
            <v>0</v>
          </cell>
          <cell r="U157">
            <v>48112</v>
          </cell>
          <cell r="V157">
            <v>9.3945205479452056</v>
          </cell>
          <cell r="W157">
            <v>6.3332047916995036</v>
          </cell>
          <cell r="X157">
            <v>6.3500000000000001E-2</v>
          </cell>
          <cell r="Y157">
            <v>7.2499999999999995E-2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N158">
            <v>1.9735325692699184E-2</v>
          </cell>
          <cell r="O158">
            <v>7.3800000000000004E-2</v>
          </cell>
          <cell r="P158" t="str">
            <v>Yearly</v>
          </cell>
          <cell r="Q158">
            <v>2092740</v>
          </cell>
          <cell r="R158">
            <v>2092740</v>
          </cell>
          <cell r="S158">
            <v>0</v>
          </cell>
          <cell r="T158">
            <v>0</v>
          </cell>
          <cell r="U158">
            <v>47121</v>
          </cell>
          <cell r="V158">
            <v>6.6821917808219178</v>
          </cell>
          <cell r="W158">
            <v>5.034215726851218</v>
          </cell>
          <cell r="X158">
            <v>6.6199999999999995E-2</v>
          </cell>
          <cell r="Y158">
            <v>7.2400000000000006E-2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[ICRA]AAA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N159">
            <v>1.0814382253117403E-2</v>
          </cell>
          <cell r="O159">
            <v>9.1799999999999993E-2</v>
          </cell>
          <cell r="P159" t="str">
            <v>Half Yly</v>
          </cell>
          <cell r="Q159">
            <v>1085815</v>
          </cell>
          <cell r="R159">
            <v>1085815</v>
          </cell>
          <cell r="S159">
            <v>0</v>
          </cell>
          <cell r="T159">
            <v>0</v>
          </cell>
          <cell r="U159">
            <v>46775</v>
          </cell>
          <cell r="V159">
            <v>5.7369863013698632</v>
          </cell>
          <cell r="W159">
            <v>4.3910707728592433</v>
          </cell>
          <cell r="X159">
            <v>6.7350999999999994E-2</v>
          </cell>
          <cell r="Y159">
            <v>7.084E-2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N160">
            <v>2.176192081625276E-2</v>
          </cell>
          <cell r="O160">
            <v>9.1799999999999993E-2</v>
          </cell>
          <cell r="P160" t="str">
            <v>Half Yly</v>
          </cell>
          <cell r="Q160">
            <v>2307201</v>
          </cell>
          <cell r="R160">
            <v>2307201</v>
          </cell>
          <cell r="S160">
            <v>0</v>
          </cell>
          <cell r="T160">
            <v>0</v>
          </cell>
          <cell r="U160">
            <v>47141</v>
          </cell>
          <cell r="V160">
            <v>6.7369863013698632</v>
          </cell>
          <cell r="W160">
            <v>4.964694169487796</v>
          </cell>
          <cell r="X160">
            <v>6.6558000000000006E-2</v>
          </cell>
          <cell r="Y160">
            <v>7.22E-2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N161">
            <v>1.0600238205071746E-2</v>
          </cell>
          <cell r="O161">
            <v>8.6699999999999999E-2</v>
          </cell>
          <cell r="P161" t="str">
            <v>Half Yly</v>
          </cell>
          <cell r="Q161">
            <v>1103743</v>
          </cell>
          <cell r="R161">
            <v>1103743</v>
          </cell>
          <cell r="S161">
            <v>0</v>
          </cell>
          <cell r="T161">
            <v>0</v>
          </cell>
          <cell r="U161">
            <v>47076</v>
          </cell>
          <cell r="V161">
            <v>6.5561718691518829</v>
          </cell>
          <cell r="W161">
            <v>4.8395299329381825</v>
          </cell>
          <cell r="X161">
            <v>6.9786000000000001E-2</v>
          </cell>
          <cell r="Y161">
            <v>7.22E-2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N162">
            <v>9.4838680137426332E-3</v>
          </cell>
          <cell r="O162">
            <v>6.8000000000000005E-2</v>
          </cell>
          <cell r="P162" t="str">
            <v>Yearly</v>
          </cell>
          <cell r="Q162">
            <v>1000000</v>
          </cell>
          <cell r="R162">
            <v>1000000</v>
          </cell>
          <cell r="S162">
            <v>0</v>
          </cell>
          <cell r="T162">
            <v>0</v>
          </cell>
          <cell r="U162">
            <v>49542</v>
          </cell>
          <cell r="V162">
            <v>13.312328767123288</v>
          </cell>
          <cell r="W162">
            <v>5.8620169569606402</v>
          </cell>
          <cell r="X162">
            <v>6.7960999999999994E-2</v>
          </cell>
          <cell r="Y162">
            <v>7.3273160152375505E-2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N163">
            <v>1.0186673369996844E-2</v>
          </cell>
          <cell r="O163">
            <v>7.85E-2</v>
          </cell>
          <cell r="P163" t="str">
            <v>Half Yly</v>
          </cell>
          <cell r="Q163">
            <v>990646</v>
          </cell>
          <cell r="R163">
            <v>990646</v>
          </cell>
          <cell r="S163">
            <v>0</v>
          </cell>
          <cell r="T163">
            <v>0</v>
          </cell>
          <cell r="U163">
            <v>46846</v>
          </cell>
          <cell r="V163">
            <v>5.9301369863013695</v>
          </cell>
          <cell r="W163">
            <v>4.6807747504286619</v>
          </cell>
          <cell r="X163">
            <v>7.9816999999999996E-4</v>
          </cell>
          <cell r="Y163">
            <v>7.1499999999999994E-2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C TIER II</v>
          </cell>
          <cell r="AJ163" t="str">
            <v>CRISIL AAA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N164">
            <v>1.0982555760508552E-2</v>
          </cell>
          <cell r="O164">
            <v>0</v>
          </cell>
          <cell r="P164" t="str">
            <v/>
          </cell>
          <cell r="Q164">
            <v>18390916.809999999</v>
          </cell>
          <cell r="R164">
            <v>18390916.809999999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2458.1999999999998</v>
          </cell>
          <cell r="AA164">
            <v>2459.1999999999998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N165">
            <v>9.5051795098084021E-2</v>
          </cell>
          <cell r="O165">
            <v>0</v>
          </cell>
          <cell r="P165" t="str">
            <v/>
          </cell>
          <cell r="Q165">
            <v>128811111.58</v>
          </cell>
          <cell r="R165">
            <v>128810687.95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2790.25</v>
          </cell>
          <cell r="AA165">
            <v>2790.8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N166">
            <v>1.7416771283822394E-2</v>
          </cell>
          <cell r="O166">
            <v>0</v>
          </cell>
          <cell r="P166" t="str">
            <v/>
          </cell>
          <cell r="Q166">
            <v>39395601.799999997</v>
          </cell>
          <cell r="R166">
            <v>39397166.740000002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7717.8</v>
          </cell>
          <cell r="AA166">
            <v>7732.75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N167">
            <v>2.730592566065412E-2</v>
          </cell>
          <cell r="O167">
            <v>0</v>
          </cell>
          <cell r="P167" t="str">
            <v/>
          </cell>
          <cell r="Q167">
            <v>55888501.640000001</v>
          </cell>
          <cell r="R167">
            <v>55889522.939999998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1790.75</v>
          </cell>
          <cell r="AA167">
            <v>1788.95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N168">
            <v>1.9909812252179793E-2</v>
          </cell>
          <cell r="O168">
            <v>0</v>
          </cell>
          <cell r="P168" t="str">
            <v/>
          </cell>
          <cell r="Q168">
            <v>26999605.25</v>
          </cell>
          <cell r="R168">
            <v>26999605.25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6671.8</v>
          </cell>
          <cell r="AA168">
            <v>6672.2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N169">
            <v>2.8734725855323141E-2</v>
          </cell>
          <cell r="O169">
            <v>0</v>
          </cell>
          <cell r="P169" t="str">
            <v/>
          </cell>
          <cell r="Q169">
            <v>59010099.939999998</v>
          </cell>
          <cell r="R169">
            <v>59017330.149999999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2234.85</v>
          </cell>
          <cell r="AA169">
            <v>2237.1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N170">
            <v>1.4901014219260607E-2</v>
          </cell>
          <cell r="O170">
            <v>0</v>
          </cell>
          <cell r="P170" t="str">
            <v/>
          </cell>
          <cell r="Q170">
            <v>21441104.25</v>
          </cell>
          <cell r="R170">
            <v>21440955.379999999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3237.2</v>
          </cell>
          <cell r="AA170">
            <v>3239.3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N171">
            <v>3.1821498493035919E-3</v>
          </cell>
          <cell r="O171">
            <v>0</v>
          </cell>
          <cell r="P171" t="str">
            <v/>
          </cell>
          <cell r="Q171">
            <v>6993431.54</v>
          </cell>
          <cell r="R171">
            <v>6993431.54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1585.9</v>
          </cell>
          <cell r="AA171">
            <v>1585.75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N172">
            <v>9.3770923355527367E-3</v>
          </cell>
          <cell r="O172">
            <v>0</v>
          </cell>
          <cell r="P172" t="str">
            <v/>
          </cell>
          <cell r="Q172">
            <v>25020431.449999999</v>
          </cell>
          <cell r="R172">
            <v>25020431.449999999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362.6</v>
          </cell>
          <cell r="AA172">
            <v>363.1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N173">
            <v>3.7944690591972508E-3</v>
          </cell>
          <cell r="O173">
            <v>0</v>
          </cell>
          <cell r="P173" t="str">
            <v/>
          </cell>
          <cell r="Q173">
            <v>9541054.9399999995</v>
          </cell>
          <cell r="R173">
            <v>9541054.9399999995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646.4</v>
          </cell>
          <cell r="AA173">
            <v>647.15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N174">
            <v>2.5793983538660165E-3</v>
          </cell>
          <cell r="O174">
            <v>0</v>
          </cell>
          <cell r="P174" t="str">
            <v/>
          </cell>
          <cell r="Q174">
            <v>5462538.4299999997</v>
          </cell>
          <cell r="R174">
            <v>5462538.4299999997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3729.55</v>
          </cell>
          <cell r="AA174">
            <v>3727.05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N175">
            <v>2.4607812787029795E-3</v>
          </cell>
          <cell r="O175">
            <v>0</v>
          </cell>
          <cell r="P175" t="str">
            <v/>
          </cell>
          <cell r="Q175">
            <v>5533101.0899999999</v>
          </cell>
          <cell r="R175">
            <v>5533101.0899999999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2328.9</v>
          </cell>
          <cell r="AA175">
            <v>2333.4499999999998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N176">
            <v>4.7887881593686454E-3</v>
          </cell>
          <cell r="O176">
            <v>0</v>
          </cell>
          <cell r="P176" t="str">
            <v/>
          </cell>
          <cell r="Q176">
            <v>11076774.800000001</v>
          </cell>
          <cell r="R176">
            <v>11076774.800000001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862.85</v>
          </cell>
          <cell r="AA176">
            <v>862.6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N177">
            <v>2.9428694692069587E-3</v>
          </cell>
          <cell r="O177">
            <v>0</v>
          </cell>
          <cell r="P177" t="str">
            <v/>
          </cell>
          <cell r="Q177">
            <v>7899494.7699999996</v>
          </cell>
          <cell r="R177">
            <v>7899494.7699999996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546</v>
          </cell>
          <cell r="AA177">
            <v>545.79999999999995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N178">
            <v>8.0516473218631961E-3</v>
          </cell>
          <cell r="O178">
            <v>0</v>
          </cell>
          <cell r="P178" t="str">
            <v/>
          </cell>
          <cell r="Q178">
            <v>13326671.810000001</v>
          </cell>
          <cell r="R178">
            <v>13326671.810000001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1105.5</v>
          </cell>
          <cell r="AA178">
            <v>1107.9000000000001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N179">
            <v>2.6739597418014892E-3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3279.25</v>
          </cell>
          <cell r="AA179">
            <v>3283.2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N180">
            <v>6.6404441268783625E-3</v>
          </cell>
          <cell r="O180">
            <v>0</v>
          </cell>
          <cell r="P180" t="str">
            <v/>
          </cell>
          <cell r="Q180">
            <v>12645176.619999999</v>
          </cell>
          <cell r="R180">
            <v>12645176.619999999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701.75</v>
          </cell>
          <cell r="AA180">
            <v>701.25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N181">
            <v>1.4664877937592571E-3</v>
          </cell>
          <cell r="O181">
            <v>0</v>
          </cell>
          <cell r="P181" t="str">
            <v/>
          </cell>
          <cell r="Q181">
            <v>2416855.5</v>
          </cell>
          <cell r="R181">
            <v>2416855.5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823.75</v>
          </cell>
          <cell r="AA181">
            <v>824.2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N182">
            <v>4.9909990358187779E-3</v>
          </cell>
          <cell r="O182">
            <v>0</v>
          </cell>
          <cell r="P182" t="str">
            <v/>
          </cell>
          <cell r="Q182">
            <v>10718891.25</v>
          </cell>
          <cell r="R182">
            <v>10718891.25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556.70000000000005</v>
          </cell>
          <cell r="AA182">
            <v>556.85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N183">
            <v>3.3863241329548099E-3</v>
          </cell>
          <cell r="O183">
            <v>0</v>
          </cell>
          <cell r="P183" t="str">
            <v/>
          </cell>
          <cell r="Q183">
            <v>7651236.6799999997</v>
          </cell>
          <cell r="R183">
            <v>7651236.6799999997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25921.5</v>
          </cell>
          <cell r="AA183">
            <v>26053.15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N184">
            <v>7.166299882874815E-3</v>
          </cell>
          <cell r="O184">
            <v>0</v>
          </cell>
          <cell r="P184" t="str">
            <v/>
          </cell>
          <cell r="Q184">
            <v>15847559.619999999</v>
          </cell>
          <cell r="R184">
            <v>15847559.619999999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1030.45</v>
          </cell>
          <cell r="AA184">
            <v>1030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N185">
            <v>4.9800677374096033E-3</v>
          </cell>
          <cell r="O185">
            <v>0</v>
          </cell>
          <cell r="P185" t="str">
            <v/>
          </cell>
          <cell r="Q185">
            <v>6999373.6900000004</v>
          </cell>
          <cell r="R185">
            <v>6999373.6900000004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238.55</v>
          </cell>
          <cell r="AA185">
            <v>238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N186">
            <v>7.8557975602850296E-3</v>
          </cell>
          <cell r="O186">
            <v>0</v>
          </cell>
          <cell r="P186" t="str">
            <v/>
          </cell>
          <cell r="Q186">
            <v>12738850.52</v>
          </cell>
          <cell r="R186">
            <v>12738850.52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437.6</v>
          </cell>
          <cell r="AA186">
            <v>437.55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N187">
            <v>6.169542853409705E-3</v>
          </cell>
          <cell r="O187">
            <v>0</v>
          </cell>
          <cell r="P187" t="str">
            <v/>
          </cell>
          <cell r="Q187">
            <v>14561411.01</v>
          </cell>
          <cell r="R187">
            <v>14561411.01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127.1</v>
          </cell>
          <cell r="AA187">
            <v>127.2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N188">
            <v>5.0589050043781747E-3</v>
          </cell>
          <cell r="O188">
            <v>0</v>
          </cell>
          <cell r="P188" t="str">
            <v/>
          </cell>
          <cell r="Q188">
            <v>11159166.24</v>
          </cell>
          <cell r="R188">
            <v>11159166.24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822.9</v>
          </cell>
          <cell r="AA188">
            <v>821.9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N189">
            <v>5.9984672861953118E-3</v>
          </cell>
          <cell r="O189">
            <v>0</v>
          </cell>
          <cell r="P189" t="str">
            <v/>
          </cell>
          <cell r="Q189">
            <v>13781055.52</v>
          </cell>
          <cell r="R189">
            <v>13781055.52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372.2</v>
          </cell>
          <cell r="AA189">
            <v>371.85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N190">
            <v>1.0334123775721954E-2</v>
          </cell>
          <cell r="O190">
            <v>0</v>
          </cell>
          <cell r="P190" t="str">
            <v/>
          </cell>
          <cell r="Q190">
            <v>16416555.59</v>
          </cell>
          <cell r="R190">
            <v>16416555.59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981.2</v>
          </cell>
          <cell r="AA190">
            <v>981.85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N191">
            <v>8.7657401005037088E-3</v>
          </cell>
          <cell r="O191">
            <v>0</v>
          </cell>
          <cell r="P191" t="str">
            <v/>
          </cell>
          <cell r="Q191">
            <v>15412296.67</v>
          </cell>
          <cell r="R191">
            <v>15412296.67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156.19999999999999</v>
          </cell>
          <cell r="AA191">
            <v>153.6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N192">
            <v>1.0921854928572925E-2</v>
          </cell>
          <cell r="O192">
            <v>0</v>
          </cell>
          <cell r="P192" t="str">
            <v/>
          </cell>
          <cell r="Q192">
            <v>25901165.640000001</v>
          </cell>
          <cell r="R192">
            <v>25901165.640000001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1259</v>
          </cell>
          <cell r="AA192">
            <v>1256.55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N193">
            <v>1.9451046086090796E-3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978.55</v>
          </cell>
          <cell r="AA193">
            <v>978.2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N194">
            <v>1.3675175982209117E-2</v>
          </cell>
          <cell r="O194">
            <v>0</v>
          </cell>
          <cell r="P194" t="str">
            <v/>
          </cell>
          <cell r="Q194">
            <v>23025583.199999999</v>
          </cell>
          <cell r="R194">
            <v>23025583.199999999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1079.25</v>
          </cell>
          <cell r="AA194">
            <v>1078.95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N195">
            <v>6.9508448984359594E-2</v>
          </cell>
          <cell r="O195">
            <v>0</v>
          </cell>
          <cell r="P195" t="str">
            <v/>
          </cell>
          <cell r="Q195">
            <v>110881713.5</v>
          </cell>
          <cell r="R195">
            <v>110881713.5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1567.55</v>
          </cell>
          <cell r="AA195">
            <v>1567.9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N196">
            <v>7.3346616106398241E-2</v>
          </cell>
          <cell r="O196">
            <v>0</v>
          </cell>
          <cell r="P196" t="str">
            <v/>
          </cell>
          <cell r="Q196">
            <v>158751023.78999999</v>
          </cell>
          <cell r="R196">
            <v>158751023.78999999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1384.6</v>
          </cell>
          <cell r="AA196">
            <v>1384.75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N197">
            <v>4.9329126647875768E-3</v>
          </cell>
          <cell r="O197">
            <v>0</v>
          </cell>
          <cell r="P197" t="str">
            <v/>
          </cell>
          <cell r="Q197">
            <v>10518377.060000001</v>
          </cell>
          <cell r="R197">
            <v>10518377.060000001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482.65</v>
          </cell>
          <cell r="AA197">
            <v>483.65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N198">
            <v>1.3991901548380445E-2</v>
          </cell>
          <cell r="O198">
            <v>0</v>
          </cell>
          <cell r="P198" t="str">
            <v/>
          </cell>
          <cell r="Q198">
            <v>33638324.539999999</v>
          </cell>
          <cell r="R198">
            <v>33638324.539999999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1271.05</v>
          </cell>
          <cell r="AA198">
            <v>1271.7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N199">
            <v>9.0150683098070977E-3</v>
          </cell>
          <cell r="O199">
            <v>0</v>
          </cell>
          <cell r="P199" t="str">
            <v/>
          </cell>
          <cell r="Q199">
            <v>20358168.370000001</v>
          </cell>
          <cell r="R199">
            <v>20358168.370000001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18330.3</v>
          </cell>
          <cell r="AA199">
            <v>18308.95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N200">
            <v>3.0712096578739578E-2</v>
          </cell>
          <cell r="O200">
            <v>0</v>
          </cell>
          <cell r="P200" t="str">
            <v/>
          </cell>
          <cell r="Q200">
            <v>53340926.270000003</v>
          </cell>
          <cell r="R200">
            <v>53341761.880000003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496.3</v>
          </cell>
          <cell r="AA200">
            <v>496.5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N201">
            <v>2.4789788060539233E-2</v>
          </cell>
          <cell r="O201">
            <v>0</v>
          </cell>
          <cell r="P201" t="str">
            <v/>
          </cell>
          <cell r="Q201">
            <v>53243455.299999997</v>
          </cell>
          <cell r="R201">
            <v>53251720.130000003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259.55</v>
          </cell>
          <cell r="AA201">
            <v>259.35000000000002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N202">
            <v>2.3674338817909913E-2</v>
          </cell>
          <cell r="O202">
            <v>0</v>
          </cell>
          <cell r="P202" t="str">
            <v/>
          </cell>
          <cell r="Q202">
            <v>54162975.280000001</v>
          </cell>
          <cell r="R202">
            <v>54162975.280000001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728.6</v>
          </cell>
          <cell r="AA202">
            <v>728.7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N203">
            <v>3.7525029358212905E-2</v>
          </cell>
          <cell r="O203">
            <v>0</v>
          </cell>
          <cell r="P203" t="str">
            <v/>
          </cell>
          <cell r="Q203">
            <v>87476948.629999995</v>
          </cell>
          <cell r="R203">
            <v>87482394.819999993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2229.6999999999998</v>
          </cell>
          <cell r="AA203">
            <v>2228.15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N204">
            <v>1.857611860152918E-2</v>
          </cell>
          <cell r="O204">
            <v>0</v>
          </cell>
          <cell r="P204" t="str">
            <v/>
          </cell>
          <cell r="Q204">
            <v>28163109.280000001</v>
          </cell>
          <cell r="R204">
            <v>28159960.539999999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928.65</v>
          </cell>
          <cell r="AA204">
            <v>928.7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N205">
            <v>4.0153977210799663E-2</v>
          </cell>
          <cell r="O205">
            <v>0</v>
          </cell>
          <cell r="P205" t="str">
            <v/>
          </cell>
          <cell r="Q205">
            <v>68298825.930000007</v>
          </cell>
          <cell r="R205">
            <v>68298825.930000007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3546.7</v>
          </cell>
          <cell r="AA205">
            <v>3550.1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N206">
            <v>8.0040670364618077E-3</v>
          </cell>
          <cell r="O206">
            <v>0</v>
          </cell>
          <cell r="P206" t="str">
            <v/>
          </cell>
          <cell r="Q206">
            <v>10626025.92</v>
          </cell>
          <cell r="R206">
            <v>10626025.92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227.75</v>
          </cell>
          <cell r="AA206">
            <v>227.6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N207">
            <v>8.2464600082570016E-3</v>
          </cell>
          <cell r="O207">
            <v>0</v>
          </cell>
          <cell r="P207" t="str">
            <v/>
          </cell>
          <cell r="Q207">
            <v>15309847.810000001</v>
          </cell>
          <cell r="R207">
            <v>15312910.470000001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922.1</v>
          </cell>
          <cell r="AA207">
            <v>922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N208">
            <v>3.0479188669599179E-2</v>
          </cell>
          <cell r="O208">
            <v>0</v>
          </cell>
          <cell r="P208" t="str">
            <v/>
          </cell>
          <cell r="Q208">
            <v>56757621.939999998</v>
          </cell>
          <cell r="R208">
            <v>56759985.469999999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1694.35</v>
          </cell>
          <cell r="AA208">
            <v>1695.8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N209">
            <v>1.6842006858063491E-2</v>
          </cell>
          <cell r="O209">
            <v>0</v>
          </cell>
          <cell r="P209" t="str">
            <v/>
          </cell>
          <cell r="Q209">
            <v>30355175.620000001</v>
          </cell>
          <cell r="R209">
            <v>30355175.620000001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6630.25</v>
          </cell>
          <cell r="AA209">
            <v>6629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N210">
            <v>7.2895773413301043E-2</v>
          </cell>
          <cell r="O210">
            <v>0</v>
          </cell>
          <cell r="P210" t="str">
            <v/>
          </cell>
          <cell r="Q210">
            <v>118364014.12</v>
          </cell>
          <cell r="R210">
            <v>118367477.45999999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743.3</v>
          </cell>
          <cell r="AA210">
            <v>743.55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N211">
            <v>4.5583892190867075E-3</v>
          </cell>
          <cell r="O211">
            <v>0</v>
          </cell>
          <cell r="P211" t="str">
            <v/>
          </cell>
          <cell r="Q211">
            <v>9218937.2300000004</v>
          </cell>
          <cell r="R211">
            <v>9216772.0399999991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159.15</v>
          </cell>
          <cell r="AA211">
            <v>159.1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N212">
            <v>7.9645232085522738E-3</v>
          </cell>
          <cell r="O212">
            <v>0</v>
          </cell>
          <cell r="P212" t="str">
            <v/>
          </cell>
          <cell r="Q212">
            <v>18027251.16</v>
          </cell>
          <cell r="R212">
            <v>18027251.16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4131.95</v>
          </cell>
          <cell r="AA212">
            <v>4135.1000000000004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N213">
            <v>4.2559813911529545E-3</v>
          </cell>
          <cell r="O213">
            <v>0</v>
          </cell>
          <cell r="P213" t="str">
            <v/>
          </cell>
          <cell r="Q213">
            <v>7248050.2199999997</v>
          </cell>
          <cell r="R213">
            <v>7248050.2199999997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2630.35</v>
          </cell>
          <cell r="AA213">
            <v>2629.65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N214">
            <v>2.1211307454916149E-2</v>
          </cell>
          <cell r="O214">
            <v>0</v>
          </cell>
          <cell r="P214" t="str">
            <v/>
          </cell>
          <cell r="Q214">
            <v>31609914</v>
          </cell>
          <cell r="R214">
            <v>31609914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739</v>
          </cell>
          <cell r="AA214">
            <v>739.7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N215">
            <v>5.3174330934682721E-3</v>
          </cell>
          <cell r="O215">
            <v>0</v>
          </cell>
          <cell r="P215" t="str">
            <v/>
          </cell>
          <cell r="Q215">
            <v>10554135.75</v>
          </cell>
          <cell r="R215">
            <v>10554135.75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738.75</v>
          </cell>
          <cell r="AA215">
            <v>739.55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N216">
            <v>9.4151291769262613E-3</v>
          </cell>
          <cell r="O216">
            <v>0</v>
          </cell>
          <cell r="P216" t="str">
            <v/>
          </cell>
          <cell r="Q216">
            <v>25041383.850000001</v>
          </cell>
          <cell r="R216">
            <v>25041383.850000001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14911.15</v>
          </cell>
          <cell r="AA216">
            <v>14908.45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N217">
            <v>2.6662411265930036E-3</v>
          </cell>
          <cell r="O217">
            <v>0</v>
          </cell>
          <cell r="P217" t="str">
            <v/>
          </cell>
          <cell r="Q217">
            <v>6690456.6100000003</v>
          </cell>
          <cell r="R217">
            <v>6690456.6100000003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1262.95</v>
          </cell>
          <cell r="AA217">
            <v>1264.1500000000001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N218">
            <v>4.0823329877791052E-3</v>
          </cell>
          <cell r="O218">
            <v>0</v>
          </cell>
          <cell r="P218" t="str">
            <v/>
          </cell>
          <cell r="Q218">
            <v>10597094.33</v>
          </cell>
          <cell r="R218">
            <v>10597094.33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384.8</v>
          </cell>
          <cell r="AA218">
            <v>384.75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N219">
            <v>1.2336635183372087E-4</v>
          </cell>
          <cell r="O219">
            <v>0</v>
          </cell>
          <cell r="P219" t="str">
            <v/>
          </cell>
          <cell r="Q219">
            <v>442333.6</v>
          </cell>
          <cell r="R219">
            <v>442333.6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352.4</v>
          </cell>
          <cell r="AA219">
            <v>352.3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N220">
            <v>3.0295209815673256E-3</v>
          </cell>
          <cell r="O220">
            <v>0</v>
          </cell>
          <cell r="P220" t="str">
            <v/>
          </cell>
          <cell r="Q220">
            <v>5859833.0599999996</v>
          </cell>
          <cell r="R220">
            <v>5859833.0599999996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1261.55</v>
          </cell>
          <cell r="AA220">
            <v>1260.75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N221">
            <v>5.839615779507876E-3</v>
          </cell>
          <cell r="O221">
            <v>0</v>
          </cell>
          <cell r="P221" t="str">
            <v/>
          </cell>
          <cell r="Q221">
            <v>0</v>
          </cell>
          <cell r="R221">
            <v>13678463.109999999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N222">
            <v>4.2817080450656781E-3</v>
          </cell>
          <cell r="O222">
            <v>0</v>
          </cell>
          <cell r="P222" t="str">
            <v/>
          </cell>
          <cell r="Q222">
            <v>10717225.25</v>
          </cell>
          <cell r="R222">
            <v>10717225.25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40117.15</v>
          </cell>
          <cell r="AA222">
            <v>40399.15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N223">
            <v>1.9400044887033765E-3</v>
          </cell>
          <cell r="O223">
            <v>0</v>
          </cell>
          <cell r="P223" t="str">
            <v/>
          </cell>
          <cell r="Q223">
            <v>4192409.03</v>
          </cell>
          <cell r="R223">
            <v>4192409.03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635.54999999999995</v>
          </cell>
          <cell r="AA223">
            <v>636.70000000000005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N224">
            <v>8.4157831523622368E-4</v>
          </cell>
          <cell r="O224">
            <v>0</v>
          </cell>
          <cell r="P224" t="str">
            <v/>
          </cell>
          <cell r="Q224">
            <v>768795</v>
          </cell>
          <cell r="R224">
            <v>768795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342.95</v>
          </cell>
          <cell r="AA224">
            <v>343.45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N225">
            <v>6.7567506017752379E-3</v>
          </cell>
          <cell r="O225">
            <v>0</v>
          </cell>
          <cell r="P225" t="str">
            <v/>
          </cell>
          <cell r="Q225">
            <v>17716872.07</v>
          </cell>
          <cell r="R225">
            <v>17716872.07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582.4</v>
          </cell>
          <cell r="AA225">
            <v>582.5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N226">
            <v>4.6355083446591562E-3</v>
          </cell>
          <cell r="O226">
            <v>0</v>
          </cell>
          <cell r="P226" t="str">
            <v/>
          </cell>
          <cell r="Q226">
            <v>11866882.41</v>
          </cell>
          <cell r="R226">
            <v>11866882.41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4505.3999999999996</v>
          </cell>
          <cell r="AA226">
            <v>4507.1000000000004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N227">
            <v>4.4489594722488196E-3</v>
          </cell>
          <cell r="O227">
            <v>0</v>
          </cell>
          <cell r="P227" t="str">
            <v/>
          </cell>
          <cell r="Q227">
            <v>5584129.8600000003</v>
          </cell>
          <cell r="R227">
            <v>5584129.8600000003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242.35</v>
          </cell>
          <cell r="AA227">
            <v>242.3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N228">
            <v>7.6677647123515429E-3</v>
          </cell>
          <cell r="O228">
            <v>0</v>
          </cell>
          <cell r="P228" t="str">
            <v/>
          </cell>
          <cell r="Q228">
            <v>21884552.149999999</v>
          </cell>
          <cell r="R228">
            <v>21884552.149999999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508.8</v>
          </cell>
          <cell r="AA228">
            <v>509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N229">
            <v>4.9133240598058401E-3</v>
          </cell>
          <cell r="O229">
            <v>0</v>
          </cell>
          <cell r="P229" t="str">
            <v/>
          </cell>
          <cell r="Q229">
            <v>10514321.619999999</v>
          </cell>
          <cell r="R229">
            <v>10514321.619999999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 t="str">
            <v>-</v>
          </cell>
          <cell r="Y229">
            <v>0</v>
          </cell>
          <cell r="Z229">
            <v>371.85</v>
          </cell>
          <cell r="AA229">
            <v>372.25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N230">
            <v>5.279426509228595E-2</v>
          </cell>
          <cell r="O230">
            <v>0</v>
          </cell>
          <cell r="P230" t="str">
            <v/>
          </cell>
          <cell r="Q230">
            <v>123657261.54000001</v>
          </cell>
          <cell r="R230">
            <v>123657261.54000001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N231">
            <v>1.9402296892466627E-3</v>
          </cell>
          <cell r="O231">
            <v>0</v>
          </cell>
          <cell r="P231" t="str">
            <v/>
          </cell>
          <cell r="Q231">
            <v>5353007.37</v>
          </cell>
          <cell r="R231">
            <v>5353007.37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1280.2</v>
          </cell>
          <cell r="AA231">
            <v>1281.3499999999999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N232">
            <v>5.113183671815881E-3</v>
          </cell>
          <cell r="O232">
            <v>0</v>
          </cell>
          <cell r="P232" t="str">
            <v/>
          </cell>
          <cell r="Q232">
            <v>10573988.34</v>
          </cell>
          <cell r="R232">
            <v>10573988.34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1228.4000000000001</v>
          </cell>
          <cell r="AA232">
            <v>1228.7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N233">
            <v>2.0351417378289909E-3</v>
          </cell>
          <cell r="O233">
            <v>0</v>
          </cell>
          <cell r="P233" t="str">
            <v/>
          </cell>
          <cell r="Q233">
            <v>351101.52</v>
          </cell>
          <cell r="R233">
            <v>351101.52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635.54999999999995</v>
          </cell>
          <cell r="AA233">
            <v>636.70000000000005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N234">
            <v>7.3714050570317213E-2</v>
          </cell>
          <cell r="O234">
            <v>0</v>
          </cell>
          <cell r="P234" t="str">
            <v/>
          </cell>
          <cell r="Q234">
            <v>8550625.9399999995</v>
          </cell>
          <cell r="R234">
            <v>8551104.0600000005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743.3</v>
          </cell>
          <cell r="AA234">
            <v>743.55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N235">
            <v>4.9613684683326139E-3</v>
          </cell>
          <cell r="O235">
            <v>0</v>
          </cell>
          <cell r="P235" t="str">
            <v/>
          </cell>
          <cell r="Q235">
            <v>849641.25</v>
          </cell>
          <cell r="R235">
            <v>849641.25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 t="str">
            <v>-</v>
          </cell>
          <cell r="Y235">
            <v>0</v>
          </cell>
          <cell r="Z235">
            <v>371.85</v>
          </cell>
          <cell r="AA235">
            <v>372.25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N236">
            <v>1.680804497663262E-2</v>
          </cell>
          <cell r="O236">
            <v>0</v>
          </cell>
          <cell r="P236" t="str">
            <v/>
          </cell>
          <cell r="Q236">
            <v>2237461.44</v>
          </cell>
          <cell r="R236">
            <v>2237461.44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6630.25</v>
          </cell>
          <cell r="AA236">
            <v>6629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N237">
            <v>4.6460904136519472E-3</v>
          </cell>
          <cell r="O237">
            <v>0</v>
          </cell>
          <cell r="P237" t="str">
            <v/>
          </cell>
          <cell r="Q237">
            <v>700819.37</v>
          </cell>
          <cell r="R237">
            <v>700793.94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159.15</v>
          </cell>
          <cell r="AA237">
            <v>159.1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N238">
            <v>4.0008483334069405E-3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2630.35</v>
          </cell>
          <cell r="AA238">
            <v>2629.65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N239">
            <v>8.0716641705060586E-4</v>
          </cell>
          <cell r="O239">
            <v>0</v>
          </cell>
          <cell r="P239" t="str">
            <v/>
          </cell>
          <cell r="Q239">
            <v>58983.75</v>
          </cell>
          <cell r="R239">
            <v>58983.75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342.95</v>
          </cell>
          <cell r="AA239">
            <v>343.45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N240">
            <v>7.9387339189261261E-3</v>
          </cell>
          <cell r="O240">
            <v>0</v>
          </cell>
          <cell r="P240" t="str">
            <v/>
          </cell>
          <cell r="Q240">
            <v>1320324.02</v>
          </cell>
          <cell r="R240">
            <v>1320324.02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4131.95</v>
          </cell>
          <cell r="AA240">
            <v>4135.1000000000004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N241">
            <v>2.1309491852760439E-2</v>
          </cell>
          <cell r="O241">
            <v>0</v>
          </cell>
          <cell r="P241" t="str">
            <v/>
          </cell>
          <cell r="Q241">
            <v>2455041.33</v>
          </cell>
          <cell r="R241">
            <v>2455041.33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739</v>
          </cell>
          <cell r="AA241">
            <v>739.7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N242">
            <v>6.0784308859755283E-3</v>
          </cell>
          <cell r="O242">
            <v>0</v>
          </cell>
          <cell r="P242" t="str">
            <v/>
          </cell>
          <cell r="Q242">
            <v>1068002.8999999999</v>
          </cell>
          <cell r="R242">
            <v>1068002.8999999999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372.2</v>
          </cell>
          <cell r="AA242">
            <v>371.85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N243">
            <v>4.0867853460940006E-3</v>
          </cell>
          <cell r="O243">
            <v>0</v>
          </cell>
          <cell r="P243" t="str">
            <v/>
          </cell>
          <cell r="Q243">
            <v>843068.94</v>
          </cell>
          <cell r="R243">
            <v>843068.94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384.8</v>
          </cell>
          <cell r="AA243">
            <v>384.75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N244">
            <v>9.44415360760609E-2</v>
          </cell>
          <cell r="O244">
            <v>0</v>
          </cell>
          <cell r="P244" t="str">
            <v/>
          </cell>
          <cell r="Q244">
            <v>9360786.2599999998</v>
          </cell>
          <cell r="R244">
            <v>9360878.2400000002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2790.25</v>
          </cell>
          <cell r="AA244">
            <v>2790.8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N245">
            <v>4.7942950356031234E-3</v>
          </cell>
          <cell r="O245">
            <v>0</v>
          </cell>
          <cell r="P245" t="str">
            <v/>
          </cell>
          <cell r="Q245">
            <v>750510.14</v>
          </cell>
          <cell r="R245">
            <v>750510.14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738.75</v>
          </cell>
          <cell r="AA245">
            <v>739.55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N246">
            <v>9.9757649394635103E-3</v>
          </cell>
          <cell r="O246">
            <v>0</v>
          </cell>
          <cell r="P246" t="str">
            <v/>
          </cell>
          <cell r="Q246">
            <v>1095923.5900000001</v>
          </cell>
          <cell r="R246">
            <v>1095923.5900000001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981.2</v>
          </cell>
          <cell r="AA246">
            <v>981.85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N247">
            <v>8.7531428532067451E-3</v>
          </cell>
          <cell r="O247">
            <v>0</v>
          </cell>
          <cell r="P247" t="str">
            <v/>
          </cell>
          <cell r="Q247">
            <v>1146564.6599999999</v>
          </cell>
          <cell r="R247">
            <v>1146564.6599999999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156.19999999999999</v>
          </cell>
          <cell r="AA247">
            <v>153.6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N248">
            <v>1.1557073218561149E-2</v>
          </cell>
          <cell r="O248">
            <v>0</v>
          </cell>
          <cell r="P248" t="str">
            <v/>
          </cell>
          <cell r="Q248">
            <v>2406168.39</v>
          </cell>
          <cell r="R248">
            <v>2406168.39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1259</v>
          </cell>
          <cell r="AA248">
            <v>1256.55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N249">
            <v>4.855947880813059E-3</v>
          </cell>
          <cell r="O249">
            <v>0</v>
          </cell>
          <cell r="P249" t="str">
            <v/>
          </cell>
          <cell r="Q249">
            <v>0</v>
          </cell>
          <cell r="R249">
            <v>909872.06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N250">
            <v>1.365098819318725E-2</v>
          </cell>
          <cell r="O250">
            <v>0</v>
          </cell>
          <cell r="P250" t="str">
            <v/>
          </cell>
          <cell r="Q250">
            <v>1776001.09</v>
          </cell>
          <cell r="R250">
            <v>1776001.09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1079.25</v>
          </cell>
          <cell r="AA250">
            <v>1078.95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N251">
            <v>1.8696475106176177E-3</v>
          </cell>
          <cell r="O251">
            <v>0</v>
          </cell>
          <cell r="P251" t="str">
            <v/>
          </cell>
          <cell r="Q251">
            <v>327995.05</v>
          </cell>
          <cell r="R251">
            <v>327995.05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978.55</v>
          </cell>
          <cell r="AA251">
            <v>978.2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N252">
            <v>7.0290683645101298E-2</v>
          </cell>
          <cell r="O252">
            <v>0</v>
          </cell>
          <cell r="P252" t="str">
            <v/>
          </cell>
          <cell r="Q252">
            <v>7857972.71</v>
          </cell>
          <cell r="R252">
            <v>7857972.71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1567.55</v>
          </cell>
          <cell r="AA252">
            <v>1567.9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N253">
            <v>7.3378235372161496E-2</v>
          </cell>
          <cell r="O253">
            <v>0</v>
          </cell>
          <cell r="P253" t="str">
            <v/>
          </cell>
          <cell r="Q253">
            <v>11800046.84</v>
          </cell>
          <cell r="R253">
            <v>11800046.84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1384.6</v>
          </cell>
          <cell r="AA253">
            <v>1384.75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N254">
            <v>4.8941761821781884E-3</v>
          </cell>
          <cell r="O254">
            <v>0</v>
          </cell>
          <cell r="P254" t="str">
            <v/>
          </cell>
          <cell r="Q254">
            <v>863780.27</v>
          </cell>
          <cell r="R254">
            <v>863780.27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482.65</v>
          </cell>
          <cell r="AA254">
            <v>483.65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N255">
            <v>1.4028358538101041E-2</v>
          </cell>
          <cell r="O255">
            <v>0</v>
          </cell>
          <cell r="P255" t="str">
            <v/>
          </cell>
          <cell r="Q255">
            <v>2738750.27</v>
          </cell>
          <cell r="R255">
            <v>2738750.27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1271.05</v>
          </cell>
          <cell r="AA255">
            <v>1271.7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N256">
            <v>3.0839182734989017E-2</v>
          </cell>
          <cell r="O256">
            <v>0</v>
          </cell>
          <cell r="P256" t="str">
            <v/>
          </cell>
          <cell r="Q256">
            <v>4183095.12</v>
          </cell>
          <cell r="R256">
            <v>4183088.63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496.3</v>
          </cell>
          <cell r="AA256">
            <v>496.5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N257">
            <v>9.3914898521096375E-3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18330.3</v>
          </cell>
          <cell r="AA257">
            <v>18308.95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N258">
            <v>2.4820141504321387E-2</v>
          </cell>
          <cell r="O258">
            <v>0</v>
          </cell>
          <cell r="P258" t="str">
            <v/>
          </cell>
          <cell r="Q258">
            <v>4356834.28</v>
          </cell>
          <cell r="R258">
            <v>4357013.95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259.55</v>
          </cell>
          <cell r="AA258">
            <v>259.35000000000002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N259">
            <v>3.7567708329183019E-2</v>
          </cell>
          <cell r="O259">
            <v>0</v>
          </cell>
          <cell r="P259" t="str">
            <v/>
          </cell>
          <cell r="Q259">
            <v>6526680.0300000003</v>
          </cell>
          <cell r="R259">
            <v>6527435.7999999998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2229.6999999999998</v>
          </cell>
          <cell r="AA259">
            <v>2228.15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N260">
            <v>2.3700448500670091E-2</v>
          </cell>
          <cell r="O260">
            <v>0</v>
          </cell>
          <cell r="P260" t="str">
            <v/>
          </cell>
          <cell r="Q260">
            <v>3821629.75</v>
          </cell>
          <cell r="R260">
            <v>3821629.75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728.6</v>
          </cell>
          <cell r="AA260">
            <v>728.7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N261">
            <v>1.8873076074191045E-2</v>
          </cell>
          <cell r="O261">
            <v>0</v>
          </cell>
          <cell r="P261" t="str">
            <v/>
          </cell>
          <cell r="Q261">
            <v>2118423.2599999998</v>
          </cell>
          <cell r="R261">
            <v>2118423.2599999998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928.65</v>
          </cell>
          <cell r="AA261">
            <v>928.7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N262">
            <v>5.3960012696485746E-2</v>
          </cell>
          <cell r="O262">
            <v>0</v>
          </cell>
          <cell r="P262" t="str">
            <v/>
          </cell>
          <cell r="Q262">
            <v>10110626.76</v>
          </cell>
          <cell r="R262">
            <v>10110626.76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N263">
            <v>8.1085465447349458E-3</v>
          </cell>
          <cell r="O263">
            <v>0</v>
          </cell>
          <cell r="P263" t="str">
            <v/>
          </cell>
          <cell r="Q263">
            <v>887095.99</v>
          </cell>
          <cell r="R263">
            <v>887095.99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227.75</v>
          </cell>
          <cell r="AA263">
            <v>227.6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N264">
            <v>2.6893835283315196E-3</v>
          </cell>
          <cell r="O264">
            <v>0</v>
          </cell>
          <cell r="P264" t="str">
            <v/>
          </cell>
          <cell r="Q264">
            <v>539843.18999999994</v>
          </cell>
          <cell r="R264">
            <v>539843.18999999994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1262.95</v>
          </cell>
          <cell r="AA264">
            <v>1264.1500000000001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N265">
            <v>4.0033956628891885E-2</v>
          </cell>
          <cell r="O265">
            <v>0</v>
          </cell>
          <cell r="P265" t="str">
            <v/>
          </cell>
          <cell r="Q265">
            <v>5048763.26</v>
          </cell>
          <cell r="R265">
            <v>5048763.26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3546.7</v>
          </cell>
          <cell r="AA265">
            <v>3550.1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N266">
            <v>8.1692050615228447E-3</v>
          </cell>
          <cell r="O266">
            <v>0</v>
          </cell>
          <cell r="P266" t="str">
            <v/>
          </cell>
          <cell r="Q266">
            <v>1231420.45</v>
          </cell>
          <cell r="R266">
            <v>1231901.3400000001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922.1</v>
          </cell>
          <cell r="AA266">
            <v>922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N267">
            <v>3.0699874019485537E-2</v>
          </cell>
          <cell r="O267">
            <v>0</v>
          </cell>
          <cell r="P267" t="str">
            <v/>
          </cell>
          <cell r="Q267">
            <v>3884752.99</v>
          </cell>
          <cell r="R267">
            <v>3884451.78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1694.35</v>
          </cell>
          <cell r="AA267">
            <v>1695.8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N268">
            <v>1.069223537944549E-2</v>
          </cell>
          <cell r="O268">
            <v>0</v>
          </cell>
          <cell r="P268" t="str">
            <v/>
          </cell>
          <cell r="Q268">
            <v>1362312.19</v>
          </cell>
          <cell r="R268">
            <v>1362312.19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2458.1999999999998</v>
          </cell>
          <cell r="AA268">
            <v>2459.1999999999998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N269">
            <v>4.7211653850049492E-3</v>
          </cell>
          <cell r="O269">
            <v>0</v>
          </cell>
          <cell r="P269" t="str">
            <v/>
          </cell>
          <cell r="Q269">
            <v>810185.52</v>
          </cell>
          <cell r="R269">
            <v>810185.52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822.9</v>
          </cell>
          <cell r="AA269">
            <v>821.9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N270">
            <v>5.9150132686563465E-3</v>
          </cell>
          <cell r="O270">
            <v>0</v>
          </cell>
          <cell r="P270" t="str">
            <v/>
          </cell>
          <cell r="Q270">
            <v>1117039.8999999999</v>
          </cell>
          <cell r="R270">
            <v>1117039.8999999999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127.1</v>
          </cell>
          <cell r="AA270">
            <v>127.2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N271">
            <v>7.5201563968378352E-3</v>
          </cell>
          <cell r="O271">
            <v>0</v>
          </cell>
          <cell r="P271" t="str">
            <v/>
          </cell>
          <cell r="Q271">
            <v>1001646.64</v>
          </cell>
          <cell r="R271">
            <v>1001646.64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437.6</v>
          </cell>
          <cell r="AA271">
            <v>437.55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N272">
            <v>9.4700394491894751E-3</v>
          </cell>
          <cell r="O272">
            <v>0</v>
          </cell>
          <cell r="P272" t="str">
            <v/>
          </cell>
          <cell r="Q272">
            <v>2014024.29</v>
          </cell>
          <cell r="R272">
            <v>2014024.29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14911.15</v>
          </cell>
          <cell r="AA272">
            <v>14908.45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N273">
            <v>6.2892673644926508E-3</v>
          </cell>
          <cell r="O273">
            <v>0</v>
          </cell>
          <cell r="P273" t="str">
            <v/>
          </cell>
          <cell r="Q273">
            <v>694776.42</v>
          </cell>
          <cell r="R273">
            <v>694776.42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238.55</v>
          </cell>
          <cell r="AA273">
            <v>238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N274">
            <v>7.1383083451660168E-3</v>
          </cell>
          <cell r="O274">
            <v>0</v>
          </cell>
          <cell r="P274" t="str">
            <v/>
          </cell>
          <cell r="Q274">
            <v>1248790.5900000001</v>
          </cell>
          <cell r="R274">
            <v>1248790.5900000001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1030.45</v>
          </cell>
          <cell r="AA274">
            <v>1030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N275">
            <v>2.8614560884987266E-3</v>
          </cell>
          <cell r="O275">
            <v>0</v>
          </cell>
          <cell r="P275" t="str">
            <v/>
          </cell>
          <cell r="Q275">
            <v>415195.55</v>
          </cell>
          <cell r="R275">
            <v>415195.55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1261.55</v>
          </cell>
          <cell r="AA275">
            <v>1260.75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N276">
            <v>3.4585481444637314E-3</v>
          </cell>
          <cell r="O276">
            <v>0</v>
          </cell>
          <cell r="P276" t="str">
            <v/>
          </cell>
          <cell r="Q276">
            <v>584870.36</v>
          </cell>
          <cell r="R276">
            <v>584870.36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25921.5</v>
          </cell>
          <cell r="AA276">
            <v>26053.15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N277">
            <v>4.9468546143058498E-3</v>
          </cell>
          <cell r="O277">
            <v>0</v>
          </cell>
          <cell r="P277" t="str">
            <v/>
          </cell>
          <cell r="Q277">
            <v>868155.69</v>
          </cell>
          <cell r="R277">
            <v>868155.69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556.70000000000005</v>
          </cell>
          <cell r="AA277">
            <v>556.85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N278">
            <v>6.6671826126960664E-3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582.4</v>
          </cell>
          <cell r="AA278">
            <v>582.5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N279">
            <v>1.4727665858699065E-3</v>
          </cell>
          <cell r="O279">
            <v>0</v>
          </cell>
          <cell r="P279" t="str">
            <v/>
          </cell>
          <cell r="Q279">
            <v>170338.17</v>
          </cell>
          <cell r="R279">
            <v>170338.17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823.75</v>
          </cell>
          <cell r="AA279">
            <v>824.2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N280">
            <v>6.7226509389926893E-3</v>
          </cell>
          <cell r="O280">
            <v>0</v>
          </cell>
          <cell r="P280" t="str">
            <v/>
          </cell>
          <cell r="Q280">
            <v>907221.79</v>
          </cell>
          <cell r="R280">
            <v>907221.79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701.75</v>
          </cell>
          <cell r="AA280">
            <v>701.25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N281">
            <v>2.6601847708124437E-3</v>
          </cell>
          <cell r="O281">
            <v>0</v>
          </cell>
          <cell r="P281" t="str">
            <v/>
          </cell>
          <cell r="Q281">
            <v>600462.59</v>
          </cell>
          <cell r="R281">
            <v>600462.59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3279.25</v>
          </cell>
          <cell r="AA281">
            <v>3283.2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N282">
            <v>1.9130641879087109E-3</v>
          </cell>
          <cell r="O282">
            <v>0</v>
          </cell>
          <cell r="P282" t="str">
            <v/>
          </cell>
          <cell r="Q282">
            <v>422237.14</v>
          </cell>
          <cell r="R282">
            <v>422237.14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1280.2</v>
          </cell>
          <cell r="AA282">
            <v>1281.3499999999999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N283">
            <v>8.0535078434609934E-3</v>
          </cell>
          <cell r="O283">
            <v>0</v>
          </cell>
          <cell r="P283" t="str">
            <v/>
          </cell>
          <cell r="Q283">
            <v>1088220.1000000001</v>
          </cell>
          <cell r="R283">
            <v>1088220.1000000001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1105.5</v>
          </cell>
          <cell r="AA283">
            <v>1107.9000000000001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N284">
            <v>2.9576880908594879E-3</v>
          </cell>
          <cell r="O284">
            <v>0</v>
          </cell>
          <cell r="P284" t="str">
            <v/>
          </cell>
          <cell r="Q284">
            <v>634451.86</v>
          </cell>
          <cell r="R284">
            <v>634451.86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546</v>
          </cell>
          <cell r="AA284">
            <v>545.79999999999995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N285">
            <v>7.6439737946760143E-3</v>
          </cell>
          <cell r="O285">
            <v>0</v>
          </cell>
          <cell r="P285" t="str">
            <v/>
          </cell>
          <cell r="Q285">
            <v>1811625.8</v>
          </cell>
          <cell r="R285">
            <v>1811625.8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508.8</v>
          </cell>
          <cell r="AA285">
            <v>509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N286">
            <v>4.8122178707880403E-3</v>
          </cell>
          <cell r="O286">
            <v>0</v>
          </cell>
          <cell r="P286" t="str">
            <v/>
          </cell>
          <cell r="Q286">
            <v>890658.1</v>
          </cell>
          <cell r="R286">
            <v>890658.1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862.85</v>
          </cell>
          <cell r="AA286">
            <v>862.6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N287">
            <v>2.4858477398735672E-3</v>
          </cell>
          <cell r="O287">
            <v>0</v>
          </cell>
          <cell r="P287" t="str">
            <v/>
          </cell>
          <cell r="Q287">
            <v>447144.1</v>
          </cell>
          <cell r="R287">
            <v>447144.1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2328.9</v>
          </cell>
          <cell r="AA287">
            <v>2333.4499999999998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N288">
            <v>1.8807435775075037E-4</v>
          </cell>
          <cell r="O288">
            <v>0</v>
          </cell>
          <cell r="P288" t="str">
            <v/>
          </cell>
          <cell r="Q288">
            <v>53487.22</v>
          </cell>
          <cell r="R288">
            <v>53487.22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352.4</v>
          </cell>
          <cell r="AA288">
            <v>352.3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N289">
            <v>5.1136158350623432E-3</v>
          </cell>
          <cell r="O289">
            <v>0</v>
          </cell>
          <cell r="P289" t="str">
            <v/>
          </cell>
          <cell r="Q289">
            <v>846377.32</v>
          </cell>
          <cell r="R289">
            <v>846377.32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1228.4000000000001</v>
          </cell>
          <cell r="AA289">
            <v>1228.7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N290">
            <v>4.2876590604984327E-3</v>
          </cell>
          <cell r="O290">
            <v>0</v>
          </cell>
          <cell r="P290" t="str">
            <v/>
          </cell>
          <cell r="Q290">
            <v>423491.25</v>
          </cell>
          <cell r="R290">
            <v>423491.25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242.35</v>
          </cell>
          <cell r="AA290">
            <v>242.3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N291">
            <v>2.7838313326633467E-2</v>
          </cell>
          <cell r="O291">
            <v>0</v>
          </cell>
          <cell r="P291" t="str">
            <v/>
          </cell>
          <cell r="Q291">
            <v>4461306.43</v>
          </cell>
          <cell r="R291">
            <v>4461825.16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2234.85</v>
          </cell>
          <cell r="AA291">
            <v>2237.1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N292">
            <v>4.2820699324861043E-3</v>
          </cell>
          <cell r="O292">
            <v>0</v>
          </cell>
          <cell r="P292" t="str">
            <v/>
          </cell>
          <cell r="Q292">
            <v>854036.7</v>
          </cell>
          <cell r="R292">
            <v>854036.7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40117.15</v>
          </cell>
          <cell r="AA292">
            <v>40399.15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N293">
            <v>2.694162106029337E-2</v>
          </cell>
          <cell r="O293">
            <v>0</v>
          </cell>
          <cell r="P293" t="str">
            <v/>
          </cell>
          <cell r="Q293">
            <v>4308602.1399999997</v>
          </cell>
          <cell r="R293">
            <v>4308700.3600000003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1790.75</v>
          </cell>
          <cell r="AA293">
            <v>1788.95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N294">
            <v>3.1739549229240389E-3</v>
          </cell>
          <cell r="O294">
            <v>0</v>
          </cell>
          <cell r="P294" t="str">
            <v/>
          </cell>
          <cell r="Q294">
            <v>557299.18000000005</v>
          </cell>
          <cell r="R294">
            <v>557299.18000000005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1585.9</v>
          </cell>
          <cell r="AA294">
            <v>1585.75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N295">
            <v>1.4909875434618592E-2</v>
          </cell>
          <cell r="O295">
            <v>0</v>
          </cell>
          <cell r="P295" t="str">
            <v/>
          </cell>
          <cell r="Q295">
            <v>1673235.8</v>
          </cell>
          <cell r="R295">
            <v>1673196.22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3237.2</v>
          </cell>
          <cell r="AA295">
            <v>3239.3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N296">
            <v>1.7381996521593893E-2</v>
          </cell>
          <cell r="O296">
            <v>0</v>
          </cell>
          <cell r="P296" t="str">
            <v/>
          </cell>
          <cell r="Q296">
            <v>3095113</v>
          </cell>
          <cell r="R296">
            <v>3095319.06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7717.8</v>
          </cell>
          <cell r="AA296">
            <v>7732.75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N297">
            <v>3.2083222562593384E-3</v>
          </cell>
          <cell r="O297">
            <v>0</v>
          </cell>
          <cell r="P297" t="str">
            <v/>
          </cell>
          <cell r="Q297">
            <v>627462.80000000005</v>
          </cell>
          <cell r="R297">
            <v>627462.80000000005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646.4</v>
          </cell>
          <cell r="AA297">
            <v>647.15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N298">
            <v>2.4880559057509615E-3</v>
          </cell>
          <cell r="O298">
            <v>0</v>
          </cell>
          <cell r="P298" t="str">
            <v/>
          </cell>
          <cell r="Q298">
            <v>421962.89</v>
          </cell>
          <cell r="R298">
            <v>421962.89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3729.55</v>
          </cell>
          <cell r="AA298">
            <v>3727.05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N299">
            <v>4.6166640349252072E-3</v>
          </cell>
          <cell r="O299">
            <v>0</v>
          </cell>
          <cell r="P299" t="str">
            <v/>
          </cell>
          <cell r="Q299">
            <v>944051.53</v>
          </cell>
          <cell r="R299">
            <v>944051.53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4505.3999999999996</v>
          </cell>
          <cell r="AA299">
            <v>4507.1000000000004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N300">
            <v>1.997558781280525E-2</v>
          </cell>
          <cell r="O300">
            <v>0</v>
          </cell>
          <cell r="P300" t="str">
            <v/>
          </cell>
          <cell r="Q300">
            <v>2037637.69</v>
          </cell>
          <cell r="R300">
            <v>2037637.69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6671.8</v>
          </cell>
          <cell r="AA300">
            <v>6672.2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N301">
            <v>9.4630328254501697E-3</v>
          </cell>
          <cell r="O301">
            <v>0</v>
          </cell>
          <cell r="P301" t="str">
            <v/>
          </cell>
          <cell r="Q301">
            <v>1968854.36</v>
          </cell>
          <cell r="R301">
            <v>1968854.36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362.6</v>
          </cell>
          <cell r="AA301">
            <v>363.1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N302">
            <v>1.9673529015795345E-3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6.1109589041095891</v>
          </cell>
          <cell r="W302">
            <v>4.6087495991159644</v>
          </cell>
          <cell r="X302">
            <v>6.6879999999999999E-4</v>
          </cell>
          <cell r="Y302">
            <v>7.1499999999999994E-2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N303">
            <v>3.0332033164604311E-2</v>
          </cell>
          <cell r="O303">
            <v>0</v>
          </cell>
          <cell r="P303" t="str">
            <v/>
          </cell>
          <cell r="Q303">
            <v>0</v>
          </cell>
          <cell r="R303">
            <v>49920931.880000003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N304">
            <v>1.6493081488504521E-2</v>
          </cell>
          <cell r="O304">
            <v>6.6199999999999995E-2</v>
          </cell>
          <cell r="P304" t="str">
            <v>Half Yly</v>
          </cell>
          <cell r="Q304">
            <v>30447000</v>
          </cell>
          <cell r="R304">
            <v>30447000</v>
          </cell>
          <cell r="S304">
            <v>0</v>
          </cell>
          <cell r="T304">
            <v>0</v>
          </cell>
          <cell r="U304">
            <v>55485</v>
          </cell>
          <cell r="V304">
            <v>0</v>
          </cell>
          <cell r="W304">
            <v>11.787092973498314</v>
          </cell>
          <cell r="X304">
            <v>6.5065999999999995E-4</v>
          </cell>
          <cell r="Y304">
            <v>7.4179709068506211E-2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N305">
            <v>8.1397116406639412E-3</v>
          </cell>
          <cell r="O305">
            <v>8.5999999999999993E-2</v>
          </cell>
          <cell r="P305" t="str">
            <v>Half Yly</v>
          </cell>
          <cell r="Q305">
            <v>13746863.16</v>
          </cell>
          <cell r="R305">
            <v>13746863.16</v>
          </cell>
          <cell r="S305">
            <v>0</v>
          </cell>
          <cell r="T305">
            <v>0</v>
          </cell>
          <cell r="U305">
            <v>46906</v>
          </cell>
          <cell r="V305">
            <v>0</v>
          </cell>
          <cell r="W305">
            <v>4.6069814654276158</v>
          </cell>
          <cell r="X305">
            <v>6.1675000000000011E-4</v>
          </cell>
          <cell r="Y305">
            <v>6.9568734686984782E-2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N306">
            <v>4.3646157949014013E-3</v>
          </cell>
          <cell r="O306">
            <v>6.0100000000000001E-2</v>
          </cell>
          <cell r="P306" t="str">
            <v>Half Yly</v>
          </cell>
          <cell r="Q306">
            <v>7299550</v>
          </cell>
          <cell r="R306">
            <v>7299550</v>
          </cell>
          <cell r="S306">
            <v>0</v>
          </cell>
          <cell r="T306">
            <v>0</v>
          </cell>
          <cell r="U306">
            <v>46837</v>
          </cell>
          <cell r="V306">
            <v>0</v>
          </cell>
          <cell r="W306">
            <v>4.8393348185196041</v>
          </cell>
          <cell r="X306">
            <v>6.6502000000000011E-4</v>
          </cell>
          <cell r="Y306">
            <v>6.918038557506806E-2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N307">
            <v>3.2582569755678796E-2</v>
          </cell>
          <cell r="O307">
            <v>8.2400000000000001E-2</v>
          </cell>
          <cell r="P307" t="str">
            <v>Half Yly</v>
          </cell>
          <cell r="Q307">
            <v>53575000</v>
          </cell>
          <cell r="R307">
            <v>53575000</v>
          </cell>
          <cell r="S307">
            <v>0</v>
          </cell>
          <cell r="T307">
            <v>0</v>
          </cell>
          <cell r="U307">
            <v>48893</v>
          </cell>
          <cell r="V307">
            <v>0</v>
          </cell>
          <cell r="W307">
            <v>7.2652666694369881</v>
          </cell>
          <cell r="X307">
            <v>7.3118000000000002E-2</v>
          </cell>
          <cell r="Y307">
            <v>7.2986865091750647E-2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N308">
            <v>2.8611316722206868E-2</v>
          </cell>
          <cell r="O308">
            <v>6.6400000000000001E-2</v>
          </cell>
          <cell r="P308" t="str">
            <v>Half Yly</v>
          </cell>
          <cell r="Q308">
            <v>49758724.490000002</v>
          </cell>
          <cell r="R308">
            <v>49758724.490000002</v>
          </cell>
          <cell r="S308">
            <v>0</v>
          </cell>
          <cell r="T308">
            <v>0</v>
          </cell>
          <cell r="U308">
            <v>49476</v>
          </cell>
          <cell r="V308">
            <v>0</v>
          </cell>
          <cell r="W308">
            <v>8.2942001903182216</v>
          </cell>
          <cell r="X308">
            <v>6.7644418999999997E-2</v>
          </cell>
          <cell r="Y308">
            <v>7.3368637447193435E-2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N309">
            <v>5.1658461934637419E-2</v>
          </cell>
          <cell r="O309">
            <v>6.6699999999999995E-2</v>
          </cell>
          <cell r="P309" t="str">
            <v>Half Yly</v>
          </cell>
          <cell r="Q309">
            <v>87197675.549999997</v>
          </cell>
          <cell r="R309">
            <v>87197675.549999997</v>
          </cell>
          <cell r="S309">
            <v>0</v>
          </cell>
          <cell r="T309">
            <v>0</v>
          </cell>
          <cell r="U309">
            <v>49658</v>
          </cell>
          <cell r="V309">
            <v>0</v>
          </cell>
          <cell r="W309">
            <v>8.4761500450513854</v>
          </cell>
          <cell r="X309">
            <v>6.8235039499999997E-2</v>
          </cell>
          <cell r="Y309">
            <v>7.3170006624865433E-2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N310">
            <v>2.9121185522157599E-2</v>
          </cell>
          <cell r="O310">
            <v>6.54E-2</v>
          </cell>
          <cell r="P310" t="str">
            <v>Half Yly</v>
          </cell>
          <cell r="Q310">
            <v>48620000</v>
          </cell>
          <cell r="R310">
            <v>48620000</v>
          </cell>
          <cell r="S310">
            <v>0</v>
          </cell>
          <cell r="T310">
            <v>0</v>
          </cell>
          <cell r="U310">
            <v>48230</v>
          </cell>
          <cell r="V310">
            <v>0</v>
          </cell>
          <cell r="W310">
            <v>6.9011649971415894</v>
          </cell>
          <cell r="X310">
            <v>6.9278000000000006E-2</v>
          </cell>
          <cell r="Y310">
            <v>7.136516334938392E-2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N311">
            <v>1.3394635859850828E-2</v>
          </cell>
          <cell r="O311">
            <v>8.3000000000000004E-2</v>
          </cell>
          <cell r="P311" t="str">
            <v>Half Yly</v>
          </cell>
          <cell r="Q311">
            <v>22230000</v>
          </cell>
          <cell r="R311">
            <v>22230000</v>
          </cell>
          <cell r="S311">
            <v>0</v>
          </cell>
          <cell r="T311">
            <v>0</v>
          </cell>
          <cell r="U311">
            <v>52231</v>
          </cell>
          <cell r="V311">
            <v>0</v>
          </cell>
          <cell r="W311">
            <v>10.060532495950048</v>
          </cell>
          <cell r="X311">
            <v>7.2503999999999999E-2</v>
          </cell>
          <cell r="Y311">
            <v>7.3302227296457842E-2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N312">
            <v>6.775313304261916E-4</v>
          </cell>
          <cell r="O312">
            <v>8.6899999999999991E-2</v>
          </cell>
          <cell r="P312" t="str">
            <v>Half Yly</v>
          </cell>
          <cell r="Q312">
            <v>1108794.55</v>
          </cell>
          <cell r="R312">
            <v>1108794.55</v>
          </cell>
          <cell r="S312">
            <v>0</v>
          </cell>
          <cell r="T312">
            <v>0</v>
          </cell>
          <cell r="U312">
            <v>46077</v>
          </cell>
          <cell r="V312">
            <v>0</v>
          </cell>
          <cell r="W312">
            <v>3.1931014749640121</v>
          </cell>
          <cell r="X312">
            <v>7.7499999999999997E-4</v>
          </cell>
          <cell r="Y312">
            <v>6.8141705696630986E-2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N313">
            <v>2.3380460813695846E-3</v>
          </cell>
          <cell r="O313">
            <v>0.08</v>
          </cell>
          <cell r="P313" t="str">
            <v>Half Yly</v>
          </cell>
          <cell r="Q313">
            <v>3819262.5</v>
          </cell>
          <cell r="R313">
            <v>3819262.5</v>
          </cell>
          <cell r="S313">
            <v>0</v>
          </cell>
          <cell r="T313">
            <v>0</v>
          </cell>
          <cell r="U313">
            <v>46769</v>
          </cell>
          <cell r="V313">
            <v>0</v>
          </cell>
          <cell r="W313">
            <v>4.4641488577584969</v>
          </cell>
          <cell r="X313">
            <v>7.356699999999999E-4</v>
          </cell>
          <cell r="Y313">
            <v>7.1320707476567102E-2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N314">
            <v>9.9648154306478075E-3</v>
          </cell>
          <cell r="O314">
            <v>8.1300000000000011E-2</v>
          </cell>
          <cell r="P314" t="str">
            <v>Half Yly</v>
          </cell>
          <cell r="Q314">
            <v>16522066</v>
          </cell>
          <cell r="R314">
            <v>16522066</v>
          </cell>
          <cell r="S314">
            <v>0</v>
          </cell>
          <cell r="T314">
            <v>0</v>
          </cell>
          <cell r="U314">
            <v>46833</v>
          </cell>
          <cell r="V314">
            <v>0</v>
          </cell>
          <cell r="W314">
            <v>4.6250985092759622</v>
          </cell>
          <cell r="X314">
            <v>7.5118999999999989E-4</v>
          </cell>
          <cell r="Y314">
            <v>7.1312374736885301E-2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N315">
            <v>3.5306271082291602E-3</v>
          </cell>
          <cell r="O315">
            <v>8.3299999999999999E-2</v>
          </cell>
          <cell r="P315" t="str">
            <v>Half Yly</v>
          </cell>
          <cell r="Q315">
            <v>5508800</v>
          </cell>
          <cell r="R315">
            <v>5508800</v>
          </cell>
          <cell r="S315">
            <v>0</v>
          </cell>
          <cell r="T315">
            <v>0</v>
          </cell>
          <cell r="U315">
            <v>46903</v>
          </cell>
          <cell r="V315">
            <v>0</v>
          </cell>
          <cell r="W315">
            <v>4.6133541297105358</v>
          </cell>
          <cell r="X315">
            <v>8.3061000000000007E-4</v>
          </cell>
          <cell r="Y315">
            <v>7.1660693887568225E-2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N316">
            <v>1.5280307008024348E-2</v>
          </cell>
          <cell r="O316">
            <v>8.0500000000000002E-2</v>
          </cell>
          <cell r="P316" t="str">
            <v>Half Yly</v>
          </cell>
          <cell r="Q316">
            <v>24227550</v>
          </cell>
          <cell r="R316">
            <v>24227550</v>
          </cell>
          <cell r="S316">
            <v>0</v>
          </cell>
          <cell r="T316">
            <v>0</v>
          </cell>
          <cell r="U316">
            <v>46861</v>
          </cell>
          <cell r="V316">
            <v>0</v>
          </cell>
          <cell r="W316">
            <v>4.7035989533374396</v>
          </cell>
          <cell r="X316">
            <v>8.201599999999999E-4</v>
          </cell>
          <cell r="Y316">
            <v>7.1411942603101963E-2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N317">
            <v>5.8016859747048065E-3</v>
          </cell>
          <cell r="O317">
            <v>8.2200000000000009E-2</v>
          </cell>
          <cell r="P317" t="str">
            <v>Half Yly</v>
          </cell>
          <cell r="Q317">
            <v>9010800</v>
          </cell>
          <cell r="R317">
            <v>9010800</v>
          </cell>
          <cell r="S317">
            <v>0</v>
          </cell>
          <cell r="T317">
            <v>0</v>
          </cell>
          <cell r="U317">
            <v>47878</v>
          </cell>
          <cell r="V317">
            <v>0</v>
          </cell>
          <cell r="W317">
            <v>6.1438182118847697</v>
          </cell>
          <cell r="X317">
            <v>8.2041000000000004E-4</v>
          </cell>
          <cell r="Y317">
            <v>7.2640265348943203E-2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N318">
            <v>3.575794988644744E-3</v>
          </cell>
          <cell r="O318">
            <v>8.3900000000000002E-2</v>
          </cell>
          <cell r="P318" t="str">
            <v>Half Yly</v>
          </cell>
          <cell r="Q318">
            <v>5504950</v>
          </cell>
          <cell r="R318">
            <v>5504950</v>
          </cell>
          <cell r="S318">
            <v>0</v>
          </cell>
          <cell r="T318">
            <v>0</v>
          </cell>
          <cell r="U318">
            <v>47885</v>
          </cell>
          <cell r="V318">
            <v>0</v>
          </cell>
          <cell r="W318">
            <v>6.1333678082345777</v>
          </cell>
          <cell r="X318">
            <v>8.3779000000000004E-4</v>
          </cell>
          <cell r="Y318">
            <v>7.2923332171806826E-2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N319">
            <v>4.0187443820290988E-3</v>
          </cell>
          <cell r="O319">
            <v>8.3800000000000013E-2</v>
          </cell>
          <cell r="P319" t="str">
            <v>Half Yly</v>
          </cell>
          <cell r="Q319">
            <v>6947400</v>
          </cell>
          <cell r="R319">
            <v>6947400</v>
          </cell>
          <cell r="S319">
            <v>0</v>
          </cell>
          <cell r="T319">
            <v>0</v>
          </cell>
          <cell r="U319">
            <v>54495</v>
          </cell>
          <cell r="V319">
            <v>0</v>
          </cell>
          <cell r="W319">
            <v>11.180598021529937</v>
          </cell>
          <cell r="X319">
            <v>7.0959000000000007E-4</v>
          </cell>
          <cell r="Y319">
            <v>7.488830223858764E-2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N320">
            <v>6.2854127200551906E-3</v>
          </cell>
          <cell r="O320">
            <v>7.8299999999999995E-2</v>
          </cell>
          <cell r="P320" t="str">
            <v>Half Yly</v>
          </cell>
          <cell r="Q320">
            <v>10138000</v>
          </cell>
          <cell r="R320">
            <v>10138000</v>
          </cell>
          <cell r="S320">
            <v>0</v>
          </cell>
          <cell r="T320">
            <v>0</v>
          </cell>
          <cell r="U320">
            <v>47581</v>
          </cell>
          <cell r="V320">
            <v>0</v>
          </cell>
          <cell r="W320">
            <v>5.8587202640058678</v>
          </cell>
          <cell r="X320">
            <v>7.630200000000001E-4</v>
          </cell>
          <cell r="Y320">
            <v>7.2503789843350944E-2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N321">
            <v>4.1517261732440377E-3</v>
          </cell>
          <cell r="O321">
            <v>9.5000000000000001E-2</v>
          </cell>
          <cell r="P321" t="str">
            <v>Half Yly</v>
          </cell>
          <cell r="Q321">
            <v>7113925</v>
          </cell>
          <cell r="R321">
            <v>7113925</v>
          </cell>
          <cell r="S321">
            <v>0</v>
          </cell>
          <cell r="T321">
            <v>0</v>
          </cell>
          <cell r="U321">
            <v>45180</v>
          </cell>
          <cell r="V321">
            <v>0</v>
          </cell>
          <cell r="W321">
            <v>1.266494008512731</v>
          </cell>
          <cell r="X321">
            <v>6.0004999999999998E-4</v>
          </cell>
          <cell r="Y321">
            <v>5.5463543993776343E-2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N322">
            <v>1.1097555243872126E-2</v>
          </cell>
          <cell r="O322">
            <v>6.6299999999999998E-2</v>
          </cell>
          <cell r="P322" t="str">
            <v>Half Yly</v>
          </cell>
          <cell r="Q322">
            <v>19037105.66</v>
          </cell>
          <cell r="R322">
            <v>19037105.66</v>
          </cell>
          <cell r="S322">
            <v>0</v>
          </cell>
          <cell r="T322">
            <v>0</v>
          </cell>
          <cell r="U322">
            <v>47770</v>
          </cell>
          <cell r="V322">
            <v>0</v>
          </cell>
          <cell r="W322">
            <v>6.3176461062254914</v>
          </cell>
          <cell r="X322">
            <v>6.6022999999999993E-4</v>
          </cell>
          <cell r="Y322">
            <v>7.2494807968739888E-2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N323">
            <v>1.9358511941348041E-3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>
            <v>0</v>
          </cell>
          <cell r="W323">
            <v>3.1944349483041812</v>
          </cell>
          <cell r="X323">
            <v>6.5993999999999992E-4</v>
          </cell>
          <cell r="Y323">
            <v>6.7941670542085525E-2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N324">
            <v>7.3070472518442092E-3</v>
          </cell>
          <cell r="O324">
            <v>7.2300000000000003E-2</v>
          </cell>
          <cell r="P324" t="str">
            <v>Half Yly</v>
          </cell>
          <cell r="Q324">
            <v>12587100</v>
          </cell>
          <cell r="R324">
            <v>12587100</v>
          </cell>
          <cell r="S324">
            <v>0</v>
          </cell>
          <cell r="T324">
            <v>0</v>
          </cell>
          <cell r="U324">
            <v>47063</v>
          </cell>
          <cell r="V324">
            <v>0</v>
          </cell>
          <cell r="W324">
            <v>4.9574215368801218</v>
          </cell>
          <cell r="X324">
            <v>6.4302000000000001E-4</v>
          </cell>
          <cell r="Y324">
            <v>7.1872393871059398E-2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N325">
            <v>1.0940246303741703E-3</v>
          </cell>
          <cell r="O325">
            <v>7.7499999999999999E-2</v>
          </cell>
          <cell r="P325" t="str">
            <v>Half Yly</v>
          </cell>
          <cell r="Q325">
            <v>1828750</v>
          </cell>
          <cell r="R325">
            <v>1828750</v>
          </cell>
          <cell r="S325">
            <v>0</v>
          </cell>
          <cell r="T325">
            <v>0</v>
          </cell>
          <cell r="U325">
            <v>46762</v>
          </cell>
          <cell r="V325">
            <v>0</v>
          </cell>
          <cell r="W325">
            <v>4.4669875056775163</v>
          </cell>
          <cell r="X325">
            <v>6.8964999999999999E-4</v>
          </cell>
          <cell r="Y325">
            <v>7.120686475155244E-2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N326">
            <v>3.2013307908960289E-3</v>
          </cell>
          <cell r="O326">
            <v>8.2599999999999993E-2</v>
          </cell>
          <cell r="P326" t="str">
            <v>Half Yly</v>
          </cell>
          <cell r="Q326">
            <v>5345125</v>
          </cell>
          <cell r="R326">
            <v>5345125</v>
          </cell>
          <cell r="S326">
            <v>0</v>
          </cell>
          <cell r="T326">
            <v>0</v>
          </cell>
          <cell r="U326">
            <v>46826</v>
          </cell>
          <cell r="V326">
            <v>0</v>
          </cell>
          <cell r="W326">
            <v>4.5962110451330087</v>
          </cell>
          <cell r="X326">
            <v>6.9374000000000009E-4</v>
          </cell>
          <cell r="Y326">
            <v>7.1213844702001525E-2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N327">
            <v>8.4040043189648039E-3</v>
          </cell>
          <cell r="O327">
            <v>8.3199999999999996E-2</v>
          </cell>
          <cell r="P327" t="str">
            <v>Half Yly</v>
          </cell>
          <cell r="Q327">
            <v>14062100</v>
          </cell>
          <cell r="R327">
            <v>14062100</v>
          </cell>
          <cell r="S327">
            <v>0</v>
          </cell>
          <cell r="T327">
            <v>0</v>
          </cell>
          <cell r="U327">
            <v>47598</v>
          </cell>
          <cell r="V327">
            <v>0</v>
          </cell>
          <cell r="W327">
            <v>5.8441845788314177</v>
          </cell>
          <cell r="X327">
            <v>7.0452999999999998E-4</v>
          </cell>
          <cell r="Y327">
            <v>7.2509838039197194E-2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N328">
            <v>5.199751572448251E-3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0</v>
          </cell>
          <cell r="W328">
            <v>4.8852532846197461</v>
          </cell>
          <cell r="X328">
            <v>6.8288083999999999E-2</v>
          </cell>
          <cell r="Y328">
            <v>7.151123605329851E-2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N329">
            <v>1.8192135795084062E-3</v>
          </cell>
          <cell r="O329">
            <v>7.1500000000000008E-2</v>
          </cell>
          <cell r="P329" t="str">
            <v>Half Yly</v>
          </cell>
          <cell r="Q329">
            <v>3055794.34</v>
          </cell>
          <cell r="R329">
            <v>3055794.34</v>
          </cell>
          <cell r="S329">
            <v>0</v>
          </cell>
          <cell r="T329">
            <v>0</v>
          </cell>
          <cell r="U329">
            <v>47035</v>
          </cell>
          <cell r="V329">
            <v>0</v>
          </cell>
          <cell r="W329">
            <v>5.0712600787836184</v>
          </cell>
          <cell r="X329">
            <v>6.7497724000000009E-2</v>
          </cell>
          <cell r="Y329">
            <v>7.1875100168049946E-2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N330">
            <v>6.5456085413325968E-2</v>
          </cell>
          <cell r="O330">
            <v>6.5700000000000008E-2</v>
          </cell>
          <cell r="P330" t="str">
            <v>Half Yly</v>
          </cell>
          <cell r="Q330">
            <v>110547990</v>
          </cell>
          <cell r="R330">
            <v>110547990</v>
          </cell>
          <cell r="S330">
            <v>0</v>
          </cell>
          <cell r="T330">
            <v>0</v>
          </cell>
          <cell r="U330">
            <v>48918</v>
          </cell>
          <cell r="V330">
            <v>0</v>
          </cell>
          <cell r="W330">
            <v>7.6874461150468569</v>
          </cell>
          <cell r="X330">
            <v>6.9145000000000003E-4</v>
          </cell>
          <cell r="Y330">
            <v>7.2780769135983206E-2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N331">
            <v>3.6993285157518201E-2</v>
          </cell>
          <cell r="O331">
            <v>6.7900000000000002E-2</v>
          </cell>
          <cell r="P331" t="str">
            <v>Half Yly</v>
          </cell>
          <cell r="Q331">
            <v>62976889.109999999</v>
          </cell>
          <cell r="R331">
            <v>62976889.109999999</v>
          </cell>
          <cell r="S331">
            <v>0</v>
          </cell>
          <cell r="T331">
            <v>0</v>
          </cell>
          <cell r="U331">
            <v>47478</v>
          </cell>
          <cell r="V331">
            <v>0</v>
          </cell>
          <cell r="W331">
            <v>5.7380853561267005</v>
          </cell>
          <cell r="X331">
            <v>6.7305000000000002E-4</v>
          </cell>
          <cell r="Y331">
            <v>7.0964744783711689E-2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N332">
            <v>3.8086213583643507E-3</v>
          </cell>
          <cell r="O332">
            <v>7.7300000000000008E-2</v>
          </cell>
          <cell r="P332" t="str">
            <v>Half Yly</v>
          </cell>
          <cell r="Q332">
            <v>6073976.4199999999</v>
          </cell>
          <cell r="R332">
            <v>6073976.4199999999</v>
          </cell>
          <cell r="S332">
            <v>0</v>
          </cell>
          <cell r="T332">
            <v>0</v>
          </cell>
          <cell r="U332">
            <v>49297</v>
          </cell>
          <cell r="V332">
            <v>0</v>
          </cell>
          <cell r="W332">
            <v>7.8601606506801813</v>
          </cell>
          <cell r="X332">
            <v>7.2104000000000005E-4</v>
          </cell>
          <cell r="Y332">
            <v>7.3071010375128712E-2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N333">
            <v>2.305101441879185E-2</v>
          </cell>
          <cell r="O333">
            <v>6.7900000000000002E-2</v>
          </cell>
          <cell r="P333" t="str">
            <v>Half Yly</v>
          </cell>
          <cell r="Q333">
            <v>38019000</v>
          </cell>
          <cell r="R333">
            <v>38019000</v>
          </cell>
          <cell r="S333">
            <v>0</v>
          </cell>
          <cell r="T333">
            <v>0</v>
          </cell>
          <cell r="U333">
            <v>46522</v>
          </cell>
          <cell r="V333">
            <v>0</v>
          </cell>
          <cell r="W333">
            <v>4.0845637136926651</v>
          </cell>
          <cell r="X333">
            <v>6.7768999999999996E-2</v>
          </cell>
          <cell r="Y333">
            <v>6.827851496881579E-2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N334">
            <v>6.6193985057765956E-2</v>
          </cell>
          <cell r="O334">
            <v>7.6100000000000001E-2</v>
          </cell>
          <cell r="P334" t="str">
            <v>Half Yly</v>
          </cell>
          <cell r="Q334">
            <v>113895425</v>
          </cell>
          <cell r="R334">
            <v>113895425</v>
          </cell>
          <cell r="S334">
            <v>0</v>
          </cell>
          <cell r="T334">
            <v>0</v>
          </cell>
          <cell r="U334">
            <v>47612</v>
          </cell>
          <cell r="V334">
            <v>0</v>
          </cell>
          <cell r="W334">
            <v>5.7665037902035357</v>
          </cell>
          <cell r="X334">
            <v>6.8248000000000007E-4</v>
          </cell>
          <cell r="Y334">
            <v>7.1488864393075099E-2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N335">
            <v>6.4535482075393892E-3</v>
          </cell>
          <cell r="O335">
            <v>8.2799999999999999E-2</v>
          </cell>
          <cell r="P335" t="str">
            <v>Half Yly</v>
          </cell>
          <cell r="Q335">
            <v>10760452.83</v>
          </cell>
          <cell r="R335">
            <v>10760452.83</v>
          </cell>
          <cell r="S335">
            <v>0</v>
          </cell>
          <cell r="T335">
            <v>0</v>
          </cell>
          <cell r="U335">
            <v>46651</v>
          </cell>
          <cell r="V335">
            <v>0</v>
          </cell>
          <cell r="W335">
            <v>4.3078178398674538</v>
          </cell>
          <cell r="X335">
            <v>7.0361000000000002E-4</v>
          </cell>
          <cell r="Y335">
            <v>6.8791686303387778E-2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N336">
            <v>2.1138807186444285E-3</v>
          </cell>
          <cell r="O336">
            <v>6.3E-2</v>
          </cell>
          <cell r="P336" t="str">
            <v>Half Yly</v>
          </cell>
          <cell r="Q336">
            <v>3285225</v>
          </cell>
          <cell r="R336">
            <v>3285225</v>
          </cell>
          <cell r="S336">
            <v>0</v>
          </cell>
          <cell r="T336">
            <v>0</v>
          </cell>
          <cell r="U336">
            <v>45025</v>
          </cell>
          <cell r="V336">
            <v>0</v>
          </cell>
          <cell r="W336">
            <v>0.90638101491127288</v>
          </cell>
          <cell r="X336">
            <v>7.3480000000000008E-4</v>
          </cell>
          <cell r="Y336">
            <v>5.0495637502873864E-2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N337">
            <v>1.2698110967249127E-2</v>
          </cell>
          <cell r="O337">
            <v>7.5899999999999995E-2</v>
          </cell>
          <cell r="P337" t="str">
            <v>Half Yly</v>
          </cell>
          <cell r="Q337">
            <v>20534110</v>
          </cell>
          <cell r="R337">
            <v>20534110</v>
          </cell>
          <cell r="S337">
            <v>0</v>
          </cell>
          <cell r="T337">
            <v>0</v>
          </cell>
          <cell r="U337">
            <v>47197</v>
          </cell>
          <cell r="V337">
            <v>0</v>
          </cell>
          <cell r="W337">
            <v>5.2870888886085483</v>
          </cell>
          <cell r="X337">
            <v>7.9487000000000004E-4</v>
          </cell>
          <cell r="Y337">
            <v>7.0404190238681302E-2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N338">
            <v>5.2067713663686552E-2</v>
          </cell>
          <cell r="O338">
            <v>8.2799999999999999E-2</v>
          </cell>
          <cell r="P338" t="str">
            <v>Half Yly</v>
          </cell>
          <cell r="Q338">
            <v>88941841.799999997</v>
          </cell>
          <cell r="R338">
            <v>88941841.799999997</v>
          </cell>
          <cell r="S338">
            <v>0</v>
          </cell>
          <cell r="T338">
            <v>0</v>
          </cell>
          <cell r="U338">
            <v>48259</v>
          </cell>
          <cell r="V338">
            <v>0</v>
          </cell>
          <cell r="W338">
            <v>6.6612176963920433</v>
          </cell>
          <cell r="X338">
            <v>6.8956999999999992E-4</v>
          </cell>
          <cell r="Y338">
            <v>7.2240222223600561E-2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N339">
            <v>4.2033812058758016E-2</v>
          </cell>
          <cell r="O339">
            <v>7.8799999999999995E-2</v>
          </cell>
          <cell r="P339" t="str">
            <v>Half Yly</v>
          </cell>
          <cell r="Q339">
            <v>72089806</v>
          </cell>
          <cell r="R339">
            <v>72089806</v>
          </cell>
          <cell r="S339">
            <v>0</v>
          </cell>
          <cell r="T339">
            <v>0</v>
          </cell>
          <cell r="U339">
            <v>47561</v>
          </cell>
          <cell r="V339">
            <v>0</v>
          </cell>
          <cell r="W339">
            <v>5.812496183381775</v>
          </cell>
          <cell r="X339">
            <v>6.7633999999999999E-4</v>
          </cell>
          <cell r="Y339">
            <v>7.1274870280815916E-2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N340">
            <v>1.4702233469139025E-2</v>
          </cell>
          <cell r="O340">
            <v>8.3299999999999999E-2</v>
          </cell>
          <cell r="P340" t="str">
            <v>Half Yly</v>
          </cell>
          <cell r="Q340">
            <v>24397558.18</v>
          </cell>
          <cell r="R340">
            <v>24397558.18</v>
          </cell>
          <cell r="S340">
            <v>0</v>
          </cell>
          <cell r="T340">
            <v>0</v>
          </cell>
          <cell r="U340">
            <v>49833</v>
          </cell>
          <cell r="V340">
            <v>0</v>
          </cell>
          <cell r="W340">
            <v>8.2347108751889344</v>
          </cell>
          <cell r="X340">
            <v>7.6365999999999988E-4</v>
          </cell>
          <cell r="Y340">
            <v>7.3178481740821547E-2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N341">
            <v>2.1408893181009171E-2</v>
          </cell>
          <cell r="O341">
            <v>7.0599999999999996E-2</v>
          </cell>
          <cell r="P341" t="str">
            <v>Half Yly</v>
          </cell>
          <cell r="Q341">
            <v>35841161</v>
          </cell>
          <cell r="R341">
            <v>35841161</v>
          </cell>
          <cell r="S341">
            <v>0</v>
          </cell>
          <cell r="T341">
            <v>0</v>
          </cell>
          <cell r="U341">
            <v>53610</v>
          </cell>
          <cell r="V341">
            <v>0</v>
          </cell>
          <cell r="W341">
            <v>11.312317697626604</v>
          </cell>
          <cell r="X341">
            <v>7.455099999999999E-4</v>
          </cell>
          <cell r="Y341">
            <v>7.3600363257858945E-2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N342">
            <v>4.5598898459804473E-3</v>
          </cell>
          <cell r="O342">
            <v>7.400000000000001E-2</v>
          </cell>
          <cell r="P342" t="str">
            <v>Half Yly</v>
          </cell>
          <cell r="Q342">
            <v>7528893.8799999999</v>
          </cell>
          <cell r="R342">
            <v>7528893.8799999999</v>
          </cell>
          <cell r="S342">
            <v>0</v>
          </cell>
          <cell r="T342">
            <v>0</v>
          </cell>
          <cell r="U342">
            <v>49561</v>
          </cell>
          <cell r="V342">
            <v>0</v>
          </cell>
          <cell r="W342">
            <v>8.3308303533651173</v>
          </cell>
          <cell r="X342">
            <v>7.4230999999999993E-4</v>
          </cell>
          <cell r="Y342">
            <v>7.3272802632544515E-2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N343">
            <v>3.4528264701738768E-3</v>
          </cell>
          <cell r="O343">
            <v>7.6799999999999993E-2</v>
          </cell>
          <cell r="P343" t="str">
            <v>Half Yly</v>
          </cell>
          <cell r="Q343">
            <v>5452150</v>
          </cell>
          <cell r="R343">
            <v>5452150</v>
          </cell>
          <cell r="S343">
            <v>0</v>
          </cell>
          <cell r="T343">
            <v>0</v>
          </cell>
          <cell r="U343">
            <v>45275</v>
          </cell>
          <cell r="V343">
            <v>0</v>
          </cell>
          <cell r="W343">
            <v>1.4811301422471976</v>
          </cell>
          <cell r="X343">
            <v>7.8792E-4</v>
          </cell>
          <cell r="Y343">
            <v>5.5117455523504721E-2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N344">
            <v>3.7002894982865298E-2</v>
          </cell>
          <cell r="O344">
            <v>7.4999999999999997E-2</v>
          </cell>
          <cell r="P344" t="str">
            <v>Half Yly</v>
          </cell>
          <cell r="Q344">
            <v>61074582.670000002</v>
          </cell>
          <cell r="R344">
            <v>61074582.670000002</v>
          </cell>
          <cell r="S344">
            <v>0</v>
          </cell>
          <cell r="T344">
            <v>0</v>
          </cell>
          <cell r="U344">
            <v>49166</v>
          </cell>
          <cell r="V344">
            <v>0</v>
          </cell>
          <cell r="W344">
            <v>7.8506989781446697</v>
          </cell>
          <cell r="X344">
            <v>7.6444000000000002E-4</v>
          </cell>
          <cell r="Y344">
            <v>7.3107956986191186E-2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N345">
            <v>2.0869099199001505E-3</v>
          </cell>
          <cell r="O345">
            <v>8.3199999999999996E-2</v>
          </cell>
          <cell r="P345" t="str">
            <v>Half Yly</v>
          </cell>
          <cell r="Q345">
            <v>3472000</v>
          </cell>
          <cell r="R345">
            <v>3472000</v>
          </cell>
          <cell r="S345">
            <v>0</v>
          </cell>
          <cell r="T345">
            <v>0</v>
          </cell>
          <cell r="U345">
            <v>48428</v>
          </cell>
          <cell r="V345">
            <v>0</v>
          </cell>
          <cell r="W345">
            <v>6.8378716864551103</v>
          </cell>
          <cell r="X345">
            <v>7.3763999999999991E-4</v>
          </cell>
          <cell r="Y345">
            <v>7.2898437521552992E-2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N346">
            <v>4.1415579621170932E-3</v>
          </cell>
          <cell r="O346">
            <v>8.8300000000000003E-2</v>
          </cell>
          <cell r="P346" t="str">
            <v>Half Yly</v>
          </cell>
          <cell r="Q346">
            <v>6682222</v>
          </cell>
          <cell r="R346">
            <v>6682222</v>
          </cell>
          <cell r="S346">
            <v>0</v>
          </cell>
          <cell r="T346">
            <v>0</v>
          </cell>
          <cell r="U346">
            <v>51847</v>
          </cell>
          <cell r="V346">
            <v>0</v>
          </cell>
          <cell r="W346">
            <v>9.6725572716959256</v>
          </cell>
          <cell r="X346">
            <v>7.2805999999999999E-4</v>
          </cell>
          <cell r="Y346">
            <v>7.3243987925687634E-2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N347">
            <v>3.9615593591176253E-3</v>
          </cell>
          <cell r="O347">
            <v>7.7199999999999991E-2</v>
          </cell>
          <cell r="P347" t="str">
            <v>Half Yly</v>
          </cell>
          <cell r="Q347">
            <v>6287400</v>
          </cell>
          <cell r="R347">
            <v>6287400</v>
          </cell>
          <cell r="S347">
            <v>0</v>
          </cell>
          <cell r="T347">
            <v>0</v>
          </cell>
          <cell r="U347">
            <v>56913</v>
          </cell>
          <cell r="V347">
            <v>0</v>
          </cell>
          <cell r="W347">
            <v>12.21116803710699</v>
          </cell>
          <cell r="X347">
            <v>7.5235999999999999E-4</v>
          </cell>
          <cell r="Y347">
            <v>7.4356019107673241E-2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N348">
            <v>2.0245875442676246E-2</v>
          </cell>
          <cell r="O348">
            <v>8.1699999999999995E-2</v>
          </cell>
          <cell r="P348" t="str">
            <v>Half Yly</v>
          </cell>
          <cell r="Q348">
            <v>32368427.5</v>
          </cell>
          <cell r="R348">
            <v>32368427.5</v>
          </cell>
          <cell r="S348">
            <v>0</v>
          </cell>
          <cell r="T348">
            <v>0</v>
          </cell>
          <cell r="U348">
            <v>52932</v>
          </cell>
          <cell r="V348">
            <v>0</v>
          </cell>
          <cell r="W348">
            <v>10.411053166954227</v>
          </cell>
          <cell r="X348">
            <v>7.6704999999999992E-4</v>
          </cell>
          <cell r="Y348">
            <v>7.3406433838068844E-2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N349">
            <v>1.7685664945770103E-3</v>
          </cell>
          <cell r="O349">
            <v>7.6200000000000004E-2</v>
          </cell>
          <cell r="P349" t="str">
            <v>Half Yly</v>
          </cell>
          <cell r="Q349">
            <v>2963457.77</v>
          </cell>
          <cell r="R349">
            <v>2963457.77</v>
          </cell>
          <cell r="S349">
            <v>0</v>
          </cell>
          <cell r="T349">
            <v>0</v>
          </cell>
          <cell r="U349">
            <v>51028</v>
          </cell>
          <cell r="V349">
            <v>0</v>
          </cell>
          <cell r="W349">
            <v>9.5782089350579387</v>
          </cell>
          <cell r="X349">
            <v>7.0777000000000004E-4</v>
          </cell>
          <cell r="Y349">
            <v>7.3258285267089482E-2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N350">
            <v>1.0701800689512228E-2</v>
          </cell>
          <cell r="O350">
            <v>7.690000000000001E-2</v>
          </cell>
          <cell r="P350" t="str">
            <v>Half Yly</v>
          </cell>
          <cell r="Q350">
            <v>18077900</v>
          </cell>
          <cell r="R350">
            <v>18077900</v>
          </cell>
          <cell r="S350">
            <v>0</v>
          </cell>
          <cell r="T350">
            <v>0</v>
          </cell>
          <cell r="U350">
            <v>52399</v>
          </cell>
          <cell r="V350">
            <v>0</v>
          </cell>
          <cell r="W350">
            <v>10.274906131567063</v>
          </cell>
          <cell r="X350">
            <v>7.1294000000000012E-4</v>
          </cell>
          <cell r="Y350">
            <v>7.3499088308138602E-2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N351">
            <v>7.5732307738655871E-2</v>
          </cell>
          <cell r="O351">
            <v>7.9500000000000001E-2</v>
          </cell>
          <cell r="P351" t="str">
            <v>Half Yly</v>
          </cell>
          <cell r="Q351">
            <v>128710612.5</v>
          </cell>
          <cell r="R351">
            <v>128710612.5</v>
          </cell>
          <cell r="S351">
            <v>0</v>
          </cell>
          <cell r="T351">
            <v>0</v>
          </cell>
          <cell r="U351">
            <v>48454</v>
          </cell>
          <cell r="V351">
            <v>0</v>
          </cell>
          <cell r="W351">
            <v>6.9800326283156613</v>
          </cell>
          <cell r="X351">
            <v>6.7817000000000007E-4</v>
          </cell>
          <cell r="Y351">
            <v>7.2512960156020476E-2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N352">
            <v>1.7556746428836031E-2</v>
          </cell>
          <cell r="O352">
            <v>8.2400000000000001E-2</v>
          </cell>
          <cell r="P352" t="str">
            <v>Half Yly</v>
          </cell>
          <cell r="Q352">
            <v>29858331.199999999</v>
          </cell>
          <cell r="R352">
            <v>29858331.199999999</v>
          </cell>
          <cell r="S352">
            <v>0</v>
          </cell>
          <cell r="T352">
            <v>0</v>
          </cell>
          <cell r="U352">
            <v>46433</v>
          </cell>
          <cell r="V352">
            <v>0</v>
          </cell>
          <cell r="W352">
            <v>3.8871665420867645</v>
          </cell>
          <cell r="X352">
            <v>6.1711000000000003E-4</v>
          </cell>
          <cell r="Y352">
            <v>6.7877237507386043E-2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N353">
            <v>3.4089822800092998E-2</v>
          </cell>
          <cell r="O353">
            <v>7.17E-2</v>
          </cell>
          <cell r="P353" t="str">
            <v>Half Yly</v>
          </cell>
          <cell r="Q353">
            <v>57094101.350000001</v>
          </cell>
          <cell r="R353">
            <v>57094101.350000001</v>
          </cell>
          <cell r="S353">
            <v>0</v>
          </cell>
          <cell r="T353">
            <v>0</v>
          </cell>
          <cell r="U353">
            <v>46760</v>
          </cell>
          <cell r="V353">
            <v>0</v>
          </cell>
          <cell r="W353">
            <v>4.5217673522664112</v>
          </cell>
          <cell r="X353">
            <v>6.1388000000000002E-4</v>
          </cell>
          <cell r="Y353">
            <v>6.9316249024423168E-2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N354">
            <v>7.8137091310702296E-3</v>
          </cell>
          <cell r="O354">
            <v>5.7699999999999994E-2</v>
          </cell>
          <cell r="P354" t="str">
            <v>Half Yly</v>
          </cell>
          <cell r="Q354">
            <v>13784800</v>
          </cell>
          <cell r="R354">
            <v>13784800</v>
          </cell>
          <cell r="S354">
            <v>0</v>
          </cell>
          <cell r="T354">
            <v>0</v>
          </cell>
          <cell r="U354">
            <v>47698</v>
          </cell>
          <cell r="V354">
            <v>0</v>
          </cell>
          <cell r="W354">
            <v>6.2868413815727013</v>
          </cell>
          <cell r="X354">
            <v>5.9142000000000005E-4</v>
          </cell>
          <cell r="Y354">
            <v>7.0871735758417348E-2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N355">
            <v>2.3579313036093005E-2</v>
          </cell>
          <cell r="O355">
            <v>6.2199999999999998E-2</v>
          </cell>
          <cell r="P355" t="str">
            <v>Half Yly</v>
          </cell>
          <cell r="Q355">
            <v>41819580</v>
          </cell>
          <cell r="R355">
            <v>41819580</v>
          </cell>
          <cell r="S355">
            <v>0</v>
          </cell>
          <cell r="T355">
            <v>0</v>
          </cell>
          <cell r="U355">
            <v>49384</v>
          </cell>
          <cell r="V355">
            <v>0</v>
          </cell>
          <cell r="W355">
            <v>8.4655816587338553</v>
          </cell>
          <cell r="X355">
            <v>6.3920000000000003E-4</v>
          </cell>
          <cell r="Y355">
            <v>7.280109993876735E-2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N356">
            <v>2.5828994002733141E-2</v>
          </cell>
          <cell r="O356">
            <v>8.3599999999999994E-2</v>
          </cell>
          <cell r="P356" t="str">
            <v>Half Yly</v>
          </cell>
          <cell r="Q356">
            <v>43411000</v>
          </cell>
          <cell r="R356">
            <v>43411000</v>
          </cell>
          <cell r="S356">
            <v>0</v>
          </cell>
          <cell r="T356">
            <v>0</v>
          </cell>
          <cell r="U356">
            <v>47099</v>
          </cell>
          <cell r="V356">
            <v>0</v>
          </cell>
          <cell r="W356">
            <v>4.936681205518644</v>
          </cell>
          <cell r="X356">
            <v>6.7999200999999995E-2</v>
          </cell>
          <cell r="Y356">
            <v>7.1510349079692156E-2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N357">
            <v>6.8147607459603673E-2</v>
          </cell>
          <cell r="O357">
            <v>0</v>
          </cell>
          <cell r="P357" t="str">
            <v/>
          </cell>
          <cell r="Q357">
            <v>112164000</v>
          </cell>
          <cell r="R357">
            <v>112164000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N358">
            <v>2.3830872431988715E-3</v>
          </cell>
          <cell r="O358">
            <v>8.6899999999999991E-2</v>
          </cell>
          <cell r="P358" t="str">
            <v>Half Yly</v>
          </cell>
          <cell r="Q358">
            <v>369614.85</v>
          </cell>
          <cell r="R358">
            <v>369614.85</v>
          </cell>
          <cell r="S358">
            <v>0</v>
          </cell>
          <cell r="T358">
            <v>0</v>
          </cell>
          <cell r="U358">
            <v>46077</v>
          </cell>
          <cell r="V358">
            <v>0</v>
          </cell>
          <cell r="W358">
            <v>3.1931014749640121</v>
          </cell>
          <cell r="X358">
            <v>7.7499999999999997E-4</v>
          </cell>
          <cell r="Y358">
            <v>6.8141705696630986E-2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N359">
            <v>6.056626270073269E-2</v>
          </cell>
          <cell r="O359">
            <v>6.6699999999999995E-2</v>
          </cell>
          <cell r="P359" t="str">
            <v>Half Yly</v>
          </cell>
          <cell r="Q359">
            <v>9736375</v>
          </cell>
          <cell r="R359">
            <v>9736375</v>
          </cell>
          <cell r="S359">
            <v>0</v>
          </cell>
          <cell r="T359">
            <v>0</v>
          </cell>
          <cell r="U359">
            <v>49658</v>
          </cell>
          <cell r="V359">
            <v>0</v>
          </cell>
          <cell r="W359">
            <v>8.4761500450513854</v>
          </cell>
          <cell r="X359">
            <v>6.8235039499999997E-2</v>
          </cell>
          <cell r="Y359">
            <v>7.3170006624865433E-2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N360">
            <v>9.1987572016520563E-3</v>
          </cell>
          <cell r="O360">
            <v>6.0100000000000001E-2</v>
          </cell>
          <cell r="P360" t="str">
            <v>Half Yly</v>
          </cell>
          <cell r="Q360">
            <v>1455000</v>
          </cell>
          <cell r="R360">
            <v>1455000</v>
          </cell>
          <cell r="S360">
            <v>0</v>
          </cell>
          <cell r="T360">
            <v>0</v>
          </cell>
          <cell r="U360">
            <v>46837</v>
          </cell>
          <cell r="V360">
            <v>0</v>
          </cell>
          <cell r="W360">
            <v>4.8393348185196041</v>
          </cell>
          <cell r="X360">
            <v>6.6502000000000011E-4</v>
          </cell>
          <cell r="Y360">
            <v>6.918038557506806E-2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N361">
            <v>4.3631917954234309E-2</v>
          </cell>
          <cell r="O361">
            <v>6.2199999999999998E-2</v>
          </cell>
          <cell r="P361" t="str">
            <v>Half Yly</v>
          </cell>
          <cell r="Q361">
            <v>7416134</v>
          </cell>
          <cell r="R361">
            <v>7416134</v>
          </cell>
          <cell r="S361">
            <v>0</v>
          </cell>
          <cell r="T361">
            <v>0</v>
          </cell>
          <cell r="U361">
            <v>49384</v>
          </cell>
          <cell r="V361">
            <v>0</v>
          </cell>
          <cell r="W361">
            <v>8.4655816587338553</v>
          </cell>
          <cell r="X361">
            <v>6.3920000000000003E-4</v>
          </cell>
          <cell r="Y361">
            <v>7.280109993876735E-2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N362">
            <v>1.7667791820623464E-2</v>
          </cell>
          <cell r="O362">
            <v>5.7699999999999994E-2</v>
          </cell>
          <cell r="P362" t="str">
            <v>Half Yly</v>
          </cell>
          <cell r="Q362">
            <v>2968200</v>
          </cell>
          <cell r="R362">
            <v>2968200</v>
          </cell>
          <cell r="S362">
            <v>0</v>
          </cell>
          <cell r="T362">
            <v>0</v>
          </cell>
          <cell r="U362">
            <v>47698</v>
          </cell>
          <cell r="V362">
            <v>0</v>
          </cell>
          <cell r="W362">
            <v>6.2868413815727013</v>
          </cell>
          <cell r="X362">
            <v>5.9142000000000005E-4</v>
          </cell>
          <cell r="Y362">
            <v>7.0871735758417348E-2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N363">
            <v>9.3979163866681023E-2</v>
          </cell>
          <cell r="O363">
            <v>7.17E-2</v>
          </cell>
          <cell r="P363" t="str">
            <v>Half Yly</v>
          </cell>
          <cell r="Q363">
            <v>15232425</v>
          </cell>
          <cell r="R363">
            <v>15232425</v>
          </cell>
          <cell r="S363">
            <v>0</v>
          </cell>
          <cell r="T363">
            <v>0</v>
          </cell>
          <cell r="U363">
            <v>46760</v>
          </cell>
          <cell r="V363">
            <v>0</v>
          </cell>
          <cell r="W363">
            <v>4.5217673522664112</v>
          </cell>
          <cell r="X363">
            <v>6.1388000000000002E-4</v>
          </cell>
          <cell r="Y363">
            <v>6.9316249024423168E-2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N364">
            <v>4.7434068815165979E-2</v>
          </cell>
          <cell r="O364">
            <v>8.2400000000000001E-2</v>
          </cell>
          <cell r="P364" t="str">
            <v>Half Yly</v>
          </cell>
          <cell r="Q364">
            <v>7622303</v>
          </cell>
          <cell r="R364">
            <v>7622303</v>
          </cell>
          <cell r="S364">
            <v>0</v>
          </cell>
          <cell r="T364">
            <v>0</v>
          </cell>
          <cell r="U364">
            <v>46433</v>
          </cell>
          <cell r="V364">
            <v>0</v>
          </cell>
          <cell r="W364">
            <v>3.8871665420867645</v>
          </cell>
          <cell r="X364">
            <v>6.1711000000000003E-4</v>
          </cell>
          <cell r="Y364">
            <v>6.7877237507386043E-2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N365">
            <v>7.9642893611217624E-2</v>
          </cell>
          <cell r="O365">
            <v>7.9500000000000001E-2</v>
          </cell>
          <cell r="P365" t="str">
            <v>Half Yly</v>
          </cell>
          <cell r="Q365">
            <v>12832050</v>
          </cell>
          <cell r="R365">
            <v>12832050</v>
          </cell>
          <cell r="S365">
            <v>0</v>
          </cell>
          <cell r="T365">
            <v>0</v>
          </cell>
          <cell r="U365">
            <v>48454</v>
          </cell>
          <cell r="V365">
            <v>0</v>
          </cell>
          <cell r="W365">
            <v>6.9800326283156613</v>
          </cell>
          <cell r="X365">
            <v>6.7817000000000007E-4</v>
          </cell>
          <cell r="Y365">
            <v>7.2512960156020476E-2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N366">
            <v>2.9118559965972093E-2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0</v>
          </cell>
          <cell r="W366">
            <v>9.4814695245128</v>
          </cell>
          <cell r="X366">
            <v>7.000000000000001E-4</v>
          </cell>
          <cell r="Y366">
            <v>7.3240695472910511E-2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N367">
            <v>6.6426252338221935E-3</v>
          </cell>
          <cell r="O367">
            <v>7.690000000000001E-2</v>
          </cell>
          <cell r="P367" t="str">
            <v>Half Yly</v>
          </cell>
          <cell r="Q367">
            <v>1063700</v>
          </cell>
          <cell r="R367">
            <v>1063700</v>
          </cell>
          <cell r="S367">
            <v>0</v>
          </cell>
          <cell r="T367">
            <v>0</v>
          </cell>
          <cell r="U367">
            <v>52399</v>
          </cell>
          <cell r="V367">
            <v>0</v>
          </cell>
          <cell r="W367">
            <v>10.274906131567063</v>
          </cell>
          <cell r="X367">
            <v>7.1294000000000012E-4</v>
          </cell>
          <cell r="Y367">
            <v>7.3499088308138602E-2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N368">
            <v>6.5942707022620803E-3</v>
          </cell>
          <cell r="O368">
            <v>7.6200000000000004E-2</v>
          </cell>
          <cell r="P368" t="str">
            <v>Half Yly</v>
          </cell>
          <cell r="Q368">
            <v>1048000</v>
          </cell>
          <cell r="R368">
            <v>1048000</v>
          </cell>
          <cell r="S368">
            <v>0</v>
          </cell>
          <cell r="T368">
            <v>0</v>
          </cell>
          <cell r="U368">
            <v>51028</v>
          </cell>
          <cell r="V368">
            <v>0</v>
          </cell>
          <cell r="W368">
            <v>9.5782089350579387</v>
          </cell>
          <cell r="X368">
            <v>7.0777000000000004E-4</v>
          </cell>
          <cell r="Y368">
            <v>7.3258285267089482E-2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N369">
            <v>2.3076561614889315E-2</v>
          </cell>
          <cell r="O369">
            <v>8.1699999999999995E-2</v>
          </cell>
          <cell r="P369" t="str">
            <v>Half Yly</v>
          </cell>
          <cell r="Q369">
            <v>3466610</v>
          </cell>
          <cell r="R369">
            <v>3466610</v>
          </cell>
          <cell r="S369">
            <v>0</v>
          </cell>
          <cell r="T369">
            <v>0</v>
          </cell>
          <cell r="U369">
            <v>52932</v>
          </cell>
          <cell r="V369">
            <v>0</v>
          </cell>
          <cell r="W369">
            <v>10.411053166954227</v>
          </cell>
          <cell r="X369">
            <v>7.6704999999999992E-4</v>
          </cell>
          <cell r="Y369">
            <v>7.3406433838068844E-2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N370">
            <v>4.6446765130648366E-3</v>
          </cell>
          <cell r="O370">
            <v>7.7199999999999991E-2</v>
          </cell>
          <cell r="P370" t="str">
            <v>Half Yly</v>
          </cell>
          <cell r="Q370">
            <v>698600</v>
          </cell>
          <cell r="R370">
            <v>698600</v>
          </cell>
          <cell r="S370">
            <v>0</v>
          </cell>
          <cell r="T370">
            <v>0</v>
          </cell>
          <cell r="U370">
            <v>56913</v>
          </cell>
          <cell r="V370">
            <v>0</v>
          </cell>
          <cell r="W370">
            <v>12.21116803710699</v>
          </cell>
          <cell r="X370">
            <v>7.5235999999999999E-4</v>
          </cell>
          <cell r="Y370">
            <v>7.4356019107673241E-2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N371">
            <v>3.1655076740479723E-2</v>
          </cell>
          <cell r="O371">
            <v>8.3199999999999996E-2</v>
          </cell>
          <cell r="P371" t="str">
            <v>Half Yly</v>
          </cell>
          <cell r="Q371">
            <v>5170860</v>
          </cell>
          <cell r="R371">
            <v>5170860</v>
          </cell>
          <cell r="S371">
            <v>0</v>
          </cell>
          <cell r="T371">
            <v>0</v>
          </cell>
          <cell r="U371">
            <v>48428</v>
          </cell>
          <cell r="V371">
            <v>0</v>
          </cell>
          <cell r="W371">
            <v>6.8378716864551103</v>
          </cell>
          <cell r="X371">
            <v>7.3763999999999991E-4</v>
          </cell>
          <cell r="Y371">
            <v>7.2898437521552992E-2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N372">
            <v>3.3121796243086861E-3</v>
          </cell>
          <cell r="O372">
            <v>7.6799999999999993E-2</v>
          </cell>
          <cell r="P372" t="str">
            <v>Half Yly</v>
          </cell>
          <cell r="Q372">
            <v>495650</v>
          </cell>
          <cell r="R372">
            <v>495650</v>
          </cell>
          <cell r="S372">
            <v>0</v>
          </cell>
          <cell r="T372">
            <v>0</v>
          </cell>
          <cell r="U372">
            <v>45275</v>
          </cell>
          <cell r="V372">
            <v>0</v>
          </cell>
          <cell r="W372">
            <v>1.4811301422471976</v>
          </cell>
          <cell r="X372">
            <v>7.8792E-4</v>
          </cell>
          <cell r="Y372">
            <v>5.5117455523504721E-2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N373">
            <v>1.2388543825764167E-2</v>
          </cell>
          <cell r="O373">
            <v>7.0599999999999996E-2</v>
          </cell>
          <cell r="P373" t="str">
            <v>Half Yly</v>
          </cell>
          <cell r="Q373">
            <v>1853923</v>
          </cell>
          <cell r="R373">
            <v>1853923</v>
          </cell>
          <cell r="S373">
            <v>0</v>
          </cell>
          <cell r="T373">
            <v>0</v>
          </cell>
          <cell r="U373">
            <v>53610</v>
          </cell>
          <cell r="V373">
            <v>0</v>
          </cell>
          <cell r="W373">
            <v>11.312317697626604</v>
          </cell>
          <cell r="X373">
            <v>7.455099999999999E-4</v>
          </cell>
          <cell r="Y373">
            <v>7.3600363257858945E-2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N374">
            <v>2.650720535356323E-2</v>
          </cell>
          <cell r="O374">
            <v>8.3299999999999999E-2</v>
          </cell>
          <cell r="P374" t="str">
            <v>Half Yly</v>
          </cell>
          <cell r="Q374">
            <v>4184060.4</v>
          </cell>
          <cell r="R374">
            <v>4184060.4</v>
          </cell>
          <cell r="S374">
            <v>0</v>
          </cell>
          <cell r="T374">
            <v>0</v>
          </cell>
          <cell r="U374">
            <v>49833</v>
          </cell>
          <cell r="V374">
            <v>0</v>
          </cell>
          <cell r="W374">
            <v>8.2347108751889344</v>
          </cell>
          <cell r="X374">
            <v>7.6365999999999988E-4</v>
          </cell>
          <cell r="Y374">
            <v>7.3178481740821547E-2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N375">
            <v>3.0944494397037777E-2</v>
          </cell>
          <cell r="O375">
            <v>7.8799999999999995E-2</v>
          </cell>
          <cell r="P375" t="str">
            <v>Half Yly</v>
          </cell>
          <cell r="Q375">
            <v>5024387</v>
          </cell>
          <cell r="R375">
            <v>5024387</v>
          </cell>
          <cell r="S375">
            <v>0</v>
          </cell>
          <cell r="T375">
            <v>0</v>
          </cell>
          <cell r="U375">
            <v>47561</v>
          </cell>
          <cell r="V375">
            <v>0</v>
          </cell>
          <cell r="W375">
            <v>5.812496183381775</v>
          </cell>
          <cell r="X375">
            <v>6.7633999999999999E-4</v>
          </cell>
          <cell r="Y375">
            <v>7.1274870280815916E-2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N376">
            <v>1.7405701732449246E-2</v>
          </cell>
          <cell r="O376">
            <v>8.2799999999999999E-2</v>
          </cell>
          <cell r="P376" t="str">
            <v>Half Yly</v>
          </cell>
          <cell r="Q376">
            <v>2709630</v>
          </cell>
          <cell r="R376">
            <v>2709630</v>
          </cell>
          <cell r="S376">
            <v>0</v>
          </cell>
          <cell r="T376">
            <v>0</v>
          </cell>
          <cell r="U376">
            <v>48259</v>
          </cell>
          <cell r="V376">
            <v>0</v>
          </cell>
          <cell r="W376">
            <v>6.6612176963920433</v>
          </cell>
          <cell r="X376">
            <v>6.8956999999999992E-4</v>
          </cell>
          <cell r="Y376">
            <v>7.2240222223600561E-2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N377">
            <v>6.2302552946556962E-2</v>
          </cell>
          <cell r="O377">
            <v>0</v>
          </cell>
          <cell r="P377" t="str">
            <v/>
          </cell>
          <cell r="Q377">
            <v>9718000</v>
          </cell>
          <cell r="R377">
            <v>9718000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N378">
            <v>4.4807776037706928E-2</v>
          </cell>
          <cell r="O378">
            <v>7.6100000000000001E-2</v>
          </cell>
          <cell r="P378" t="str">
            <v>Half Yly</v>
          </cell>
          <cell r="Q378">
            <v>7331740</v>
          </cell>
          <cell r="R378">
            <v>7331740</v>
          </cell>
          <cell r="S378">
            <v>0</v>
          </cell>
          <cell r="T378">
            <v>0</v>
          </cell>
          <cell r="U378">
            <v>47612</v>
          </cell>
          <cell r="V378">
            <v>0</v>
          </cell>
          <cell r="W378">
            <v>5.7665037902035357</v>
          </cell>
          <cell r="X378">
            <v>6.8248000000000007E-4</v>
          </cell>
          <cell r="Y378">
            <v>7.1488864393075099E-2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N379">
            <v>7.6810307848666118E-2</v>
          </cell>
          <cell r="O379">
            <v>6.7900000000000002E-2</v>
          </cell>
          <cell r="P379" t="str">
            <v>Half Yly</v>
          </cell>
          <cell r="Q379">
            <v>12006000</v>
          </cell>
          <cell r="R379">
            <v>12006000</v>
          </cell>
          <cell r="S379">
            <v>0</v>
          </cell>
          <cell r="T379">
            <v>0</v>
          </cell>
          <cell r="U379">
            <v>46522</v>
          </cell>
          <cell r="V379">
            <v>0</v>
          </cell>
          <cell r="W379">
            <v>4.0845637136926651</v>
          </cell>
          <cell r="X379">
            <v>6.7768999999999996E-2</v>
          </cell>
          <cell r="Y379">
            <v>6.827851496881579E-2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N380">
            <v>2.6129025344418383E-2</v>
          </cell>
          <cell r="O380">
            <v>7.7300000000000008E-2</v>
          </cell>
          <cell r="P380" t="str">
            <v>Half Yly</v>
          </cell>
          <cell r="Q380">
            <v>4265901.47</v>
          </cell>
          <cell r="R380">
            <v>4265901.47</v>
          </cell>
          <cell r="S380">
            <v>0</v>
          </cell>
          <cell r="T380">
            <v>0</v>
          </cell>
          <cell r="U380">
            <v>49297</v>
          </cell>
          <cell r="V380">
            <v>0</v>
          </cell>
          <cell r="W380">
            <v>7.8601606506801813</v>
          </cell>
          <cell r="X380">
            <v>7.2104000000000005E-4</v>
          </cell>
          <cell r="Y380">
            <v>7.3071010375128712E-2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N381">
            <v>0.11270106844689692</v>
          </cell>
          <cell r="O381">
            <v>6.5700000000000008E-2</v>
          </cell>
          <cell r="P381" t="str">
            <v>Half Yly</v>
          </cell>
          <cell r="Q381">
            <v>18610000</v>
          </cell>
          <cell r="R381">
            <v>18610000</v>
          </cell>
          <cell r="S381">
            <v>0</v>
          </cell>
          <cell r="T381">
            <v>0</v>
          </cell>
          <cell r="U381">
            <v>48918</v>
          </cell>
          <cell r="V381">
            <v>0</v>
          </cell>
          <cell r="W381">
            <v>7.6874461150468569</v>
          </cell>
          <cell r="X381">
            <v>6.9145000000000003E-4</v>
          </cell>
          <cell r="Y381">
            <v>7.2780769135983206E-2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N382">
            <v>3.0349142210222495E-2</v>
          </cell>
          <cell r="O382">
            <v>0</v>
          </cell>
          <cell r="P382" t="str">
            <v/>
          </cell>
          <cell r="Q382">
            <v>0</v>
          </cell>
          <cell r="R382">
            <v>4733645.91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N383">
            <v>1.27974736496792E-2</v>
          </cell>
          <cell r="O383">
            <v>7.1500000000000008E-2</v>
          </cell>
          <cell r="P383" t="str">
            <v>Half Yly</v>
          </cell>
          <cell r="Q383">
            <v>2048300</v>
          </cell>
          <cell r="R383">
            <v>2048300</v>
          </cell>
          <cell r="S383">
            <v>0</v>
          </cell>
          <cell r="T383">
            <v>0</v>
          </cell>
          <cell r="U383">
            <v>47035</v>
          </cell>
          <cell r="V383">
            <v>0</v>
          </cell>
          <cell r="W383">
            <v>5.0712600787836184</v>
          </cell>
          <cell r="X383">
            <v>6.7497724000000009E-2</v>
          </cell>
          <cell r="Y383">
            <v>7.1875100168049946E-2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N384">
            <v>1.3479604653498707E-2</v>
          </cell>
          <cell r="O384">
            <v>9.5000000000000001E-2</v>
          </cell>
          <cell r="P384" t="str">
            <v>Half Yly</v>
          </cell>
          <cell r="Q384">
            <v>2188900</v>
          </cell>
          <cell r="R384">
            <v>2188900</v>
          </cell>
          <cell r="S384">
            <v>0</v>
          </cell>
          <cell r="T384">
            <v>0</v>
          </cell>
          <cell r="U384">
            <v>45180</v>
          </cell>
          <cell r="V384">
            <v>0</v>
          </cell>
          <cell r="W384">
            <v>1.266494008512731</v>
          </cell>
          <cell r="X384">
            <v>6.0004999999999998E-4</v>
          </cell>
          <cell r="Y384">
            <v>5.5463543993776343E-2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N385">
            <v>1.275742183866673E-3</v>
          </cell>
          <cell r="O385">
            <v>8.1300000000000011E-2</v>
          </cell>
          <cell r="P385" t="str">
            <v>Half Yly</v>
          </cell>
          <cell r="Q385">
            <v>190101</v>
          </cell>
          <cell r="R385">
            <v>190101</v>
          </cell>
          <cell r="S385">
            <v>0</v>
          </cell>
          <cell r="T385">
            <v>0</v>
          </cell>
          <cell r="U385">
            <v>46833</v>
          </cell>
          <cell r="V385">
            <v>0</v>
          </cell>
          <cell r="W385">
            <v>4.6250985092759622</v>
          </cell>
          <cell r="X385">
            <v>7.5118999999999989E-4</v>
          </cell>
          <cell r="Y385">
            <v>7.1312374736885301E-2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N386">
            <v>1.2326379209215923E-2</v>
          </cell>
          <cell r="O386">
            <v>6.6299999999999998E-2</v>
          </cell>
          <cell r="P386" t="str">
            <v>Half Yly</v>
          </cell>
          <cell r="Q386">
            <v>2006000</v>
          </cell>
          <cell r="R386">
            <v>2006000</v>
          </cell>
          <cell r="S386">
            <v>0</v>
          </cell>
          <cell r="T386">
            <v>0</v>
          </cell>
          <cell r="U386">
            <v>47770</v>
          </cell>
          <cell r="V386">
            <v>0</v>
          </cell>
          <cell r="W386">
            <v>6.3176461062254914</v>
          </cell>
          <cell r="X386">
            <v>6.6022999999999993E-4</v>
          </cell>
          <cell r="Y386">
            <v>7.2494807968739888E-2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N387">
            <v>7.0675834757828746E-3</v>
          </cell>
          <cell r="O387">
            <v>8.3800000000000013E-2</v>
          </cell>
          <cell r="P387" t="str">
            <v>Half Yly</v>
          </cell>
          <cell r="Q387">
            <v>1157900</v>
          </cell>
          <cell r="R387">
            <v>1157900</v>
          </cell>
          <cell r="S387">
            <v>0</v>
          </cell>
          <cell r="T387">
            <v>0</v>
          </cell>
          <cell r="U387">
            <v>54495</v>
          </cell>
          <cell r="V387">
            <v>0</v>
          </cell>
          <cell r="W387">
            <v>11.180598021529937</v>
          </cell>
          <cell r="X387">
            <v>7.0959000000000007E-4</v>
          </cell>
          <cell r="Y387">
            <v>7.488830223858764E-2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N388">
            <v>6.8089873904015928E-3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0</v>
          </cell>
          <cell r="W388">
            <v>3.1944349483041812</v>
          </cell>
          <cell r="X388">
            <v>6.5993999999999992E-4</v>
          </cell>
          <cell r="Y388">
            <v>6.7941670542085525E-2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N389">
            <v>6.7504387849644468E-3</v>
          </cell>
          <cell r="O389">
            <v>8.1900000000000001E-2</v>
          </cell>
          <cell r="P389" t="str">
            <v>Half Yly</v>
          </cell>
          <cell r="Q389">
            <v>1074200</v>
          </cell>
          <cell r="R389">
            <v>1074200</v>
          </cell>
          <cell r="S389">
            <v>0</v>
          </cell>
          <cell r="T389">
            <v>0</v>
          </cell>
          <cell r="U389">
            <v>47141</v>
          </cell>
          <cell r="V389">
            <v>0</v>
          </cell>
          <cell r="W389">
            <v>5.0616165225584311</v>
          </cell>
          <cell r="X389">
            <v>7.1035E-4</v>
          </cell>
          <cell r="Y389">
            <v>7.1822261287203579E-2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N390">
            <v>6.8602783281476697E-3</v>
          </cell>
          <cell r="O390">
            <v>8.3900000000000002E-2</v>
          </cell>
          <cell r="P390" t="str">
            <v>Half Yly</v>
          </cell>
          <cell r="Q390">
            <v>1000900</v>
          </cell>
          <cell r="R390">
            <v>1000900</v>
          </cell>
          <cell r="S390">
            <v>0</v>
          </cell>
          <cell r="T390">
            <v>0</v>
          </cell>
          <cell r="U390">
            <v>47885</v>
          </cell>
          <cell r="V390">
            <v>0</v>
          </cell>
          <cell r="W390">
            <v>6.1333678082345777</v>
          </cell>
          <cell r="X390">
            <v>8.3779000000000004E-4</v>
          </cell>
          <cell r="Y390">
            <v>7.2923332171806826E-2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N391">
            <v>1.9275858889471236E-2</v>
          </cell>
          <cell r="O391">
            <v>7.2300000000000003E-2</v>
          </cell>
          <cell r="P391" t="str">
            <v>Half Yly</v>
          </cell>
          <cell r="Q391">
            <v>3146775</v>
          </cell>
          <cell r="R391">
            <v>3146775</v>
          </cell>
          <cell r="S391">
            <v>0</v>
          </cell>
          <cell r="T391">
            <v>0</v>
          </cell>
          <cell r="U391">
            <v>47063</v>
          </cell>
          <cell r="V391">
            <v>0</v>
          </cell>
          <cell r="W391">
            <v>4.9574215368801218</v>
          </cell>
          <cell r="X391">
            <v>6.4302000000000001E-4</v>
          </cell>
          <cell r="Y391">
            <v>7.1872393871059398E-2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N392">
            <v>6.6903193945588267E-3</v>
          </cell>
          <cell r="O392">
            <v>8.0500000000000002E-2</v>
          </cell>
          <cell r="P392" t="str">
            <v>Half Yly</v>
          </cell>
          <cell r="Q392">
            <v>961900</v>
          </cell>
          <cell r="R392">
            <v>961900</v>
          </cell>
          <cell r="S392">
            <v>0</v>
          </cell>
          <cell r="T392">
            <v>0</v>
          </cell>
          <cell r="U392">
            <v>46861</v>
          </cell>
          <cell r="V392">
            <v>0</v>
          </cell>
          <cell r="W392">
            <v>4.7035989533374396</v>
          </cell>
          <cell r="X392">
            <v>8.201599999999999E-4</v>
          </cell>
          <cell r="Y392">
            <v>7.1411942603101963E-2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N393">
            <v>6.7736222888256734E-3</v>
          </cell>
          <cell r="O393">
            <v>8.3299999999999999E-2</v>
          </cell>
          <cell r="P393" t="str">
            <v>Half Yly</v>
          </cell>
          <cell r="Q393">
            <v>1001600</v>
          </cell>
          <cell r="R393">
            <v>1001600</v>
          </cell>
          <cell r="S393">
            <v>0</v>
          </cell>
          <cell r="T393">
            <v>0</v>
          </cell>
          <cell r="U393">
            <v>46903</v>
          </cell>
          <cell r="V393">
            <v>0</v>
          </cell>
          <cell r="W393">
            <v>4.6133541297105358</v>
          </cell>
          <cell r="X393">
            <v>8.3061000000000007E-4</v>
          </cell>
          <cell r="Y393">
            <v>7.1660693887568225E-2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N394">
            <v>1.7673545180564128E-2</v>
          </cell>
          <cell r="O394">
            <v>7.6100000000000001E-2</v>
          </cell>
          <cell r="P394" t="str">
            <v>Half Yly</v>
          </cell>
          <cell r="Q394">
            <v>54400</v>
          </cell>
          <cell r="R394">
            <v>54400</v>
          </cell>
          <cell r="S394">
            <v>0</v>
          </cell>
          <cell r="T394">
            <v>0</v>
          </cell>
          <cell r="U394">
            <v>47612</v>
          </cell>
          <cell r="V394">
            <v>0</v>
          </cell>
          <cell r="W394">
            <v>5.7665037902035357</v>
          </cell>
          <cell r="X394">
            <v>6.8248000000000007E-4</v>
          </cell>
          <cell r="Y394">
            <v>7.1488864393075099E-2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N395">
            <v>1.1515537370523977E-2</v>
          </cell>
          <cell r="O395">
            <v>0</v>
          </cell>
          <cell r="P395" t="str">
            <v/>
          </cell>
          <cell r="Q395">
            <v>25602.65</v>
          </cell>
          <cell r="R395">
            <v>25602.65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2790.25</v>
          </cell>
          <cell r="AA395">
            <v>2790.8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N396">
            <v>3.3912832812632125E-3</v>
          </cell>
          <cell r="O396">
            <v>0</v>
          </cell>
          <cell r="P396" t="str">
            <v/>
          </cell>
          <cell r="Q396">
            <v>0</v>
          </cell>
          <cell r="R396">
            <v>9860.6200000000008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N397">
            <v>1.1794801962850394E-4</v>
          </cell>
          <cell r="O397">
            <v>0</v>
          </cell>
          <cell r="P397" t="str">
            <v/>
          </cell>
          <cell r="Q397">
            <v>133.75</v>
          </cell>
          <cell r="R397">
            <v>133.75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342.95</v>
          </cell>
          <cell r="AA397">
            <v>343.45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N398">
            <v>1.6641005621066607E-3</v>
          </cell>
          <cell r="O398">
            <v>0</v>
          </cell>
          <cell r="P398" t="str">
            <v/>
          </cell>
          <cell r="Q398">
            <v>3797.63</v>
          </cell>
          <cell r="R398">
            <v>3797.63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372.2</v>
          </cell>
          <cell r="AA398">
            <v>371.85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N399">
            <v>1.4761830052239194E-2</v>
          </cell>
          <cell r="O399">
            <v>8.2799999999999999E-2</v>
          </cell>
          <cell r="P399" t="str">
            <v>Half Yly</v>
          </cell>
          <cell r="Q399">
            <v>45084</v>
          </cell>
          <cell r="R399">
            <v>45084</v>
          </cell>
          <cell r="S399">
            <v>0</v>
          </cell>
          <cell r="T399">
            <v>0</v>
          </cell>
          <cell r="U399">
            <v>48259</v>
          </cell>
          <cell r="V399">
            <v>0</v>
          </cell>
          <cell r="W399">
            <v>6.6612176963920433</v>
          </cell>
          <cell r="X399">
            <v>6.8956999999999992E-4</v>
          </cell>
          <cell r="Y399">
            <v>7.2240222223600561E-2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N400">
            <v>2.654320530365557E-3</v>
          </cell>
          <cell r="O400">
            <v>0</v>
          </cell>
          <cell r="P400" t="str">
            <v/>
          </cell>
          <cell r="Q400">
            <v>7185.6</v>
          </cell>
          <cell r="R400">
            <v>7185.6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7717.8</v>
          </cell>
          <cell r="AA400">
            <v>7732.75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N401">
            <v>3.4997493737852638E-4</v>
          </cell>
          <cell r="O401">
            <v>0</v>
          </cell>
          <cell r="P401" t="str">
            <v/>
          </cell>
          <cell r="Q401">
            <v>1179.9000000000001</v>
          </cell>
          <cell r="R401">
            <v>1179.9000000000001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508.8</v>
          </cell>
          <cell r="AA401">
            <v>509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N402">
            <v>3.8430694221717751E-3</v>
          </cell>
          <cell r="O402">
            <v>0</v>
          </cell>
          <cell r="P402" t="str">
            <v/>
          </cell>
          <cell r="Q402">
            <v>11795.76</v>
          </cell>
          <cell r="R402">
            <v>11795.76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2234.85</v>
          </cell>
          <cell r="AA402">
            <v>2237.1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N403">
            <v>0.49866185142973746</v>
          </cell>
          <cell r="O403">
            <v>0</v>
          </cell>
          <cell r="P403" t="str">
            <v/>
          </cell>
          <cell r="Q403">
            <v>1450000</v>
          </cell>
          <cell r="R403">
            <v>1450000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N404">
            <v>2.87435626674113E-2</v>
          </cell>
          <cell r="O404">
            <v>7.8799999999999995E-2</v>
          </cell>
          <cell r="P404" t="str">
            <v>Half Yly</v>
          </cell>
          <cell r="Q404">
            <v>87208</v>
          </cell>
          <cell r="R404">
            <v>87208</v>
          </cell>
          <cell r="S404">
            <v>0</v>
          </cell>
          <cell r="T404">
            <v>0</v>
          </cell>
          <cell r="U404">
            <v>47561</v>
          </cell>
          <cell r="V404">
            <v>0</v>
          </cell>
          <cell r="W404">
            <v>5.812496183381775</v>
          </cell>
          <cell r="X404">
            <v>6.7633999999999999E-4</v>
          </cell>
          <cell r="Y404">
            <v>7.1274870280815916E-2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N405">
            <v>4.9270253074732403E-3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1790.75</v>
          </cell>
          <cell r="AA405">
            <v>1788.95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N406">
            <v>8.0120048557096599E-4</v>
          </cell>
          <cell r="O406">
            <v>0</v>
          </cell>
          <cell r="P406" t="str">
            <v/>
          </cell>
          <cell r="Q406">
            <v>2397.46</v>
          </cell>
          <cell r="R406">
            <v>2397.46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582.4</v>
          </cell>
          <cell r="AA406">
            <v>582.5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N407">
            <v>2.7957412204697731E-3</v>
          </cell>
          <cell r="O407">
            <v>0</v>
          </cell>
          <cell r="P407" t="str">
            <v/>
          </cell>
          <cell r="Q407">
            <v>5849</v>
          </cell>
          <cell r="R407">
            <v>5849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739</v>
          </cell>
          <cell r="AA407">
            <v>739.7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N408">
            <v>1.2040018285915343E-3</v>
          </cell>
          <cell r="O408">
            <v>0</v>
          </cell>
          <cell r="P408" t="str">
            <v/>
          </cell>
          <cell r="Q408">
            <v>2457.5500000000002</v>
          </cell>
          <cell r="R408">
            <v>2457.5500000000002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437.6</v>
          </cell>
          <cell r="AA408">
            <v>437.55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N409">
            <v>3.3400320379769035E-3</v>
          </cell>
          <cell r="O409">
            <v>0</v>
          </cell>
          <cell r="P409" t="str">
            <v/>
          </cell>
          <cell r="Q409">
            <v>9396.31</v>
          </cell>
          <cell r="R409">
            <v>9396.31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3237.2</v>
          </cell>
          <cell r="AA409">
            <v>3239.3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N410">
            <v>4.9225543226207231E-4</v>
          </cell>
          <cell r="O410">
            <v>0</v>
          </cell>
          <cell r="P410" t="str">
            <v/>
          </cell>
          <cell r="Q410">
            <v>820</v>
          </cell>
          <cell r="R410">
            <v>820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238.55</v>
          </cell>
          <cell r="AA410">
            <v>238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N411">
            <v>1.4175773357771326E-3</v>
          </cell>
          <cell r="O411">
            <v>0</v>
          </cell>
          <cell r="P411" t="str">
            <v/>
          </cell>
          <cell r="Q411">
            <v>3130.2</v>
          </cell>
          <cell r="R411">
            <v>3130.2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1030.45</v>
          </cell>
          <cell r="AA411">
            <v>1030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N412">
            <v>9.0463500052437773E-4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2630.35</v>
          </cell>
          <cell r="AA412">
            <v>2629.65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N413">
            <v>3.8292265652245609E-4</v>
          </cell>
          <cell r="O413">
            <v>0</v>
          </cell>
          <cell r="P413" t="str">
            <v/>
          </cell>
          <cell r="Q413">
            <v>1115</v>
          </cell>
          <cell r="R413">
            <v>1115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556.70000000000005</v>
          </cell>
          <cell r="AA413">
            <v>556.85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N414">
            <v>3.0350076944617552E-3</v>
          </cell>
          <cell r="O414">
            <v>0</v>
          </cell>
          <cell r="P414" t="str">
            <v/>
          </cell>
          <cell r="Q414">
            <v>7419.25</v>
          </cell>
          <cell r="R414">
            <v>7419.25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259.55</v>
          </cell>
          <cell r="AA414">
            <v>259.35000000000002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N415">
            <v>4.2672111198153164E-3</v>
          </cell>
          <cell r="O415">
            <v>0</v>
          </cell>
          <cell r="P415" t="str">
            <v/>
          </cell>
          <cell r="Q415">
            <v>10764.66</v>
          </cell>
          <cell r="R415">
            <v>10764.66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496.3</v>
          </cell>
          <cell r="AA415">
            <v>496.5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N416">
            <v>1.1428662695620463E-2</v>
          </cell>
          <cell r="O416">
            <v>0</v>
          </cell>
          <cell r="P416" t="str">
            <v/>
          </cell>
          <cell r="Q416">
            <v>35542.11</v>
          </cell>
          <cell r="R416">
            <v>35542.11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1384.6</v>
          </cell>
          <cell r="AA416">
            <v>1384.75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N417">
            <v>1.0782295854711263E-2</v>
          </cell>
          <cell r="O417">
            <v>0</v>
          </cell>
          <cell r="P417" t="str">
            <v/>
          </cell>
          <cell r="Q417">
            <v>32328.93</v>
          </cell>
          <cell r="R417">
            <v>32328.93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1567.55</v>
          </cell>
          <cell r="AA417">
            <v>1567.9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N418">
            <v>1.4847108929472272E-3</v>
          </cell>
          <cell r="O418">
            <v>0</v>
          </cell>
          <cell r="P418" t="str">
            <v/>
          </cell>
          <cell r="Q418">
            <v>4326.6499999999996</v>
          </cell>
          <cell r="R418">
            <v>4326.6499999999996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1079.25</v>
          </cell>
          <cell r="AA418">
            <v>1078.95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N419">
            <v>4.6010561195336105E-3</v>
          </cell>
          <cell r="O419">
            <v>0</v>
          </cell>
          <cell r="P419" t="str">
            <v/>
          </cell>
          <cell r="Q419">
            <v>15062.09</v>
          </cell>
          <cell r="R419">
            <v>15062.09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2229.6999999999998</v>
          </cell>
          <cell r="AA419">
            <v>2228.15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N420">
            <v>2.1649884343532071E-3</v>
          </cell>
          <cell r="O420">
            <v>0</v>
          </cell>
          <cell r="P420" t="str">
            <v/>
          </cell>
          <cell r="Q420">
            <v>6840.53</v>
          </cell>
          <cell r="R420">
            <v>6840.53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1259</v>
          </cell>
          <cell r="AA420">
            <v>1256.55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N421">
            <v>2.6860301306272515E-3</v>
          </cell>
          <cell r="O421">
            <v>0</v>
          </cell>
          <cell r="P421" t="str">
            <v/>
          </cell>
          <cell r="Q421">
            <v>4857.5</v>
          </cell>
          <cell r="R421">
            <v>4857.5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156.19999999999999</v>
          </cell>
          <cell r="AA421">
            <v>153.6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N422">
            <v>1.3498247191659203E-3</v>
          </cell>
          <cell r="O422">
            <v>0</v>
          </cell>
          <cell r="P422" t="str">
            <v/>
          </cell>
          <cell r="Q422">
            <v>3150</v>
          </cell>
          <cell r="R422">
            <v>3150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981.2</v>
          </cell>
          <cell r="AA422">
            <v>981.85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N423">
            <v>0.16448151409062861</v>
          </cell>
          <cell r="O423">
            <v>6.0100000000000001E-2</v>
          </cell>
          <cell r="P423" t="str">
            <v>Half Yly</v>
          </cell>
          <cell r="Q423">
            <v>487050</v>
          </cell>
          <cell r="R423">
            <v>487050</v>
          </cell>
          <cell r="S423">
            <v>0</v>
          </cell>
          <cell r="T423">
            <v>0</v>
          </cell>
          <cell r="U423">
            <v>46837</v>
          </cell>
          <cell r="V423">
            <v>0</v>
          </cell>
          <cell r="W423">
            <v>4.8393348185196041</v>
          </cell>
          <cell r="X423">
            <v>6.6502000000000011E-4</v>
          </cell>
          <cell r="Y423">
            <v>6.918038557506806E-2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N424">
            <v>1.0096343601761705E-3</v>
          </cell>
          <cell r="O424">
            <v>0</v>
          </cell>
          <cell r="P424" t="str">
            <v/>
          </cell>
          <cell r="Q424">
            <v>2564.27</v>
          </cell>
          <cell r="R424">
            <v>2564.27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978.55</v>
          </cell>
          <cell r="AA424">
            <v>978.2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N425">
            <v>4.0093040782074579E-3</v>
          </cell>
          <cell r="O425">
            <v>0</v>
          </cell>
          <cell r="P425" t="str">
            <v/>
          </cell>
          <cell r="Q425">
            <v>11558.63</v>
          </cell>
          <cell r="R425">
            <v>11558.63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728.6</v>
          </cell>
          <cell r="AA425">
            <v>728.7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N426">
            <v>6.0989392217001741E-3</v>
          </cell>
          <cell r="O426">
            <v>0</v>
          </cell>
          <cell r="P426" t="str">
            <v/>
          </cell>
          <cell r="Q426">
            <v>16981.400000000001</v>
          </cell>
          <cell r="R426">
            <v>16981.400000000001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3546.7</v>
          </cell>
          <cell r="AA426">
            <v>3550.1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N427">
            <v>2.8744477499696511E-3</v>
          </cell>
          <cell r="O427">
            <v>0</v>
          </cell>
          <cell r="P427" t="str">
            <v/>
          </cell>
          <cell r="Q427">
            <v>6724.35</v>
          </cell>
          <cell r="R427">
            <v>6724.35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928.65</v>
          </cell>
          <cell r="AA427">
            <v>928.7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N428">
            <v>4.5605765105227484E-3</v>
          </cell>
          <cell r="O428">
            <v>0</v>
          </cell>
          <cell r="P428" t="str">
            <v/>
          </cell>
          <cell r="Q428">
            <v>14420.78</v>
          </cell>
          <cell r="R428">
            <v>14420.78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6630.25</v>
          </cell>
          <cell r="AA428">
            <v>6629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N429">
            <v>1.4210681431812127E-3</v>
          </cell>
          <cell r="O429">
            <v>0</v>
          </cell>
          <cell r="P429" t="str">
            <v/>
          </cell>
          <cell r="Q429">
            <v>4826.95</v>
          </cell>
          <cell r="R429">
            <v>4826.95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4131.95</v>
          </cell>
          <cell r="AA429">
            <v>4135.1000000000004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N430">
            <v>2.584831108100098E-3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227.75</v>
          </cell>
          <cell r="AA430">
            <v>227.6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N431">
            <v>1.6908576868394133E-3</v>
          </cell>
          <cell r="O431">
            <v>0</v>
          </cell>
          <cell r="P431" t="str">
            <v/>
          </cell>
          <cell r="Q431">
            <v>4422.6499999999996</v>
          </cell>
          <cell r="R431">
            <v>4422.6499999999996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2458.1999999999998</v>
          </cell>
          <cell r="AA431">
            <v>2459.1999999999998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N432">
            <v>0.11284546001650179</v>
          </cell>
          <cell r="O432">
            <v>8.2400000000000001E-2</v>
          </cell>
          <cell r="P432" t="str">
            <v>Half Yly</v>
          </cell>
          <cell r="Q432">
            <v>336592.9</v>
          </cell>
          <cell r="R432">
            <v>336592.9</v>
          </cell>
          <cell r="S432">
            <v>0</v>
          </cell>
          <cell r="T432">
            <v>0</v>
          </cell>
          <cell r="U432">
            <v>46433</v>
          </cell>
          <cell r="V432">
            <v>0</v>
          </cell>
          <cell r="W432">
            <v>3.8871665420867645</v>
          </cell>
          <cell r="X432">
            <v>6.1711000000000003E-4</v>
          </cell>
          <cell r="Y432">
            <v>6.7877237507386043E-2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N433">
            <v>3.1713039480811634E-3</v>
          </cell>
          <cell r="O433">
            <v>0</v>
          </cell>
          <cell r="P433" t="str">
            <v/>
          </cell>
          <cell r="Q433">
            <v>8218.25</v>
          </cell>
          <cell r="R433">
            <v>8218.25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922.1</v>
          </cell>
          <cell r="AA433">
            <v>922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N434">
            <v>2.2945782106938407E-3</v>
          </cell>
          <cell r="O434">
            <v>0</v>
          </cell>
          <cell r="P434" t="str">
            <v/>
          </cell>
          <cell r="Q434">
            <v>7128</v>
          </cell>
          <cell r="R434">
            <v>7128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6671.8</v>
          </cell>
          <cell r="AA434">
            <v>6672.2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N435">
            <v>2.5279560537131464E-2</v>
          </cell>
          <cell r="O435">
            <v>7.9500000000000001E-2</v>
          </cell>
          <cell r="P435" t="str">
            <v>Half Yly</v>
          </cell>
          <cell r="Q435">
            <v>76650</v>
          </cell>
          <cell r="R435">
            <v>76650</v>
          </cell>
          <cell r="S435">
            <v>0</v>
          </cell>
          <cell r="T435">
            <v>0</v>
          </cell>
          <cell r="U435">
            <v>48454</v>
          </cell>
          <cell r="V435">
            <v>0</v>
          </cell>
          <cell r="W435">
            <v>6.9800326283156613</v>
          </cell>
          <cell r="X435">
            <v>6.7817000000000007E-4</v>
          </cell>
          <cell r="Y435">
            <v>7.2512960156020476E-2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N436">
            <v>2.1817030392633843E-3</v>
          </cell>
          <cell r="O436">
            <v>0</v>
          </cell>
          <cell r="P436" t="str">
            <v/>
          </cell>
          <cell r="Q436">
            <v>5652</v>
          </cell>
          <cell r="R436">
            <v>5652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1585.9</v>
          </cell>
          <cell r="AA436">
            <v>1585.75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N437">
            <v>3.4963445468591168E-3</v>
          </cell>
          <cell r="O437">
            <v>0</v>
          </cell>
          <cell r="P437" t="str">
            <v/>
          </cell>
          <cell r="Q437">
            <v>8299.4500000000007</v>
          </cell>
          <cell r="R437">
            <v>8299.4500000000007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1694.35</v>
          </cell>
          <cell r="AA437">
            <v>1695.8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N438">
            <v>1.1223547667463473E-3</v>
          </cell>
          <cell r="O438">
            <v>0</v>
          </cell>
          <cell r="P438" t="str">
            <v/>
          </cell>
          <cell r="Q438">
            <v>3309.02</v>
          </cell>
          <cell r="R438">
            <v>3309.02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362.6</v>
          </cell>
          <cell r="AA438">
            <v>363.1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N439">
            <v>1.2826739659002389E-3</v>
          </cell>
          <cell r="O439">
            <v>0</v>
          </cell>
          <cell r="P439" t="str">
            <v/>
          </cell>
          <cell r="Q439">
            <v>3356.5</v>
          </cell>
          <cell r="R439">
            <v>3356.5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3729.55</v>
          </cell>
          <cell r="AA439">
            <v>3727.05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N440">
            <v>1.0992397750588367E-2</v>
          </cell>
          <cell r="O440">
            <v>0</v>
          </cell>
          <cell r="P440" t="str">
            <v/>
          </cell>
          <cell r="Q440">
            <v>29254.46</v>
          </cell>
          <cell r="R440">
            <v>29254.46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743.3</v>
          </cell>
          <cell r="AA440">
            <v>743.55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N441">
            <v>1.8046270552403729E-3</v>
          </cell>
          <cell r="O441">
            <v>0</v>
          </cell>
          <cell r="P441" t="str">
            <v/>
          </cell>
          <cell r="Q441">
            <v>4567.2</v>
          </cell>
          <cell r="R441">
            <v>4567.2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1311.8</v>
          </cell>
          <cell r="AA441">
            <v>1312.35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N442">
            <v>1.2589089617995547E-3</v>
          </cell>
          <cell r="O442">
            <v>0</v>
          </cell>
          <cell r="P442" t="str">
            <v/>
          </cell>
          <cell r="Q442">
            <v>3148.7</v>
          </cell>
          <cell r="R442">
            <v>3148.7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159.15</v>
          </cell>
          <cell r="AA442">
            <v>159.1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N443">
            <v>1.5208226936790916E-3</v>
          </cell>
          <cell r="O443">
            <v>0</v>
          </cell>
          <cell r="P443" t="str">
            <v/>
          </cell>
          <cell r="Q443">
            <v>3446</v>
          </cell>
          <cell r="R443">
            <v>3446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1105.5</v>
          </cell>
          <cell r="AA443">
            <v>1107.9000000000001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N444">
            <v>1.1278059290473002E-3</v>
          </cell>
          <cell r="O444">
            <v>0</v>
          </cell>
          <cell r="P444" t="str">
            <v/>
          </cell>
          <cell r="Q444">
            <v>4060.95</v>
          </cell>
          <cell r="R444">
            <v>4060.95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3279.25</v>
          </cell>
          <cell r="AA444">
            <v>3283.2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N445">
            <v>1.4480832093477646E-3</v>
          </cell>
          <cell r="O445">
            <v>0</v>
          </cell>
          <cell r="P445" t="str">
            <v/>
          </cell>
          <cell r="Q445">
            <v>4287.8500000000004</v>
          </cell>
          <cell r="R445">
            <v>4287.8500000000004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701.75</v>
          </cell>
          <cell r="AA445">
            <v>701.25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23CB5-9589-4A02-BC22-86F1115CEFDF}" name="Table1345676234" displayName="Table1345676234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6E22963E-1CF1-4953-85BF-B3F32F168B1C}" name="ISIN No." dataDxfId="6"/>
    <tableColumn id="2" xr3:uid="{F316EB5F-975A-440D-B047-70825E5D1DB2}" name="Name of the Instrument" dataDxfId="5">
      <calculatedColumnFormula>VLOOKUP(Table1345676234[[#This Row],[ISIN No.]],'[1]Crisil data '!E:F,2,0)</calculatedColumnFormula>
    </tableColumn>
    <tableColumn id="3" xr3:uid="{3903697A-5EDD-4964-94A3-905E6B232B89}" name="Industry " dataDxfId="4">
      <calculatedColumnFormula>VLOOKUP(Table1345676234[[#This Row],[ISIN No.]],'[1]Crisil data '!E:I,5,0)</calculatedColumnFormula>
    </tableColumn>
    <tableColumn id="4" xr3:uid="{8DA85F75-4590-4E3D-9051-13DD98C26EB8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A72E20A9-0A45-4B6F-91EA-7517EA1BF4E0}" name="Market Value" dataDxfId="2">
      <calculatedColumnFormula>SUMIFS('[1]Crisil data '!M:M,'[1]Crisil data '!AI:AI,$D$3,'[1]Crisil data '!E:E,Table1345676234[[#This Row],[ISIN No.]])</calculatedColumnFormula>
    </tableColumn>
    <tableColumn id="6" xr3:uid="{01FBDD51-2E87-410F-B576-68796F0780AB}" name="% of Portfolio" dataDxfId="1" dataCellStyle="Percent">
      <calculatedColumnFormula>+F7/$F$170</calculatedColumnFormula>
    </tableColumn>
    <tableColumn id="7" xr3:uid="{16CCAD71-DC26-4FB2-A26E-6038C2BD0459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34B6-0C3A-45DD-9C04-D8EA8280021C}">
  <dimension ref="A2:H222"/>
  <sheetViews>
    <sheetView showGridLines="0" tabSelected="1" view="pageBreakPreview" topLeftCell="B71" zoomScale="87" zoomScaleNormal="100" zoomScaleSheetLayoutView="87" workbookViewId="0">
      <selection activeCell="F176" sqref="F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Apr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VLOOKUP(Table1345676234[[#This Row],[ISIN No.]],'[1]Crisil data '!E:F,2,0)</f>
        <v>Titan Company Limited</v>
      </c>
      <c r="D7" s="11" t="str">
        <f>VLOOKUP(Table1345676234[[#This Row],[ISIN No.]],'[1]Crisil data '!E:I,5,0)</f>
        <v>Manufacture of jewellery of gold, silver and other precious or base metal</v>
      </c>
      <c r="E7" s="12">
        <f>SUMIFS('[1]Crisil data '!L:L,'[1]Crisil data '!AI:AI,$D$3,'[1]Crisil data '!E:E,Table1345676234[[#This Row],[ISIN No.]])</f>
        <v>10465</v>
      </c>
      <c r="F7" s="11">
        <f>SUMIFS('[1]Crisil data '!M:M,'[1]Crisil data '!AI:AI,$D$3,'[1]Crisil data '!E:E,Table1345676234[[#This Row],[ISIN No.]])</f>
        <v>25725063</v>
      </c>
      <c r="G7" s="13">
        <f t="shared" ref="G7:G70" si="0">+F7/$F$170</f>
        <v>1.0982555760508552E-2</v>
      </c>
      <c r="H7" s="14">
        <f>IFERROR(VLOOKUP(Table1345676234[[#This Row],[ISIN No.]],'[1]Crisil data '!E:AJ,32,0),0)</f>
        <v>0</v>
      </c>
    </row>
    <row r="8" spans="1:8" x14ac:dyDescent="0.25">
      <c r="A8" s="9"/>
      <c r="B8" s="10" t="s">
        <v>13</v>
      </c>
      <c r="C8" s="11" t="str">
        <f>VLOOKUP(Table1345676234[[#This Row],[ISIN No.]],'[1]Crisil data '!E:F,2,0)</f>
        <v>RELIANCE INDUSTRIES LIMITED</v>
      </c>
      <c r="D8" s="11" t="str">
        <f>VLOOKUP(Table1345676234[[#This Row],[ISIN No.]],'[1]Crisil data '!E:I,5,0)</f>
        <v>Manufacture of other petroleum n.e.c.</v>
      </c>
      <c r="E8" s="12">
        <f>SUMIFS('[1]Crisil data '!L:L,'[1]Crisil data '!AI:AI,$D$3,'[1]Crisil data '!E:E,Table1345676234[[#This Row],[ISIN No.]])</f>
        <v>79794</v>
      </c>
      <c r="F8" s="11">
        <f>SUMIFS('[1]Crisil data '!M:M,'[1]Crisil data '!AI:AI,$D$3,'[1]Crisil data '!E:E,Table1345676234[[#This Row],[ISIN No.]])</f>
        <v>222645208.5</v>
      </c>
      <c r="G8" s="13">
        <f t="shared" si="0"/>
        <v>9.5051795098084021E-2</v>
      </c>
      <c r="H8" s="14">
        <f>IFERROR(VLOOKUP(Table1345676234[[#This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VLOOKUP(Table1345676234[[#This Row],[ISIN No.]],'[1]Crisil data '!E:F,2,0)</f>
        <v>MARUTI SUZUKI INDIA LTD.</v>
      </c>
      <c r="D9" s="11" t="str">
        <f>VLOOKUP(Table1345676234[[#This Row],[ISIN No.]],'[1]Crisil data '!E:I,5,0)</f>
        <v>Manufacture of passenger cars</v>
      </c>
      <c r="E9" s="12">
        <f>SUMIFS('[1]Crisil data '!L:L,'[1]Crisil data '!AI:AI,$D$3,'[1]Crisil data '!E:E,Table1345676234[[#This Row],[ISIN No.]])</f>
        <v>5286</v>
      </c>
      <c r="F9" s="11">
        <f>SUMIFS('[1]Crisil data '!M:M,'[1]Crisil data '!AI:AI,$D$3,'[1]Crisil data '!E:E,Table1345676234[[#This Row],[ISIN No.]])</f>
        <v>40796290.799999997</v>
      </c>
      <c r="G9" s="13">
        <f t="shared" si="0"/>
        <v>1.7416771283822394E-2</v>
      </c>
      <c r="H9" s="14">
        <f>IFERROR(VLOOKUP(Table1345676234[[#This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VLOOKUP(Table1345676234[[#This Row],[ISIN No.]],'[1]Crisil data '!E:F,2,0)</f>
        <v>KOTAK MAHINDRA BANK LIMITED</v>
      </c>
      <c r="D10" s="11" t="str">
        <f>VLOOKUP(Table1345676234[[#This Row],[ISIN No.]],'[1]Crisil data '!E:I,5,0)</f>
        <v>Monetary intermediation of commercial banks, saving banks. postal savings</v>
      </c>
      <c r="E10" s="12">
        <f>SUMIFS('[1]Crisil data '!L:L,'[1]Crisil data '!AI:AI,$D$3,'[1]Crisil data '!E:E,Table1345676234[[#This Row],[ISIN No.]])</f>
        <v>35717</v>
      </c>
      <c r="F10" s="11">
        <f>SUMIFS('[1]Crisil data '!M:M,'[1]Crisil data '!AI:AI,$D$3,'[1]Crisil data '!E:E,Table1345676234[[#This Row],[ISIN No.]])</f>
        <v>63960217.75</v>
      </c>
      <c r="G10" s="13">
        <f t="shared" si="0"/>
        <v>2.730592566065412E-2</v>
      </c>
      <c r="H10" s="14">
        <f>IFERROR(VLOOKUP(Table1345676234[[#This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VLOOKUP(Table1345676234[[#This Row],[ISIN No.]],'[1]Crisil data '!E:F,2,0)</f>
        <v>Bajaj Finance Limited</v>
      </c>
      <c r="D11" s="11" t="str">
        <f>VLOOKUP(Table1345676234[[#This Row],[ISIN No.]],'[1]Crisil data '!E:I,5,0)</f>
        <v>Other credit granting</v>
      </c>
      <c r="E11" s="12">
        <f>SUMIFS('[1]Crisil data '!L:L,'[1]Crisil data '!AI:AI,$D$3,'[1]Crisil data '!E:E,Table1345676234[[#This Row],[ISIN No.]])</f>
        <v>6990</v>
      </c>
      <c r="F11" s="11">
        <f>SUMIFS('[1]Crisil data '!M:M,'[1]Crisil data '!AI:AI,$D$3,'[1]Crisil data '!E:E,Table1345676234[[#This Row],[ISIN No.]])</f>
        <v>46635882</v>
      </c>
      <c r="G11" s="13">
        <f t="shared" si="0"/>
        <v>1.9909812252179793E-2</v>
      </c>
      <c r="H11" s="14">
        <f>IFERROR(VLOOKUP(Table1345676234[[#This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VLOOKUP(Table1345676234[[#This Row],[ISIN No.]],'[1]Crisil data '!E:F,2,0)</f>
        <v>HINDUSTAN UNILEVER LIMITED</v>
      </c>
      <c r="D12" s="11" t="str">
        <f>VLOOKUP(Table1345676234[[#This Row],[ISIN No.]],'[1]Crisil data '!E:I,5,0)</f>
        <v>Manufacture of soap all forms</v>
      </c>
      <c r="E12" s="12">
        <f>SUMIFS('[1]Crisil data '!L:L,'[1]Crisil data '!AI:AI,$D$3,'[1]Crisil data '!E:E,Table1345676234[[#This Row],[ISIN No.]])</f>
        <v>30117</v>
      </c>
      <c r="F12" s="11">
        <f>SUMIFS('[1]Crisil data '!M:M,'[1]Crisil data '!AI:AI,$D$3,'[1]Crisil data '!E:E,Table1345676234[[#This Row],[ISIN No.]])</f>
        <v>67306977.450000003</v>
      </c>
      <c r="G12" s="13">
        <f t="shared" si="0"/>
        <v>2.8734725855323141E-2</v>
      </c>
      <c r="H12" s="14">
        <f>IFERROR(VLOOKUP(Table1345676234[[#This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VLOOKUP(Table1345676234[[#This Row],[ISIN No.]],'[1]Crisil data '!E:F,2,0)</f>
        <v>ASIAN PAINTS LTD.</v>
      </c>
      <c r="D13" s="11" t="str">
        <f>VLOOKUP(Table1345676234[[#This Row],[ISIN No.]],'[1]Crisil data '!E:I,5,0)</f>
        <v>Manufacture of paints and varnishes, enamels or lacquers</v>
      </c>
      <c r="E13" s="12">
        <f>SUMIFS('[1]Crisil data '!L:L,'[1]Crisil data '!AI:AI,$D$3,'[1]Crisil data '!E:E,Table1345676234[[#This Row],[ISIN No.]])</f>
        <v>10782</v>
      </c>
      <c r="F13" s="11">
        <f>SUMIFS('[1]Crisil data '!M:M,'[1]Crisil data '!AI:AI,$D$3,'[1]Crisil data '!E:E,Table1345676234[[#This Row],[ISIN No.]])</f>
        <v>34903490.399999999</v>
      </c>
      <c r="G13" s="13">
        <f t="shared" si="0"/>
        <v>1.4901014219260607E-2</v>
      </c>
      <c r="H13" s="14">
        <f>IFERROR(VLOOKUP(Table1345676234[[#This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VLOOKUP(Table1345676234[[#This Row],[ISIN No.]],'[1]Crisil data '!E:F,2,0)</f>
        <v>United Breweries Limited</v>
      </c>
      <c r="D14" s="11" t="str">
        <f>VLOOKUP(Table1345676234[[#This Row],[ISIN No.]],'[1]Crisil data '!E:I,5,0)</f>
        <v>Manufacture of beer</v>
      </c>
      <c r="E14" s="12">
        <f>SUMIFS('[1]Crisil data '!L:L,'[1]Crisil data '!AI:AI,$D$3,'[1]Crisil data '!E:E,Table1345676234[[#This Row],[ISIN No.]])</f>
        <v>4700</v>
      </c>
      <c r="F14" s="11">
        <f>SUMIFS('[1]Crisil data '!M:M,'[1]Crisil data '!AI:AI,$D$3,'[1]Crisil data '!E:E,Table1345676234[[#This Row],[ISIN No.]])</f>
        <v>7453730</v>
      </c>
      <c r="G14" s="13">
        <f t="shared" si="0"/>
        <v>3.1821498493035919E-3</v>
      </c>
      <c r="H14" s="14">
        <f>IFERROR(VLOOKUP(Table1345676234[[#This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VLOOKUP(Table1345676234[[#This Row],[ISIN No.]],'[1]Crisil data '!E:F,2,0)</f>
        <v>Bharat Petroleum Corporation Limited</v>
      </c>
      <c r="D15" s="11" t="str">
        <f>VLOOKUP(Table1345676234[[#This Row],[ISIN No.]],'[1]Crisil data '!E:I,5,0)</f>
        <v>Production of liquid and gaseous fuels, illuminating oils, lubricating</v>
      </c>
      <c r="E15" s="12">
        <f>SUMIFS('[1]Crisil data '!L:L,'[1]Crisil data '!AI:AI,$D$3,'[1]Crisil data '!E:E,Table1345676234[[#This Row],[ISIN No.]])</f>
        <v>60575</v>
      </c>
      <c r="F15" s="11">
        <f>SUMIFS('[1]Crisil data '!M:M,'[1]Crisil data '!AI:AI,$D$3,'[1]Crisil data '!E:E,Table1345676234[[#This Row],[ISIN No.]])</f>
        <v>21964495</v>
      </c>
      <c r="G15" s="13">
        <f t="shared" si="0"/>
        <v>9.3770923355527367E-3</v>
      </c>
      <c r="H15" s="14">
        <f>IFERROR(VLOOKUP(Table1345676234[[#This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VLOOKUP(Table1345676234[[#This Row],[ISIN No.]],'[1]Crisil data '!E:F,2,0)</f>
        <v>Container Corporation of India Limited</v>
      </c>
      <c r="D16" s="11" t="str">
        <f>VLOOKUP(Table1345676234[[#This Row],[ISIN No.]],'[1]Crisil data '!E:I,5,0)</f>
        <v>Freight rail transport</v>
      </c>
      <c r="E16" s="12">
        <f>SUMIFS('[1]Crisil data '!L:L,'[1]Crisil data '!AI:AI,$D$3,'[1]Crisil data '!E:E,Table1345676234[[#This Row],[ISIN No.]])</f>
        <v>13750</v>
      </c>
      <c r="F16" s="11">
        <f>SUMIFS('[1]Crisil data '!M:M,'[1]Crisil data '!AI:AI,$D$3,'[1]Crisil data '!E:E,Table1345676234[[#This Row],[ISIN No.]])</f>
        <v>8888000</v>
      </c>
      <c r="G16" s="13">
        <f t="shared" si="0"/>
        <v>3.7944690591972508E-3</v>
      </c>
      <c r="H16" s="14">
        <f>IFERROR(VLOOKUP(Table1345676234[[#This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VLOOKUP(Table1345676234[[#This Row],[ISIN No.]],'[1]Crisil data '!E:F,2,0)</f>
        <v>Bajaj Auto Limited</v>
      </c>
      <c r="D17" s="11" t="str">
        <f>VLOOKUP(Table1345676234[[#This Row],[ISIN No.]],'[1]Crisil data '!E:I,5,0)</f>
        <v>Manufacture of motorcycles, scooters, mopeds etc. and their</v>
      </c>
      <c r="E17" s="12">
        <f>SUMIFS('[1]Crisil data '!L:L,'[1]Crisil data '!AI:AI,$D$3,'[1]Crisil data '!E:E,Table1345676234[[#This Row],[ISIN No.]])</f>
        <v>1620</v>
      </c>
      <c r="F17" s="11">
        <f>SUMIFS('[1]Crisil data '!M:M,'[1]Crisil data '!AI:AI,$D$3,'[1]Crisil data '!E:E,Table1345676234[[#This Row],[ISIN No.]])</f>
        <v>6041871</v>
      </c>
      <c r="G17" s="13">
        <f t="shared" si="0"/>
        <v>2.5793983538660165E-3</v>
      </c>
      <c r="H17" s="14">
        <f>IFERROR(VLOOKUP(Table1345676234[[#This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VLOOKUP(Table1345676234[[#This Row],[ISIN No.]],'[1]Crisil data '!E:F,2,0)</f>
        <v>ACC Limited.</v>
      </c>
      <c r="D18" s="11" t="str">
        <f>VLOOKUP(Table1345676234[[#This Row],[ISIN No.]],'[1]Crisil data '!E:I,5,0)</f>
        <v>Manufacture of clinkers and cement</v>
      </c>
      <c r="E18" s="12">
        <f>SUMIFS('[1]Crisil data '!L:L,'[1]Crisil data '!AI:AI,$D$3,'[1]Crisil data '!E:E,Table1345676234[[#This Row],[ISIN No.]])</f>
        <v>2475</v>
      </c>
      <c r="F18" s="11">
        <f>SUMIFS('[1]Crisil data '!M:M,'[1]Crisil data '!AI:AI,$D$3,'[1]Crisil data '!E:E,Table1345676234[[#This Row],[ISIN No.]])</f>
        <v>5764027.5</v>
      </c>
      <c r="G18" s="13">
        <f t="shared" si="0"/>
        <v>2.4607812787029795E-3</v>
      </c>
      <c r="H18" s="14">
        <f>IFERROR(VLOOKUP(Table1345676234[[#This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VLOOKUP(Table1345676234[[#This Row],[ISIN No.]],'[1]Crisil data '!E:F,2,0)</f>
        <v>United Spirits Limited</v>
      </c>
      <c r="D19" s="11" t="str">
        <f>VLOOKUP(Table1345676234[[#This Row],[ISIN No.]],'[1]Crisil data '!E:I,5,0)</f>
        <v>Manufacture of distilled, potable, alcoholic beverages</v>
      </c>
      <c r="E19" s="12">
        <f>SUMIFS('[1]Crisil data '!L:L,'[1]Crisil data '!AI:AI,$D$3,'[1]Crisil data '!E:E,Table1345676234[[#This Row],[ISIN No.]])</f>
        <v>13000</v>
      </c>
      <c r="F19" s="11">
        <f>SUMIFS('[1]Crisil data '!M:M,'[1]Crisil data '!AI:AI,$D$3,'[1]Crisil data '!E:E,Table1345676234[[#This Row],[ISIN No.]])</f>
        <v>11217050</v>
      </c>
      <c r="G19" s="13">
        <f t="shared" si="0"/>
        <v>4.7887881593686454E-3</v>
      </c>
      <c r="H19" s="14">
        <f>IFERROR(VLOOKUP(Table1345676234[[#This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VLOOKUP(Table1345676234[[#This Row],[ISIN No.]],'[1]Crisil data '!E:F,2,0)</f>
        <v>Jubilant Foodworks Limited.</v>
      </c>
      <c r="D20" s="11" t="str">
        <f>VLOOKUP(Table1345676234[[#This Row],[ISIN No.]],'[1]Crisil data '!E:I,5,0)</f>
        <v>Restaurants without bars</v>
      </c>
      <c r="E20" s="12">
        <f>SUMIFS('[1]Crisil data '!L:L,'[1]Crisil data '!AI:AI,$D$3,'[1]Crisil data '!E:E,Table1345676234[[#This Row],[ISIN No.]])</f>
        <v>12625</v>
      </c>
      <c r="F20" s="11">
        <f>SUMIFS('[1]Crisil data '!M:M,'[1]Crisil data '!AI:AI,$D$3,'[1]Crisil data '!E:E,Table1345676234[[#This Row],[ISIN No.]])</f>
        <v>6893250</v>
      </c>
      <c r="G20" s="13">
        <f t="shared" si="0"/>
        <v>2.9428694692069587E-3</v>
      </c>
      <c r="H20" s="14">
        <f>IFERROR(VLOOKUP(Table1345676234[[#This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VLOOKUP(Table1345676234[[#This Row],[ISIN No.]],'[1]Crisil data '!E:F,2,0)</f>
        <v>SBI LIFE INSURANCE COMPANY LIMITED</v>
      </c>
      <c r="D21" s="11" t="str">
        <f>VLOOKUP(Table1345676234[[#This Row],[ISIN No.]],'[1]Crisil data '!E:I,5,0)</f>
        <v>Life insurance</v>
      </c>
      <c r="E21" s="12">
        <f>SUMIFS('[1]Crisil data '!L:L,'[1]Crisil data '!AI:AI,$D$3,'[1]Crisil data '!E:E,Table1345676234[[#This Row],[ISIN No.]])</f>
        <v>17060</v>
      </c>
      <c r="F21" s="11">
        <f>SUMIFS('[1]Crisil data '!M:M,'[1]Crisil data '!AI:AI,$D$3,'[1]Crisil data '!E:E,Table1345676234[[#This Row],[ISIN No.]])</f>
        <v>18859830</v>
      </c>
      <c r="G21" s="13">
        <f t="shared" si="0"/>
        <v>8.0516473218631961E-3</v>
      </c>
      <c r="H21" s="14">
        <f>IFERROR(VLOOKUP(Table1345676234[[#This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VLOOKUP(Table1345676234[[#This Row],[ISIN No.]],'[1]Crisil data '!E:F,2,0)</f>
        <v>Britannia Industries Limited</v>
      </c>
      <c r="D22" s="11" t="str">
        <f>VLOOKUP(Table1345676234[[#This Row],[ISIN No.]],'[1]Crisil data '!E:I,5,0)</f>
        <v>Manufacture of biscuits, cakes, pastries, rusks etc.</v>
      </c>
      <c r="E22" s="12">
        <f>SUMIFS('[1]Crisil data '!L:L,'[1]Crisil data '!AI:AI,$D$3,'[1]Crisil data '!E:E,Table1345676234[[#This Row],[ISIN No.]])</f>
        <v>1910</v>
      </c>
      <c r="F22" s="11">
        <f>SUMIFS('[1]Crisil data '!M:M,'[1]Crisil data '!AI:AI,$D$3,'[1]Crisil data '!E:E,Table1345676234[[#This Row],[ISIN No.]])</f>
        <v>6263367.5</v>
      </c>
      <c r="G22" s="13">
        <f t="shared" si="0"/>
        <v>2.6739597418014892E-3</v>
      </c>
      <c r="H22" s="14">
        <f>IFERROR(VLOOKUP(Table1345676234[[#This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VLOOKUP(Table1345676234[[#This Row],[ISIN No.]],'[1]Crisil data '!E:F,2,0)</f>
        <v>Bharat Forge Limited</v>
      </c>
      <c r="D23" s="11" t="str">
        <f>VLOOKUP(Table1345676234[[#This Row],[ISIN No.]],'[1]Crisil data '!E:I,5,0)</f>
        <v>Forging, pressing, stamping and roll-forming of metal; powder metallurgy</v>
      </c>
      <c r="E23" s="12">
        <f>SUMIFS('[1]Crisil data '!L:L,'[1]Crisil data '!AI:AI,$D$3,'[1]Crisil data '!E:E,Table1345676234[[#This Row],[ISIN No.]])</f>
        <v>22165</v>
      </c>
      <c r="F23" s="11">
        <f>SUMIFS('[1]Crisil data '!M:M,'[1]Crisil data '!AI:AI,$D$3,'[1]Crisil data '!E:E,Table1345676234[[#This Row],[ISIN No.]])</f>
        <v>15554288.75</v>
      </c>
      <c r="G23" s="13">
        <f t="shared" si="0"/>
        <v>6.6404441268783625E-3</v>
      </c>
      <c r="H23" s="14">
        <f>IFERROR(VLOOKUP(Table1345676234[[#This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VLOOKUP(Table1345676234[[#This Row],[ISIN No.]],'[1]Crisil data '!E:F,2,0)</f>
        <v>Tata Consumer Products Limited</v>
      </c>
      <c r="D24" s="11" t="str">
        <f>VLOOKUP(Table1345676234[[#This Row],[ISIN No.]],'[1]Crisil data '!E:I,5,0)</f>
        <v>Processing and blending of tea including manufacture of instant tea</v>
      </c>
      <c r="E24" s="12">
        <f>SUMIFS('[1]Crisil data '!L:L,'[1]Crisil data '!AI:AI,$D$3,'[1]Crisil data '!E:E,Table1345676234[[#This Row],[ISIN No.]])</f>
        <v>4170</v>
      </c>
      <c r="F24" s="11">
        <f>SUMIFS('[1]Crisil data '!M:M,'[1]Crisil data '!AI:AI,$D$3,'[1]Crisil data '!E:E,Table1345676234[[#This Row],[ISIN No.]])</f>
        <v>3435037.5</v>
      </c>
      <c r="G24" s="13">
        <f t="shared" si="0"/>
        <v>1.4664877937592571E-3</v>
      </c>
      <c r="H24" s="14">
        <f>IFERROR(VLOOKUP(Table1345676234[[#This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VLOOKUP(Table1345676234[[#This Row],[ISIN No.]],'[1]Crisil data '!E:F,2,0)</f>
        <v>Dabur India Limited</v>
      </c>
      <c r="D25" s="11" t="str">
        <f>VLOOKUP(Table1345676234[[#This Row],[ISIN No.]],'[1]Crisil data '!E:I,5,0)</f>
        <v>Manufacture of hair oil, shampoo, hair dye etc.</v>
      </c>
      <c r="E25" s="12">
        <f>SUMIFS('[1]Crisil data '!L:L,'[1]Crisil data '!AI:AI,$D$3,'[1]Crisil data '!E:E,Table1345676234[[#This Row],[ISIN No.]])</f>
        <v>21000</v>
      </c>
      <c r="F25" s="11">
        <f>SUMIFS('[1]Crisil data '!M:M,'[1]Crisil data '!AI:AI,$D$3,'[1]Crisil data '!E:E,Table1345676234[[#This Row],[ISIN No.]])</f>
        <v>11690700</v>
      </c>
      <c r="G25" s="13">
        <f t="shared" si="0"/>
        <v>4.9909990358187779E-3</v>
      </c>
      <c r="H25" s="14">
        <f>IFERROR(VLOOKUP(Table1345676234[[#This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VLOOKUP(Table1345676234[[#This Row],[ISIN No.]],'[1]Crisil data '!E:F,2,0)</f>
        <v>Shree CEMENT LIMITED</v>
      </c>
      <c r="D26" s="11" t="str">
        <f>VLOOKUP(Table1345676234[[#This Row],[ISIN No.]],'[1]Crisil data '!E:I,5,0)</f>
        <v>Manufacture of other cement and plaster n.e.c.</v>
      </c>
      <c r="E26" s="12">
        <f>SUMIFS('[1]Crisil data '!L:L,'[1]Crisil data '!AI:AI,$D$3,'[1]Crisil data '!E:E,Table1345676234[[#This Row],[ISIN No.]])</f>
        <v>306</v>
      </c>
      <c r="F26" s="11">
        <f>SUMIFS('[1]Crisil data '!M:M,'[1]Crisil data '!AI:AI,$D$3,'[1]Crisil data '!E:E,Table1345676234[[#This Row],[ISIN No.]])</f>
        <v>7931979</v>
      </c>
      <c r="G26" s="13">
        <f t="shared" si="0"/>
        <v>3.3863241329548099E-3</v>
      </c>
      <c r="H26" s="14">
        <f>IFERROR(VLOOKUP(Table1345676234[[#This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VLOOKUP(Table1345676234[[#This Row],[ISIN No.]],'[1]Crisil data '!E:F,2,0)</f>
        <v>CUMMINS INDIA LIMITED</v>
      </c>
      <c r="D27" s="11" t="str">
        <f>VLOOKUP(Table1345676234[[#This Row],[ISIN No.]],'[1]Crisil data '!E:I,5,0)</f>
        <v>Manufacture of engines and turbines, except aircraft, vehicle</v>
      </c>
      <c r="E27" s="12">
        <f>SUMIFS('[1]Crisil data '!L:L,'[1]Crisil data '!AI:AI,$D$3,'[1]Crisil data '!E:E,Table1345676234[[#This Row],[ISIN No.]])</f>
        <v>16290</v>
      </c>
      <c r="F27" s="11">
        <f>SUMIFS('[1]Crisil data '!M:M,'[1]Crisil data '!AI:AI,$D$3,'[1]Crisil data '!E:E,Table1345676234[[#This Row],[ISIN No.]])</f>
        <v>16786030.5</v>
      </c>
      <c r="G27" s="13">
        <f t="shared" si="0"/>
        <v>7.166299882874815E-3</v>
      </c>
      <c r="H27" s="14">
        <f>IFERROR(VLOOKUP(Table1345676234[[#This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VLOOKUP(Table1345676234[[#This Row],[ISIN No.]],'[1]Crisil data '!E:F,2,0)</f>
        <v>BHARAT ELECTRONICS LIMITED</v>
      </c>
      <c r="D28" s="11" t="str">
        <f>VLOOKUP(Table1345676234[[#This Row],[ISIN No.]],'[1]Crisil data '!E:I,5,0)</f>
        <v>Manufacture of radar equipment, GPS devices, search, detection, navig</v>
      </c>
      <c r="E28" s="12">
        <f>SUMIFS('[1]Crisil data '!L:L,'[1]Crisil data '!AI:AI,$D$3,'[1]Crisil data '!E:E,Table1345676234[[#This Row],[ISIN No.]])</f>
        <v>48900</v>
      </c>
      <c r="F28" s="11">
        <f>SUMIFS('[1]Crisil data '!M:M,'[1]Crisil data '!AI:AI,$D$3,'[1]Crisil data '!E:E,Table1345676234[[#This Row],[ISIN No.]])</f>
        <v>11665095</v>
      </c>
      <c r="G28" s="13">
        <f t="shared" si="0"/>
        <v>4.9800677374096033E-3</v>
      </c>
      <c r="H28" s="14">
        <f>IFERROR(VLOOKUP(Table1345676234[[#This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VLOOKUP(Table1345676234[[#This Row],[ISIN No.]],'[1]Crisil data '!E:F,2,0)</f>
        <v>TATA MOTORS LTD</v>
      </c>
      <c r="D29" s="11" t="str">
        <f>VLOOKUP(Table1345676234[[#This Row],[ISIN No.]],'[1]Crisil data '!E:I,5,0)</f>
        <v>Manufacture of commercial vehicles such as vans, lorries, over-the-road</v>
      </c>
      <c r="E29" s="12">
        <f>SUMIFS('[1]Crisil data '!L:L,'[1]Crisil data '!AI:AI,$D$3,'[1]Crisil data '!E:E,Table1345676234[[#This Row],[ISIN No.]])</f>
        <v>42050</v>
      </c>
      <c r="F29" s="11">
        <f>SUMIFS('[1]Crisil data '!M:M,'[1]Crisil data '!AI:AI,$D$3,'[1]Crisil data '!E:E,Table1345676234[[#This Row],[ISIN No.]])</f>
        <v>18401080</v>
      </c>
      <c r="G29" s="13">
        <f t="shared" si="0"/>
        <v>7.8557975602850296E-3</v>
      </c>
      <c r="H29" s="14">
        <f>IFERROR(VLOOKUP(Table1345676234[[#This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VLOOKUP(Table1345676234[[#This Row],[ISIN No.]],'[1]Crisil data '!E:F,2,0)</f>
        <v>ASHOK LEYLAND LTD</v>
      </c>
      <c r="D30" s="11" t="str">
        <f>VLOOKUP(Table1345676234[[#This Row],[ISIN No.]],'[1]Crisil data '!E:I,5,0)</f>
        <v>Manufacture of commercial vehicles such as vans, lorries, over-the-road</v>
      </c>
      <c r="E30" s="12">
        <f>SUMIFS('[1]Crisil data '!L:L,'[1]Crisil data '!AI:AI,$D$3,'[1]Crisil data '!E:E,Table1345676234[[#This Row],[ISIN No.]])</f>
        <v>113700</v>
      </c>
      <c r="F30" s="11">
        <f>SUMIFS('[1]Crisil data '!M:M,'[1]Crisil data '!AI:AI,$D$3,'[1]Crisil data '!E:E,Table1345676234[[#This Row],[ISIN No.]])</f>
        <v>14451270</v>
      </c>
      <c r="G30" s="13">
        <f t="shared" si="0"/>
        <v>6.169542853409705E-3</v>
      </c>
      <c r="H30" s="14">
        <f>IFERROR(VLOOKUP(Table1345676234[[#This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VLOOKUP(Table1345676234[[#This Row],[ISIN No.]],'[1]Crisil data '!E:F,2,0)</f>
        <v>UPL LIMITED</v>
      </c>
      <c r="D31" s="11" t="str">
        <f>VLOOKUP(Table1345676234[[#This Row],[ISIN No.]],'[1]Crisil data '!E:I,5,0)</f>
        <v>Manufacture of insecticides, rodenticides, fungicides, herbicides</v>
      </c>
      <c r="E31" s="12">
        <f>SUMIFS('[1]Crisil data '!L:L,'[1]Crisil data '!AI:AI,$D$3,'[1]Crisil data '!E:E,Table1345676234[[#This Row],[ISIN No.]])</f>
        <v>14400</v>
      </c>
      <c r="F31" s="11">
        <f>SUMIFS('[1]Crisil data '!M:M,'[1]Crisil data '!AI:AI,$D$3,'[1]Crisil data '!E:E,Table1345676234[[#This Row],[ISIN No.]])</f>
        <v>11849760</v>
      </c>
      <c r="G31" s="13">
        <f t="shared" si="0"/>
        <v>5.0589050043781747E-3</v>
      </c>
      <c r="H31" s="14">
        <f>IFERROR(VLOOKUP(Table1345676234[[#This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VLOOKUP(Table1345676234[[#This Row],[ISIN No.]],'[1]Crisil data '!E:F,2,0)</f>
        <v>AMBUJA CEMENTS LTD</v>
      </c>
      <c r="D32" s="11" t="str">
        <f>VLOOKUP(Table1345676234[[#This Row],[ISIN No.]],'[1]Crisil data '!E:I,5,0)</f>
        <v>Manufacture of clinkers and cement</v>
      </c>
      <c r="E32" s="12">
        <f>SUMIFS('[1]Crisil data '!L:L,'[1]Crisil data '!AI:AI,$D$3,'[1]Crisil data '!E:E,Table1345676234[[#This Row],[ISIN No.]])</f>
        <v>37750</v>
      </c>
      <c r="F32" s="11">
        <f>SUMIFS('[1]Crisil data '!M:M,'[1]Crisil data '!AI:AI,$D$3,'[1]Crisil data '!E:E,Table1345676234[[#This Row],[ISIN No.]])</f>
        <v>14050550</v>
      </c>
      <c r="G32" s="13">
        <f t="shared" si="0"/>
        <v>5.9984672861953118E-3</v>
      </c>
      <c r="H32" s="14">
        <f>IFERROR(VLOOKUP(Table1345676234[[#This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VLOOKUP(Table1345676234[[#This Row],[ISIN No.]],'[1]Crisil data '!E:F,2,0)</f>
        <v>CIPLA LIMITED</v>
      </c>
      <c r="D33" s="11" t="str">
        <f>VLOOKUP(Table1345676234[[#This Row],[ISIN No.]],'[1]Crisil data '!E:I,5,0)</f>
        <v>Manufacture of medicinal substances used in the manufacture of pharmaceuticals:</v>
      </c>
      <c r="E33" s="12">
        <f>SUMIFS('[1]Crisil data '!L:L,'[1]Crisil data '!AI:AI,$D$3,'[1]Crisil data '!E:E,Table1345676234[[#This Row],[ISIN No.]])</f>
        <v>24670</v>
      </c>
      <c r="F33" s="11">
        <f>SUMIFS('[1]Crisil data '!M:M,'[1]Crisil data '!AI:AI,$D$3,'[1]Crisil data '!E:E,Table1345676234[[#This Row],[ISIN No.]])</f>
        <v>24206204</v>
      </c>
      <c r="G33" s="13">
        <f t="shared" si="0"/>
        <v>1.0334123775721954E-2</v>
      </c>
      <c r="H33" s="14">
        <f>IFERROR(VLOOKUP(Table1345676234[[#This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VLOOKUP(Table1345676234[[#This Row],[ISIN No.]],'[1]Crisil data '!E:F,2,0)</f>
        <v>NTPC LIMITED</v>
      </c>
      <c r="D34" s="11" t="str">
        <f>VLOOKUP(Table1345676234[[#This Row],[ISIN No.]],'[1]Crisil data '!E:I,5,0)</f>
        <v>Electric power generation by coal based thermal power plants</v>
      </c>
      <c r="E34" s="12">
        <f>SUMIFS('[1]Crisil data '!L:L,'[1]Crisil data '!AI:AI,$D$3,'[1]Crisil data '!E:E,Table1345676234[[#This Row],[ISIN No.]])</f>
        <v>131450</v>
      </c>
      <c r="F34" s="11">
        <f>SUMIFS('[1]Crisil data '!M:M,'[1]Crisil data '!AI:AI,$D$3,'[1]Crisil data '!E:E,Table1345676234[[#This Row],[ISIN No.]])</f>
        <v>20532490</v>
      </c>
      <c r="G34" s="13">
        <f t="shared" si="0"/>
        <v>8.7657401005037088E-3</v>
      </c>
      <c r="H34" s="14">
        <f>IFERROR(VLOOKUP(Table1345676234[[#This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VLOOKUP(Table1345676234[[#This Row],[ISIN No.]],'[1]Crisil data '!E:F,2,0)</f>
        <v>TECH MAHINDRA LIMITED</v>
      </c>
      <c r="D35" s="11" t="str">
        <f>VLOOKUP(Table1345676234[[#This Row],[ISIN No.]],'[1]Crisil data '!E:I,5,0)</f>
        <v>Computer consultancy</v>
      </c>
      <c r="E35" s="12">
        <f>SUMIFS('[1]Crisil data '!L:L,'[1]Crisil data '!AI:AI,$D$3,'[1]Crisil data '!E:E,Table1345676234[[#This Row],[ISIN No.]])</f>
        <v>20320</v>
      </c>
      <c r="F35" s="11">
        <f>SUMIFS('[1]Crisil data '!M:M,'[1]Crisil data '!AI:AI,$D$3,'[1]Crisil data '!E:E,Table1345676234[[#This Row],[ISIN No.]])</f>
        <v>25582880</v>
      </c>
      <c r="G35" s="13">
        <f t="shared" si="0"/>
        <v>1.0921854928572925E-2</v>
      </c>
      <c r="H35" s="14">
        <f>IFERROR(VLOOKUP(Table1345676234[[#This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VLOOKUP(Table1345676234[[#This Row],[ISIN No.]],'[1]Crisil data '!E:F,2,0)</f>
        <v>IndusInd Bank Limited</v>
      </c>
      <c r="D36" s="11" t="str">
        <f>VLOOKUP(Table1345676234[[#This Row],[ISIN No.]],'[1]Crisil data '!E:I,5,0)</f>
        <v>Monetary intermediation of commercial banks, saving banks. postal savings</v>
      </c>
      <c r="E36" s="12">
        <f>SUMIFS('[1]Crisil data '!L:L,'[1]Crisil data '!AI:AI,$D$3,'[1]Crisil data '!E:E,Table1345676234[[#This Row],[ISIN No.]])</f>
        <v>4656</v>
      </c>
      <c r="F36" s="11">
        <f>SUMIFS('[1]Crisil data '!M:M,'[1]Crisil data '!AI:AI,$D$3,'[1]Crisil data '!E:E,Table1345676234[[#This Row],[ISIN No.]])</f>
        <v>4556128.8</v>
      </c>
      <c r="G36" s="13">
        <f t="shared" si="0"/>
        <v>1.9451046086090796E-3</v>
      </c>
      <c r="H36" s="14">
        <f>IFERROR(VLOOKUP(Table1345676234[[#This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VLOOKUP(Table1345676234[[#This Row],[ISIN No.]],'[1]Crisil data '!E:F,2,0)</f>
        <v>HCL Technologies Limited</v>
      </c>
      <c r="D37" s="11" t="str">
        <f>VLOOKUP(Table1345676234[[#This Row],[ISIN No.]],'[1]Crisil data '!E:I,5,0)</f>
        <v>Writing , modifying, testing of computer program</v>
      </c>
      <c r="E37" s="12">
        <f>SUMIFS('[1]Crisil data '!L:L,'[1]Crisil data '!AI:AI,$D$3,'[1]Crisil data '!E:E,Table1345676234[[#This Row],[ISIN No.]])</f>
        <v>29680</v>
      </c>
      <c r="F37" s="11">
        <f>SUMIFS('[1]Crisil data '!M:M,'[1]Crisil data '!AI:AI,$D$3,'[1]Crisil data '!E:E,Table1345676234[[#This Row],[ISIN No.]])</f>
        <v>32032140</v>
      </c>
      <c r="G37" s="13">
        <f t="shared" si="0"/>
        <v>1.3675175982209117E-2</v>
      </c>
      <c r="H37" s="14">
        <f>IFERROR(VLOOKUP(Table1345676234[[#This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VLOOKUP(Table1345676234[[#This Row],[ISIN No.]],'[1]Crisil data '!E:F,2,0)</f>
        <v>INFOSYS LTD EQ</v>
      </c>
      <c r="D38" s="11" t="str">
        <f>VLOOKUP(Table1345676234[[#This Row],[ISIN No.]],'[1]Crisil data '!E:I,5,0)</f>
        <v>Writing , modifying, testing of computer program</v>
      </c>
      <c r="E38" s="12">
        <f>SUMIFS('[1]Crisil data '!L:L,'[1]Crisil data '!AI:AI,$D$3,'[1]Crisil data '!E:E,Table1345676234[[#This Row],[ISIN No.]])</f>
        <v>103865</v>
      </c>
      <c r="F38" s="11">
        <f>SUMIFS('[1]Crisil data '!M:M,'[1]Crisil data '!AI:AI,$D$3,'[1]Crisil data '!E:E,Table1345676234[[#This Row],[ISIN No.]])</f>
        <v>162813580.75</v>
      </c>
      <c r="G38" s="13">
        <f t="shared" si="0"/>
        <v>6.9508448984359594E-2</v>
      </c>
      <c r="H38" s="14">
        <f>IFERROR(VLOOKUP(Table1345676234[[#This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VLOOKUP(Table1345676234[[#This Row],[ISIN No.]],'[1]Crisil data '!E:F,2,0)</f>
        <v>HDFC BANK LTD</v>
      </c>
      <c r="D39" s="11" t="str">
        <f>VLOOKUP(Table1345676234[[#This Row],[ISIN No.]],'[1]Crisil data '!E:I,5,0)</f>
        <v>Monetary intermediation of commercial banks, saving banks. postal savings</v>
      </c>
      <c r="E39" s="12">
        <f>SUMIFS('[1]Crisil data '!L:L,'[1]Crisil data '!AI:AI,$D$3,'[1]Crisil data '!E:E,Table1345676234[[#This Row],[ISIN No.]])</f>
        <v>124082</v>
      </c>
      <c r="F39" s="11">
        <f>SUMIFS('[1]Crisil data '!M:M,'[1]Crisil data '!AI:AI,$D$3,'[1]Crisil data '!E:E,Table1345676234[[#This Row],[ISIN No.]])</f>
        <v>171803937.19999999</v>
      </c>
      <c r="G39" s="13">
        <f t="shared" si="0"/>
        <v>7.3346616106398241E-2</v>
      </c>
      <c r="H39" s="14">
        <f>IFERROR(VLOOKUP(Table1345676234[[#This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VLOOKUP(Table1345676234[[#This Row],[ISIN No.]],'[1]Crisil data '!E:F,2,0)</f>
        <v>HINDALCO INDUSTRIES LTD.</v>
      </c>
      <c r="D40" s="11" t="str">
        <f>VLOOKUP(Table1345676234[[#This Row],[ISIN No.]],'[1]Crisil data '!E:I,5,0)</f>
        <v>Manufacture of Aluminium from alumina and by other methods and products</v>
      </c>
      <c r="E40" s="12">
        <f>SUMIFS('[1]Crisil data '!L:L,'[1]Crisil data '!AI:AI,$D$3,'[1]Crisil data '!E:E,Table1345676234[[#This Row],[ISIN No.]])</f>
        <v>23940</v>
      </c>
      <c r="F40" s="11">
        <f>SUMIFS('[1]Crisil data '!M:M,'[1]Crisil data '!AI:AI,$D$3,'[1]Crisil data '!E:E,Table1345676234[[#This Row],[ISIN No.]])</f>
        <v>11554641</v>
      </c>
      <c r="G40" s="13">
        <f t="shared" si="0"/>
        <v>4.9329126647875768E-3</v>
      </c>
      <c r="H40" s="14">
        <f>IFERROR(VLOOKUP(Table1345676234[[#This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VLOOKUP(Table1345676234[[#This Row],[ISIN No.]],'[1]Crisil data '!E:F,2,0)</f>
        <v>TATA STEEL LIMITED.</v>
      </c>
      <c r="D41" s="11" t="str">
        <f>VLOOKUP(Table1345676234[[#This Row],[ISIN No.]],'[1]Crisil data '!E:I,5,0)</f>
        <v>Manufacture of other iron and steel casting and products thereof</v>
      </c>
      <c r="E41" s="12">
        <f>SUMIFS('[1]Crisil data '!L:L,'[1]Crisil data '!AI:AI,$D$3,'[1]Crisil data '!E:E,Table1345676234[[#This Row],[ISIN No.]])</f>
        <v>25785</v>
      </c>
      <c r="F41" s="11">
        <f>SUMIFS('[1]Crisil data '!M:M,'[1]Crisil data '!AI:AI,$D$3,'[1]Crisil data '!E:E,Table1345676234[[#This Row],[ISIN No.]])</f>
        <v>32774024.25</v>
      </c>
      <c r="G41" s="13">
        <f t="shared" si="0"/>
        <v>1.3991901548380445E-2</v>
      </c>
      <c r="H41" s="14">
        <f>IFERROR(VLOOKUP(Table1345676234[[#This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VLOOKUP(Table1345676234[[#This Row],[ISIN No.]],'[1]Crisil data '!E:F,2,0)</f>
        <v>NESTLE INDIA LTD</v>
      </c>
      <c r="D42" s="11" t="str">
        <f>VLOOKUP(Table1345676234[[#This Row],[ISIN No.]],'[1]Crisil data '!E:I,5,0)</f>
        <v>Manufacture of milk-powder, ice-cream powder and condensed milk except</v>
      </c>
      <c r="E42" s="12">
        <f>SUMIFS('[1]Crisil data '!L:L,'[1]Crisil data '!AI:AI,$D$3,'[1]Crisil data '!E:E,Table1345676234[[#This Row],[ISIN No.]])</f>
        <v>1152</v>
      </c>
      <c r="F42" s="11">
        <f>SUMIFS('[1]Crisil data '!M:M,'[1]Crisil data '!AI:AI,$D$3,'[1]Crisil data '!E:E,Table1345676234[[#This Row],[ISIN No.]])</f>
        <v>21116505.600000001</v>
      </c>
      <c r="G42" s="13">
        <f t="shared" si="0"/>
        <v>9.0150683098070977E-3</v>
      </c>
      <c r="H42" s="14">
        <f>IFERROR(VLOOKUP(Table1345676234[[#This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VLOOKUP(Table1345676234[[#This Row],[ISIN No.]],'[1]Crisil data '!E:F,2,0)</f>
        <v>STATE BANK OF INDIA</v>
      </c>
      <c r="D43" s="11" t="str">
        <f>VLOOKUP(Table1345676234[[#This Row],[ISIN No.]],'[1]Crisil data '!E:I,5,0)</f>
        <v>Monetary intermediation of commercial banks, saving banks. postal savings</v>
      </c>
      <c r="E43" s="12">
        <f>SUMIFS('[1]Crisil data '!L:L,'[1]Crisil data '!AI:AI,$D$3,'[1]Crisil data '!E:E,Table1345676234[[#This Row],[ISIN No.]])</f>
        <v>144950</v>
      </c>
      <c r="F43" s="11">
        <f>SUMIFS('[1]Crisil data '!M:M,'[1]Crisil data '!AI:AI,$D$3,'[1]Crisil data '!E:E,Table1345676234[[#This Row],[ISIN No.]])</f>
        <v>71938685</v>
      </c>
      <c r="G43" s="13">
        <f t="shared" si="0"/>
        <v>3.0712096578739578E-2</v>
      </c>
      <c r="H43" s="14">
        <f>IFERROR(VLOOKUP(Table1345676234[[#This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VLOOKUP(Table1345676234[[#This Row],[ISIN No.]],'[1]Crisil data '!E:F,2,0)</f>
        <v>ITC LTD</v>
      </c>
      <c r="D44" s="11" t="str">
        <f>VLOOKUP(Table1345676234[[#This Row],[ISIN No.]],'[1]Crisil data '!E:I,5,0)</f>
        <v>Manufacture of cigarettes, cigarette tobacco</v>
      </c>
      <c r="E44" s="12">
        <f>SUMIFS('[1]Crisil data '!L:L,'[1]Crisil data '!AI:AI,$D$3,'[1]Crisil data '!E:E,Table1345676234[[#This Row],[ISIN No.]])</f>
        <v>223720</v>
      </c>
      <c r="F44" s="11">
        <f>SUMIFS('[1]Crisil data '!M:M,'[1]Crisil data '!AI:AI,$D$3,'[1]Crisil data '!E:E,Table1345676234[[#This Row],[ISIN No.]])</f>
        <v>58066526</v>
      </c>
      <c r="G44" s="13">
        <f t="shared" si="0"/>
        <v>2.4789788060539233E-2</v>
      </c>
      <c r="H44" s="14">
        <f>IFERROR(VLOOKUP(Table1345676234[[#This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VLOOKUP(Table1345676234[[#This Row],[ISIN No.]],'[1]Crisil data '!E:F,2,0)</f>
        <v>AXIS BANK</v>
      </c>
      <c r="D45" s="11" t="str">
        <f>VLOOKUP(Table1345676234[[#This Row],[ISIN No.]],'[1]Crisil data '!E:I,5,0)</f>
        <v>Monetary intermediation of commercial banks, saving banks. postal savings</v>
      </c>
      <c r="E45" s="12">
        <f>SUMIFS('[1]Crisil data '!L:L,'[1]Crisil data '!AI:AI,$D$3,'[1]Crisil data '!E:E,Table1345676234[[#This Row],[ISIN No.]])</f>
        <v>76110</v>
      </c>
      <c r="F45" s="11">
        <f>SUMIFS('[1]Crisil data '!M:M,'[1]Crisil data '!AI:AI,$D$3,'[1]Crisil data '!E:E,Table1345676234[[#This Row],[ISIN No.]])</f>
        <v>55453746</v>
      </c>
      <c r="G45" s="13">
        <f t="shared" si="0"/>
        <v>2.3674338817909913E-2</v>
      </c>
      <c r="H45" s="14">
        <f>IFERROR(VLOOKUP(Table1345676234[[#This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VLOOKUP(Table1345676234[[#This Row],[ISIN No.]],'[1]Crisil data '!E:F,2,0)</f>
        <v>HOUSING DEVELOPMENT FINANCE CORPORATION</v>
      </c>
      <c r="D46" s="11" t="str">
        <f>VLOOKUP(Table1345676234[[#This Row],[ISIN No.]],'[1]Crisil data '!E:I,5,0)</f>
        <v>Activities of specialized institutions granting credit for house purchases</v>
      </c>
      <c r="E46" s="12">
        <f>SUMIFS('[1]Crisil data '!L:L,'[1]Crisil data '!AI:AI,$D$3,'[1]Crisil data '!E:E,Table1345676234[[#This Row],[ISIN No.]])</f>
        <v>39421</v>
      </c>
      <c r="F46" s="11">
        <f>SUMIFS('[1]Crisil data '!M:M,'[1]Crisil data '!AI:AI,$D$3,'[1]Crisil data '!E:E,Table1345676234[[#This Row],[ISIN No.]])</f>
        <v>87897003.700000003</v>
      </c>
      <c r="G46" s="13">
        <f t="shared" si="0"/>
        <v>3.7525029358212905E-2</v>
      </c>
      <c r="H46" s="14">
        <f>IFERROR(VLOOKUP(Table1345676234[[#This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VLOOKUP(Table1345676234[[#This Row],[ISIN No.]],'[1]Crisil data '!E:F,2,0)</f>
        <v>SUN PHARMACEUTICALS INDUSTRIES LTD</v>
      </c>
      <c r="D47" s="11" t="str">
        <f>VLOOKUP(Table1345676234[[#This Row],[ISIN No.]],'[1]Crisil data '!E:I,5,0)</f>
        <v>Manufacture of medicinal substances used in the manufacture of pharmaceuticals:</v>
      </c>
      <c r="E47" s="12">
        <f>SUMIFS('[1]Crisil data '!L:L,'[1]Crisil data '!AI:AI,$D$3,'[1]Crisil data '!E:E,Table1345676234[[#This Row],[ISIN No.]])</f>
        <v>46855</v>
      </c>
      <c r="F47" s="11">
        <f>SUMIFS('[1]Crisil data '!M:M,'[1]Crisil data '!AI:AI,$D$3,'[1]Crisil data '!E:E,Table1345676234[[#This Row],[ISIN No.]])</f>
        <v>43511895.75</v>
      </c>
      <c r="G47" s="13">
        <f t="shared" si="0"/>
        <v>1.857611860152918E-2</v>
      </c>
      <c r="H47" s="14">
        <f>IFERROR(VLOOKUP(Table1345676234[[#This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VLOOKUP(Table1345676234[[#This Row],[ISIN No.]],'[1]Crisil data '!E:F,2,0)</f>
        <v>TATA CONSULTANCY SERVICES LIMITED</v>
      </c>
      <c r="D48" s="11" t="str">
        <f>VLOOKUP(Table1345676234[[#This Row],[ISIN No.]],'[1]Crisil data '!E:I,5,0)</f>
        <v>Computer consultancy</v>
      </c>
      <c r="E48" s="12">
        <f>SUMIFS('[1]Crisil data '!L:L,'[1]Crisil data '!AI:AI,$D$3,'[1]Crisil data '!E:E,Table1345676234[[#This Row],[ISIN No.]])</f>
        <v>26519</v>
      </c>
      <c r="F48" s="11">
        <f>SUMIFS('[1]Crisil data '!M:M,'[1]Crisil data '!AI:AI,$D$3,'[1]Crisil data '!E:E,Table1345676234[[#This Row],[ISIN No.]])</f>
        <v>94054937.299999997</v>
      </c>
      <c r="G48" s="13">
        <f t="shared" si="0"/>
        <v>4.0153977210799663E-2</v>
      </c>
      <c r="H48" s="14">
        <f>IFERROR(VLOOKUP(Table1345676234[[#This Row],[ISIN No.]],'[1]Crisil data '!E:AJ,32,0),0)</f>
        <v>0</v>
      </c>
    </row>
    <row r="49" spans="1:8" x14ac:dyDescent="0.25">
      <c r="A49" s="9"/>
      <c r="B49" s="10" t="s">
        <v>54</v>
      </c>
      <c r="C49" s="11" t="str">
        <f>VLOOKUP(Table1345676234[[#This Row],[ISIN No.]],'[1]Crisil data '!E:F,2,0)</f>
        <v>POWER GRID CORPORATION OF INDIA LIMITED</v>
      </c>
      <c r="D49" s="11" t="str">
        <f>VLOOKUP(Table1345676234[[#This Row],[ISIN No.]],'[1]Crisil data '!E:I,5,0)</f>
        <v>Transmission of electric energy</v>
      </c>
      <c r="E49" s="12">
        <f>SUMIFS('[1]Crisil data '!L:L,'[1]Crisil data '!AI:AI,$D$3,'[1]Crisil data '!E:E,Table1345676234[[#This Row],[ISIN No.]])</f>
        <v>82320</v>
      </c>
      <c r="F49" s="11">
        <f>SUMIFS('[1]Crisil data '!M:M,'[1]Crisil data '!AI:AI,$D$3,'[1]Crisil data '!E:E,Table1345676234[[#This Row],[ISIN No.]])</f>
        <v>18748380</v>
      </c>
      <c r="G49" s="13">
        <f t="shared" si="0"/>
        <v>8.0040670364618077E-3</v>
      </c>
      <c r="H49" s="14">
        <f>IFERROR(VLOOKUP(Table1345676234[[#This Row],[ISIN No.]],'[1]Crisil data '!E:AJ,32,0),0)</f>
        <v>0</v>
      </c>
    </row>
    <row r="50" spans="1:8" x14ac:dyDescent="0.25">
      <c r="A50" s="9"/>
      <c r="B50" s="10" t="s">
        <v>55</v>
      </c>
      <c r="C50" s="11" t="str">
        <f>VLOOKUP(Table1345676234[[#This Row],[ISIN No.]],'[1]Crisil data '!E:F,2,0)</f>
        <v>MAHINDRA AND MAHINDRA LTD</v>
      </c>
      <c r="D50" s="11" t="str">
        <f>VLOOKUP(Table1345676234[[#This Row],[ISIN No.]],'[1]Crisil data '!E:I,5,0)</f>
        <v>Manufacture of tractors used in agriculture and forestry</v>
      </c>
      <c r="E50" s="12">
        <f>SUMIFS('[1]Crisil data '!L:L,'[1]Crisil data '!AI:AI,$D$3,'[1]Crisil data '!E:E,Table1345676234[[#This Row],[ISIN No.]])</f>
        <v>20948</v>
      </c>
      <c r="F50" s="11">
        <f>SUMIFS('[1]Crisil data '!M:M,'[1]Crisil data '!AI:AI,$D$3,'[1]Crisil data '!E:E,Table1345676234[[#This Row],[ISIN No.]])</f>
        <v>19316150.800000001</v>
      </c>
      <c r="G50" s="13">
        <f t="shared" si="0"/>
        <v>8.2464600082570016E-3</v>
      </c>
      <c r="H50" s="14">
        <f>IFERROR(VLOOKUP(Table1345676234[[#This Row],[ISIN No.]],'[1]Crisil data '!E:AJ,32,0),0)</f>
        <v>0</v>
      </c>
    </row>
    <row r="51" spans="1:8" x14ac:dyDescent="0.25">
      <c r="A51" s="9"/>
      <c r="B51" s="10" t="s">
        <v>56</v>
      </c>
      <c r="C51" s="11" t="str">
        <f>VLOOKUP(Table1345676234[[#This Row],[ISIN No.]],'[1]Crisil data '!E:F,2,0)</f>
        <v>LARSEN AND TOUBRO LIMITED</v>
      </c>
      <c r="D51" s="11" t="str">
        <f>VLOOKUP(Table1345676234[[#This Row],[ISIN No.]],'[1]Crisil data '!E:I,5,0)</f>
        <v>Other civil engineering projects n.e.c.</v>
      </c>
      <c r="E51" s="12">
        <f>SUMIFS('[1]Crisil data '!L:L,'[1]Crisil data '!AI:AI,$D$3,'[1]Crisil data '!E:E,Table1345676234[[#This Row],[ISIN No.]])</f>
        <v>42136</v>
      </c>
      <c r="F51" s="11">
        <f>SUMIFS('[1]Crisil data '!M:M,'[1]Crisil data '!AI:AI,$D$3,'[1]Crisil data '!E:E,Table1345676234[[#This Row],[ISIN No.]])</f>
        <v>71393131.599999994</v>
      </c>
      <c r="G51" s="13">
        <f t="shared" si="0"/>
        <v>3.0479188669599179E-2</v>
      </c>
      <c r="H51" s="14">
        <f>IFERROR(VLOOKUP(Table1345676234[[#This Row],[ISIN No.]],'[1]Crisil data '!E:AJ,32,0),0)</f>
        <v>0</v>
      </c>
    </row>
    <row r="52" spans="1:8" x14ac:dyDescent="0.25">
      <c r="A52" s="9"/>
      <c r="B52" s="10" t="s">
        <v>57</v>
      </c>
      <c r="C52" s="11" t="str">
        <f>VLOOKUP(Table1345676234[[#This Row],[ISIN No.]],'[1]Crisil data '!E:F,2,0)</f>
        <v>UltraTech Cement Limited</v>
      </c>
      <c r="D52" s="11" t="str">
        <f>VLOOKUP(Table1345676234[[#This Row],[ISIN No.]],'[1]Crisil data '!E:I,5,0)</f>
        <v>Manufacture of clinkers and cement</v>
      </c>
      <c r="E52" s="12">
        <f>SUMIFS('[1]Crisil data '!L:L,'[1]Crisil data '!AI:AI,$D$3,'[1]Crisil data '!E:E,Table1345676234[[#This Row],[ISIN No.]])</f>
        <v>5950</v>
      </c>
      <c r="F52" s="11">
        <f>SUMIFS('[1]Crisil data '!M:M,'[1]Crisil data '!AI:AI,$D$3,'[1]Crisil data '!E:E,Table1345676234[[#This Row],[ISIN No.]])</f>
        <v>39449987.5</v>
      </c>
      <c r="G52" s="13">
        <f t="shared" si="0"/>
        <v>1.6842006858063491E-2</v>
      </c>
      <c r="H52" s="14">
        <f>IFERROR(VLOOKUP(Table1345676234[[#This Row],[ISIN No.]],'[1]Crisil data '!E:AJ,32,0),0)</f>
        <v>0</v>
      </c>
    </row>
    <row r="53" spans="1:8" x14ac:dyDescent="0.25">
      <c r="A53" s="9"/>
      <c r="B53" s="10" t="s">
        <v>58</v>
      </c>
      <c r="C53" s="11" t="str">
        <f>VLOOKUP(Table1345676234[[#This Row],[ISIN No.]],'[1]Crisil data '!E:F,2,0)</f>
        <v>ICICI BANK LTD</v>
      </c>
      <c r="D53" s="11" t="str">
        <f>VLOOKUP(Table1345676234[[#This Row],[ISIN No.]],'[1]Crisil data '!E:I,5,0)</f>
        <v>Monetary intermediation of commercial banks, saving banks. postal savings</v>
      </c>
      <c r="E53" s="12">
        <f>SUMIFS('[1]Crisil data '!L:L,'[1]Crisil data '!AI:AI,$D$3,'[1]Crisil data '!E:E,Table1345676234[[#This Row],[ISIN No.]])</f>
        <v>229716</v>
      </c>
      <c r="F53" s="11">
        <f>SUMIFS('[1]Crisil data '!M:M,'[1]Crisil data '!AI:AI,$D$3,'[1]Crisil data '!E:E,Table1345676234[[#This Row],[ISIN No.]])</f>
        <v>170747902.80000001</v>
      </c>
      <c r="G53" s="13">
        <f t="shared" si="0"/>
        <v>7.2895773413301043E-2</v>
      </c>
      <c r="H53" s="14">
        <f>IFERROR(VLOOKUP(Table1345676234[[#This Row],[ISIN No.]],'[1]Crisil data '!E:AJ,32,0),0)</f>
        <v>0</v>
      </c>
    </row>
    <row r="54" spans="1:8" x14ac:dyDescent="0.25">
      <c r="A54" s="9"/>
      <c r="B54" s="10" t="s">
        <v>59</v>
      </c>
      <c r="C54" s="11" t="str">
        <f>VLOOKUP(Table1345676234[[#This Row],[ISIN No.]],'[1]Crisil data '!E:F,2,0)</f>
        <v>GAIL (INDIA) LIMITED</v>
      </c>
      <c r="D54" s="11" t="str">
        <f>VLOOKUP(Table1345676234[[#This Row],[ISIN No.]],'[1]Crisil data '!E:I,5,0)</f>
        <v>Disrtibution and sale of gaseous fuels through mains</v>
      </c>
      <c r="E54" s="12">
        <f>SUMIFS('[1]Crisil data '!L:L,'[1]Crisil data '!AI:AI,$D$3,'[1]Crisil data '!E:E,Table1345676234[[#This Row],[ISIN No.]])</f>
        <v>67090</v>
      </c>
      <c r="F54" s="11">
        <f>SUMIFS('[1]Crisil data '!M:M,'[1]Crisil data '!AI:AI,$D$3,'[1]Crisil data '!E:E,Table1345676234[[#This Row],[ISIN No.]])</f>
        <v>10677373.5</v>
      </c>
      <c r="G54" s="13">
        <f t="shared" si="0"/>
        <v>4.5583892190867075E-3</v>
      </c>
      <c r="H54" s="14">
        <f>IFERROR(VLOOKUP(Table1345676234[[#This Row],[ISIN No.]],'[1]Crisil data '!E:AJ,32,0),0)</f>
        <v>0</v>
      </c>
    </row>
    <row r="55" spans="1:8" x14ac:dyDescent="0.25">
      <c r="A55" s="9"/>
      <c r="B55" s="10" t="s">
        <v>60</v>
      </c>
      <c r="C55" s="11" t="str">
        <f>VLOOKUP(Table1345676234[[#This Row],[ISIN No.]],'[1]Crisil data '!E:F,2,0)</f>
        <v>Dr. Reddy's Laboratories Limited</v>
      </c>
      <c r="D55" s="11" t="str">
        <f>VLOOKUP(Table1345676234[[#This Row],[ISIN No.]],'[1]Crisil data '!E:I,5,0)</f>
        <v>Manufacture of allopathic pharmaceutical preparations</v>
      </c>
      <c r="E55" s="12">
        <f>SUMIFS('[1]Crisil data '!L:L,'[1]Crisil data '!AI:AI,$D$3,'[1]Crisil data '!E:E,Table1345676234[[#This Row],[ISIN No.]])</f>
        <v>4515</v>
      </c>
      <c r="F55" s="11">
        <f>SUMIFS('[1]Crisil data '!M:M,'[1]Crisil data '!AI:AI,$D$3,'[1]Crisil data '!E:E,Table1345676234[[#This Row],[ISIN No.]])</f>
        <v>18655754.25</v>
      </c>
      <c r="G55" s="13">
        <f t="shared" si="0"/>
        <v>7.9645232085522738E-3</v>
      </c>
      <c r="H55" s="14">
        <f>IFERROR(VLOOKUP(Table1345676234[[#This Row],[ISIN No.]],'[1]Crisil data '!E:AJ,32,0),0)</f>
        <v>0</v>
      </c>
    </row>
    <row r="56" spans="1:8" x14ac:dyDescent="0.25">
      <c r="A56" s="9"/>
      <c r="B56" s="10" t="s">
        <v>61</v>
      </c>
      <c r="C56" s="11" t="str">
        <f>VLOOKUP(Table1345676234[[#This Row],[ISIN No.]],'[1]Crisil data '!E:F,2,0)</f>
        <v>EICHER MOTORS LTD</v>
      </c>
      <c r="D56" s="11" t="str">
        <f>VLOOKUP(Table1345676234[[#This Row],[ISIN No.]],'[1]Crisil data '!E:I,5,0)</f>
        <v>Manufacture of motorcycles, scooters, mopeds etc. and their</v>
      </c>
      <c r="E56" s="12">
        <f>SUMIFS('[1]Crisil data '!L:L,'[1]Crisil data '!AI:AI,$D$3,'[1]Crisil data '!E:E,Table1345676234[[#This Row],[ISIN No.]])</f>
        <v>3790</v>
      </c>
      <c r="F56" s="11">
        <f>SUMIFS('[1]Crisil data '!M:M,'[1]Crisil data '!AI:AI,$D$3,'[1]Crisil data '!E:E,Table1345676234[[#This Row],[ISIN No.]])</f>
        <v>9969026.5</v>
      </c>
      <c r="G56" s="13">
        <f t="shared" si="0"/>
        <v>4.2559813911529545E-3</v>
      </c>
      <c r="H56" s="14">
        <f>IFERROR(VLOOKUP(Table1345676234[[#This Row],[ISIN No.]],'[1]Crisil data '!E:AJ,32,0),0)</f>
        <v>0</v>
      </c>
    </row>
    <row r="57" spans="1:8" x14ac:dyDescent="0.25">
      <c r="A57" s="9"/>
      <c r="B57" s="10" t="s">
        <v>62</v>
      </c>
      <c r="C57" s="11" t="str">
        <f>VLOOKUP(Table1345676234[[#This Row],[ISIN No.]],'[1]Crisil data '!E:F,2,0)</f>
        <v>BHARTI AIRTEL LTD</v>
      </c>
      <c r="D57" s="11" t="str">
        <f>VLOOKUP(Table1345676234[[#This Row],[ISIN No.]],'[1]Crisil data '!E:I,5,0)</f>
        <v>Activities of maintaining and operating pageing</v>
      </c>
      <c r="E57" s="12">
        <f>SUMIFS('[1]Crisil data '!L:L,'[1]Crisil data '!AI:AI,$D$3,'[1]Crisil data '!E:E,Table1345676234[[#This Row],[ISIN No.]])</f>
        <v>67232</v>
      </c>
      <c r="F57" s="11">
        <f>SUMIFS('[1]Crisil data '!M:M,'[1]Crisil data '!AI:AI,$D$3,'[1]Crisil data '!E:E,Table1345676234[[#This Row],[ISIN No.]])</f>
        <v>49684448</v>
      </c>
      <c r="G57" s="13">
        <f t="shared" si="0"/>
        <v>2.1211307454916149E-2</v>
      </c>
      <c r="H57" s="14">
        <f>IFERROR(VLOOKUP(Table1345676234[[#This Row],[ISIN No.]],'[1]Crisil data '!E:AJ,32,0),0)</f>
        <v>0</v>
      </c>
    </row>
    <row r="58" spans="1:8" x14ac:dyDescent="0.25">
      <c r="A58" s="9"/>
      <c r="B58" s="10" t="s">
        <v>63</v>
      </c>
      <c r="C58" s="11" t="str">
        <f>VLOOKUP(Table1345676234[[#This Row],[ISIN No.]],'[1]Crisil data '!E:F,2,0)</f>
        <v>CHOLAMANDALAM INVESTMENT AND FINANCE COMPANY</v>
      </c>
      <c r="D58" s="11" t="str">
        <f>VLOOKUP(Table1345676234[[#This Row],[ISIN No.]],'[1]Crisil data '!E:I,5,0)</f>
        <v>Other credit granting</v>
      </c>
      <c r="E58" s="12">
        <f>SUMIFS('[1]Crisil data '!L:L,'[1]Crisil data '!AI:AI,$D$3,'[1]Crisil data '!E:E,Table1345676234[[#This Row],[ISIN No.]])</f>
        <v>16860</v>
      </c>
      <c r="F58" s="11">
        <f>SUMIFS('[1]Crisil data '!M:M,'[1]Crisil data '!AI:AI,$D$3,'[1]Crisil data '!E:E,Table1345676234[[#This Row],[ISIN No.]])</f>
        <v>12455325</v>
      </c>
      <c r="G58" s="13">
        <f t="shared" si="0"/>
        <v>5.3174330934682721E-3</v>
      </c>
      <c r="H58" s="14">
        <f>IFERROR(VLOOKUP(Table1345676234[[#This Row],[ISIN No.]],'[1]Crisil data '!E:AJ,32,0),0)</f>
        <v>0</v>
      </c>
    </row>
    <row r="59" spans="1:8" x14ac:dyDescent="0.25">
      <c r="A59" s="9"/>
      <c r="B59" s="10" t="s">
        <v>64</v>
      </c>
      <c r="C59" s="11" t="str">
        <f>VLOOKUP(Table1345676234[[#This Row],[ISIN No.]],'[1]Crisil data '!E:F,2,0)</f>
        <v>BAJAJ FINSERV LTD</v>
      </c>
      <c r="D59" s="11" t="str">
        <f>VLOOKUP(Table1345676234[[#This Row],[ISIN No.]],'[1]Crisil data '!E:I,5,0)</f>
        <v>Other credit granting</v>
      </c>
      <c r="E59" s="12">
        <f>SUMIFS('[1]Crisil data '!L:L,'[1]Crisil data '!AI:AI,$D$3,'[1]Crisil data '!E:E,Table1345676234[[#This Row],[ISIN No.]])</f>
        <v>1479</v>
      </c>
      <c r="F59" s="11">
        <f>SUMIFS('[1]Crisil data '!M:M,'[1]Crisil data '!AI:AI,$D$3,'[1]Crisil data '!E:E,Table1345676234[[#This Row],[ISIN No.]])</f>
        <v>22053590.850000001</v>
      </c>
      <c r="G59" s="13">
        <f t="shared" si="0"/>
        <v>9.4151291769262613E-3</v>
      </c>
      <c r="H59" s="14">
        <f>IFERROR(VLOOKUP(Table1345676234[[#This Row],[ISIN No.]],'[1]Crisil data '!E:AJ,32,0),0)</f>
        <v>0</v>
      </c>
    </row>
    <row r="60" spans="1:8" x14ac:dyDescent="0.25">
      <c r="A60" s="9"/>
      <c r="B60" s="10" t="s">
        <v>65</v>
      </c>
      <c r="C60" s="11" t="str">
        <f>VLOOKUP(Table1345676234[[#This Row],[ISIN No.]],'[1]Crisil data '!E:F,2,0)</f>
        <v>MUTHOOT FINANCE LIMITED</v>
      </c>
      <c r="D60" s="11" t="str">
        <f>VLOOKUP(Table1345676234[[#This Row],[ISIN No.]],'[1]Crisil data '!E:I,5,0)</f>
        <v>Other credit granting</v>
      </c>
      <c r="E60" s="12">
        <f>SUMIFS('[1]Crisil data '!L:L,'[1]Crisil data '!AI:AI,$D$3,'[1]Crisil data '!E:E,Table1345676234[[#This Row],[ISIN No.]])</f>
        <v>4945</v>
      </c>
      <c r="F60" s="11">
        <f>SUMIFS('[1]Crisil data '!M:M,'[1]Crisil data '!AI:AI,$D$3,'[1]Crisil data '!E:E,Table1345676234[[#This Row],[ISIN No.]])</f>
        <v>6245287.75</v>
      </c>
      <c r="G60" s="13">
        <f t="shared" si="0"/>
        <v>2.6662411265930036E-3</v>
      </c>
      <c r="H60" s="14">
        <f>IFERROR(VLOOKUP(Table1345676234[[#This Row],[ISIN No.]],'[1]Crisil data '!E:AJ,32,0),0)</f>
        <v>0</v>
      </c>
    </row>
    <row r="61" spans="1:8" x14ac:dyDescent="0.25">
      <c r="A61" s="9"/>
      <c r="B61" s="10" t="s">
        <v>66</v>
      </c>
      <c r="C61" s="11" t="str">
        <f>VLOOKUP(Table1345676234[[#This Row],[ISIN No.]],'[1]Crisil data '!E:F,2,0)</f>
        <v>Crompton Greaves Consumer Electricals</v>
      </c>
      <c r="D61" s="11" t="str">
        <f>VLOOKUP(Table1345676234[[#This Row],[ISIN No.]],'[1]Crisil data '!E:I,5,0)</f>
        <v>Manufacture of electric lighting equipment</v>
      </c>
      <c r="E61" s="12">
        <f>SUMIFS('[1]Crisil data '!L:L,'[1]Crisil data '!AI:AI,$D$3,'[1]Crisil data '!E:E,Table1345676234[[#This Row],[ISIN No.]])</f>
        <v>24850</v>
      </c>
      <c r="F61" s="11">
        <f>SUMIFS('[1]Crisil data '!M:M,'[1]Crisil data '!AI:AI,$D$3,'[1]Crisil data '!E:E,Table1345676234[[#This Row],[ISIN No.]])</f>
        <v>9562280</v>
      </c>
      <c r="G61" s="13">
        <f t="shared" si="0"/>
        <v>4.0823329877791052E-3</v>
      </c>
      <c r="H61" s="14">
        <f>IFERROR(VLOOKUP(Table1345676234[[#This Row],[ISIN No.]],'[1]Crisil data '!E:AJ,32,0),0)</f>
        <v>0</v>
      </c>
    </row>
    <row r="62" spans="1:8" x14ac:dyDescent="0.25">
      <c r="A62" s="9"/>
      <c r="B62" s="10" t="s">
        <v>67</v>
      </c>
      <c r="C62" s="11" t="str">
        <f>VLOOKUP(Table1345676234[[#This Row],[ISIN No.]],'[1]Crisil data '!E:F,2,0)</f>
        <v>INDRAPRASTHA GAS</v>
      </c>
      <c r="D62" s="11" t="str">
        <f>VLOOKUP(Table1345676234[[#This Row],[ISIN No.]],'[1]Crisil data '!E:I,5,0)</f>
        <v>Disrtibution and sale of gaseous fuels through mains</v>
      </c>
      <c r="E62" s="12">
        <f>SUMIFS('[1]Crisil data '!L:L,'[1]Crisil data '!AI:AI,$D$3,'[1]Crisil data '!E:E,Table1345676234[[#This Row],[ISIN No.]])</f>
        <v>820</v>
      </c>
      <c r="F62" s="11">
        <f>SUMIFS('[1]Crisil data '!M:M,'[1]Crisil data '!AI:AI,$D$3,'[1]Crisil data '!E:E,Table1345676234[[#This Row],[ISIN No.]])</f>
        <v>288968</v>
      </c>
      <c r="G62" s="13">
        <f t="shared" si="0"/>
        <v>1.2336635183372087E-4</v>
      </c>
      <c r="H62" s="14">
        <f>IFERROR(VLOOKUP(Table1345676234[[#This Row],[ISIN No.]],'[1]Crisil data '!E:AJ,32,0),0)</f>
        <v>0</v>
      </c>
    </row>
    <row r="63" spans="1:8" x14ac:dyDescent="0.25">
      <c r="A63" s="9"/>
      <c r="B63" s="10" t="s">
        <v>68</v>
      </c>
      <c r="C63" s="11" t="str">
        <f>VLOOKUP(Table1345676234[[#This Row],[ISIN No.]],'[1]Crisil data '!E:F,2,0)</f>
        <v>VOLTAS LTD</v>
      </c>
      <c r="D63" s="11" t="str">
        <f>VLOOKUP(Table1345676234[[#This Row],[ISIN No.]],'[1]Crisil data '!E:I,5,0)</f>
        <v>Manufacture of air-conditioning machines, including motor vehicles airconditioners</v>
      </c>
      <c r="E63" s="12">
        <f>SUMIFS('[1]Crisil data '!L:L,'[1]Crisil data '!AI:AI,$D$3,'[1]Crisil data '!E:E,Table1345676234[[#This Row],[ISIN No.]])</f>
        <v>5625</v>
      </c>
      <c r="F63" s="11">
        <f>SUMIFS('[1]Crisil data '!M:M,'[1]Crisil data '!AI:AI,$D$3,'[1]Crisil data '!E:E,Table1345676234[[#This Row],[ISIN No.]])</f>
        <v>7096218.75</v>
      </c>
      <c r="G63" s="13">
        <f t="shared" si="0"/>
        <v>3.0295209815673256E-3</v>
      </c>
      <c r="H63" s="14">
        <f>IFERROR(VLOOKUP(Table1345676234[[#This Row],[ISIN No.]],'[1]Crisil data '!E:AJ,32,0),0)</f>
        <v>0</v>
      </c>
    </row>
    <row r="64" spans="1:8" x14ac:dyDescent="0.25">
      <c r="A64" s="9"/>
      <c r="B64" s="10" t="s">
        <v>69</v>
      </c>
      <c r="C64" s="11" t="str">
        <f>VLOOKUP(Table1345676234[[#This Row],[ISIN No.]],'[1]Crisil data '!E:F,2,0)</f>
        <v>Honeywell Automation India Ltd</v>
      </c>
      <c r="D64" s="11" t="str">
        <f>VLOOKUP(Table1345676234[[#This Row],[ISIN No.]],'[1]Crisil data '!E:I,5,0)</f>
        <v>Manufacture of other electronic components n.e.c</v>
      </c>
      <c r="E64" s="12">
        <f>SUMIFS('[1]Crisil data '!L:L,'[1]Crisil data '!AI:AI,$D$3,'[1]Crisil data '!E:E,Table1345676234[[#This Row],[ISIN No.]])</f>
        <v>250</v>
      </c>
      <c r="F64" s="11">
        <f>SUMIFS('[1]Crisil data '!M:M,'[1]Crisil data '!AI:AI,$D$3,'[1]Crisil data '!E:E,Table1345676234[[#This Row],[ISIN No.]])</f>
        <v>10029287.5</v>
      </c>
      <c r="G64" s="13">
        <f t="shared" si="0"/>
        <v>4.2817080450656781E-3</v>
      </c>
      <c r="H64" s="14">
        <f>IFERROR(VLOOKUP(Table1345676234[[#This Row],[ISIN No.]],'[1]Crisil data '!E:AJ,32,0),0)</f>
        <v>0</v>
      </c>
    </row>
    <row r="65" spans="1:8" x14ac:dyDescent="0.25">
      <c r="A65" s="9"/>
      <c r="B65" s="10" t="s">
        <v>70</v>
      </c>
      <c r="C65" s="11" t="str">
        <f>VLOOKUP(Table1345676234[[#This Row],[ISIN No.]],'[1]Crisil data '!E:F,2,0)</f>
        <v>Sona BLW Precision Forgings Limited</v>
      </c>
      <c r="D65" s="11" t="str">
        <f>VLOOKUP(Table1345676234[[#This Row],[ISIN No.]],'[1]Crisil data '!E:I,5,0)</f>
        <v>Manufacture of bearings, gears, gearing and driving elements</v>
      </c>
      <c r="E65" s="12">
        <f>SUMIFS('[1]Crisil data '!L:L,'[1]Crisil data '!AI:AI,$D$3,'[1]Crisil data '!E:E,Table1345676234[[#This Row],[ISIN No.]])</f>
        <v>7150</v>
      </c>
      <c r="F65" s="11">
        <f>SUMIFS('[1]Crisil data '!M:M,'[1]Crisil data '!AI:AI,$D$3,'[1]Crisil data '!E:E,Table1345676234[[#This Row],[ISIN No.]])</f>
        <v>4544182.5</v>
      </c>
      <c r="G65" s="13">
        <f t="shared" si="0"/>
        <v>1.9400044887033765E-3</v>
      </c>
      <c r="H65" s="14">
        <f>IFERROR(VLOOKUP(Table1345676234[[#This Row],[ISIN No.]],'[1]Crisil data '!E:AJ,32,0),0)</f>
        <v>0</v>
      </c>
    </row>
    <row r="66" spans="1:8" x14ac:dyDescent="0.25">
      <c r="A66" s="9"/>
      <c r="B66" s="10" t="s">
        <v>71</v>
      </c>
      <c r="C66" s="11" t="str">
        <f>VLOOKUP(Table1345676234[[#This Row],[ISIN No.]],'[1]Crisil data '!E:F,2,0)</f>
        <v>Bharti Airtel partly Paid(14:1)</v>
      </c>
      <c r="D66" s="11" t="str">
        <f>VLOOKUP(Table1345676234[[#This Row],[ISIN No.]],'[1]Crisil data '!E:I,5,0)</f>
        <v>Activities of maintaining and operating pageing</v>
      </c>
      <c r="E66" s="12">
        <f>SUMIFS('[1]Crisil data '!L:L,'[1]Crisil data '!AI:AI,$D$3,'[1]Crisil data '!E:E,Table1345676234[[#This Row],[ISIN No.]])</f>
        <v>5748</v>
      </c>
      <c r="F66" s="11">
        <f>SUMIFS('[1]Crisil data '!M:M,'[1]Crisil data '!AI:AI,$D$3,'[1]Crisil data '!E:E,Table1345676234[[#This Row],[ISIN No.]])</f>
        <v>1971276.6</v>
      </c>
      <c r="G66" s="13">
        <f t="shared" si="0"/>
        <v>8.4157831523622368E-4</v>
      </c>
      <c r="H66" s="14">
        <f>IFERROR(VLOOKUP(Table1345676234[[#This Row],[ISIN No.]],'[1]Crisil data '!E:AJ,32,0),0)</f>
        <v>0</v>
      </c>
    </row>
    <row r="67" spans="1:8" x14ac:dyDescent="0.25">
      <c r="A67" s="9"/>
      <c r="B67" s="10" t="s">
        <v>72</v>
      </c>
      <c r="C67" s="11" t="str">
        <f>VLOOKUP(Table1345676234[[#This Row],[ISIN No.]],'[1]Crisil data '!E:F,2,0)</f>
        <v>HDFC LIFE INSURANCE COMPANY LTD</v>
      </c>
      <c r="D67" s="11" t="str">
        <f>VLOOKUP(Table1345676234[[#This Row],[ISIN No.]],'[1]Crisil data '!E:I,5,0)</f>
        <v>Life insurance</v>
      </c>
      <c r="E67" s="12">
        <f>SUMIFS('[1]Crisil data '!L:L,'[1]Crisil data '!AI:AI,$D$3,'[1]Crisil data '!E:E,Table1345676234[[#This Row],[ISIN No.]])</f>
        <v>27175</v>
      </c>
      <c r="F67" s="11">
        <f>SUMIFS('[1]Crisil data '!M:M,'[1]Crisil data '!AI:AI,$D$3,'[1]Crisil data '!E:E,Table1345676234[[#This Row],[ISIN No.]])</f>
        <v>15826720</v>
      </c>
      <c r="G67" s="13">
        <f t="shared" si="0"/>
        <v>6.7567506017752379E-3</v>
      </c>
      <c r="H67" s="14">
        <f>IFERROR(VLOOKUP(Table1345676234[[#This Row],[ISIN No.]],'[1]Crisil data '!E:AJ,32,0),0)</f>
        <v>0</v>
      </c>
    </row>
    <row r="68" spans="1:8" x14ac:dyDescent="0.25">
      <c r="A68" s="9"/>
      <c r="B68" s="10" t="s">
        <v>73</v>
      </c>
      <c r="C68" s="11" t="str">
        <f>VLOOKUP(Table1345676234[[#This Row],[ISIN No.]],'[1]Crisil data '!E:F,2,0)</f>
        <v>DIVI'S LABORATORIES LTD</v>
      </c>
      <c r="D68" s="11" t="str">
        <f>VLOOKUP(Table1345676234[[#This Row],[ISIN No.]],'[1]Crisil data '!E:I,5,0)</f>
        <v>Manufacture of allopathic pharmaceutical preparations</v>
      </c>
      <c r="E68" s="12">
        <f>SUMIFS('[1]Crisil data '!L:L,'[1]Crisil data '!AI:AI,$D$3,'[1]Crisil data '!E:E,Table1345676234[[#This Row],[ISIN No.]])</f>
        <v>2410</v>
      </c>
      <c r="F68" s="11">
        <f>SUMIFS('[1]Crisil data '!M:M,'[1]Crisil data '!AI:AI,$D$3,'[1]Crisil data '!E:E,Table1345676234[[#This Row],[ISIN No.]])</f>
        <v>10858014</v>
      </c>
      <c r="G68" s="13">
        <f t="shared" si="0"/>
        <v>4.6355083446591562E-3</v>
      </c>
      <c r="H68" s="14">
        <f>IFERROR(VLOOKUP(Table1345676234[[#This Row],[ISIN No.]],'[1]Crisil data '!E:AJ,32,0),0)</f>
        <v>0</v>
      </c>
    </row>
    <row r="69" spans="1:8" x14ac:dyDescent="0.25">
      <c r="A69" s="9"/>
      <c r="B69" s="10" t="s">
        <v>74</v>
      </c>
      <c r="C69" s="11" t="str">
        <f>VLOOKUP(Table1345676234[[#This Row],[ISIN No.]],'[1]Crisil data '!E:F,2,0)</f>
        <v>TATA POWER COMPANY LIMITED</v>
      </c>
      <c r="D69" s="11" t="str">
        <f>VLOOKUP(Table1345676234[[#This Row],[ISIN No.]],'[1]Crisil data '!E:I,5,0)</f>
        <v>Electric power generation by coal based thermal power plants</v>
      </c>
      <c r="E69" s="12">
        <f>SUMIFS('[1]Crisil data '!L:L,'[1]Crisil data '!AI:AI,$D$3,'[1]Crisil data '!E:E,Table1345676234[[#This Row],[ISIN No.]])</f>
        <v>43000</v>
      </c>
      <c r="F69" s="11">
        <f>SUMIFS('[1]Crisil data '!M:M,'[1]Crisil data '!AI:AI,$D$3,'[1]Crisil data '!E:E,Table1345676234[[#This Row],[ISIN No.]])</f>
        <v>10421050</v>
      </c>
      <c r="G69" s="13">
        <f t="shared" si="0"/>
        <v>4.4489594722488196E-3</v>
      </c>
      <c r="H69" s="14">
        <f>IFERROR(VLOOKUP(Table1345676234[[#This Row],[ISIN No.]],'[1]Crisil data '!E:AJ,32,0),0)</f>
        <v>0</v>
      </c>
    </row>
    <row r="70" spans="1:8" x14ac:dyDescent="0.25">
      <c r="A70" s="9"/>
      <c r="B70" s="10" t="s">
        <v>75</v>
      </c>
      <c r="C70" s="11" t="str">
        <f>VLOOKUP(Table1345676234[[#This Row],[ISIN No.]],'[1]Crisil data '!E:F,2,0)</f>
        <v>WIPRO LTD</v>
      </c>
      <c r="D70" s="11" t="str">
        <f>VLOOKUP(Table1345676234[[#This Row],[ISIN No.]],'[1]Crisil data '!E:I,5,0)</f>
        <v>Writing , modifying, testing of computer program</v>
      </c>
      <c r="E70" s="12">
        <f>SUMIFS('[1]Crisil data '!L:L,'[1]Crisil data '!AI:AI,$D$3,'[1]Crisil data '!E:E,Table1345676234[[#This Row],[ISIN No.]])</f>
        <v>35300</v>
      </c>
      <c r="F70" s="11">
        <f>SUMIFS('[1]Crisil data '!M:M,'[1]Crisil data '!AI:AI,$D$3,'[1]Crisil data '!E:E,Table1345676234[[#This Row],[ISIN No.]])</f>
        <v>17960640</v>
      </c>
      <c r="G70" s="13">
        <f t="shared" si="0"/>
        <v>7.6677647123515429E-3</v>
      </c>
      <c r="H70" s="14">
        <f>IFERROR(VLOOKUP(Table1345676234[[#This Row],[ISIN No.]],'[1]Crisil data '!E:AJ,32,0),0)</f>
        <v>0</v>
      </c>
    </row>
    <row r="71" spans="1:8" x14ac:dyDescent="0.25">
      <c r="A71" s="9"/>
      <c r="B71" s="10" t="s">
        <v>76</v>
      </c>
      <c r="C71" s="11" t="str">
        <f>VLOOKUP(Table1345676234[[#This Row],[ISIN No.]],'[1]Crisil data '!E:F,2,0)</f>
        <v>DLF Ltd</v>
      </c>
      <c r="D71" s="11" t="str">
        <f>VLOOKUP(Table1345676234[[#This Row],[ISIN No.]],'[1]Crisil data '!E:I,5,0)</f>
        <v>Real estate activities with own or leased property</v>
      </c>
      <c r="E71" s="12">
        <f>SUMIFS('[1]Crisil data '!L:L,'[1]Crisil data '!AI:AI,$D$3,'[1]Crisil data '!E:E,Table1345676234[[#This Row],[ISIN No.]])</f>
        <v>30950</v>
      </c>
      <c r="F71" s="11">
        <f>SUMIFS('[1]Crisil data '!M:M,'[1]Crisil data '!AI:AI,$D$3,'[1]Crisil data '!E:E,Table1345676234[[#This Row],[ISIN No.]])</f>
        <v>11508757.5</v>
      </c>
      <c r="G71" s="13">
        <f t="shared" ref="G71:G83" si="1">+F71/$F$170</f>
        <v>4.9133240598058401E-3</v>
      </c>
      <c r="H71" s="14">
        <f>IFERROR(VLOOKUP(Table1345676234[[#This Row],[ISIN No.]],'[1]Crisil data '!E:AJ,32,0),0)</f>
        <v>0</v>
      </c>
    </row>
    <row r="72" spans="1:8" x14ac:dyDescent="0.25">
      <c r="A72" s="9"/>
      <c r="B72" s="10" t="s">
        <v>77</v>
      </c>
      <c r="C72" s="11" t="str">
        <f>VLOOKUP(Table1345676234[[#This Row],[ISIN No.]],'[1]Crisil data '!E:F,2,0)</f>
        <v>ICICI LOMBARD GENERAL INSURANCE CO LTD</v>
      </c>
      <c r="D72" s="11" t="str">
        <f>VLOOKUP(Table1345676234[[#This Row],[ISIN No.]],'[1]Crisil data '!E:I,5,0)</f>
        <v>Non-life insurance</v>
      </c>
      <c r="E72" s="12">
        <f>SUMIFS('[1]Crisil data '!L:L,'[1]Crisil data '!AI:AI,$D$3,'[1]Crisil data '!E:E,Table1345676234[[#This Row],[ISIN No.]])</f>
        <v>3550</v>
      </c>
      <c r="F72" s="11">
        <f>SUMIFS('[1]Crisil data '!M:M,'[1]Crisil data '!AI:AI,$D$3,'[1]Crisil data '!E:E,Table1345676234[[#This Row],[ISIN No.]])</f>
        <v>4544710</v>
      </c>
      <c r="G72" s="13">
        <f t="shared" si="1"/>
        <v>1.9402296892466627E-3</v>
      </c>
      <c r="H72" s="14">
        <f>IFERROR(VLOOKUP(Table1345676234[[#This Row],[ISIN No.]],'[1]Crisil data '!E:AJ,32,0),0)</f>
        <v>0</v>
      </c>
    </row>
    <row r="73" spans="1:8" x14ac:dyDescent="0.25">
      <c r="A73" s="9"/>
      <c r="B73" s="10" t="s">
        <v>78</v>
      </c>
      <c r="C73" s="11" t="str">
        <f>VLOOKUP(Table1345676234[[#This Row],[ISIN No.]],'[1]Crisil data '!E:F,2,0)</f>
        <v>TRENT LTD</v>
      </c>
      <c r="D73" s="11" t="str">
        <f>VLOOKUP(Table1345676234[[#This Row],[ISIN No.]],'[1]Crisil data '!E:I,5,0)</f>
        <v>Retail sale of readymade garments, hosiery goods, other articles</v>
      </c>
      <c r="E73" s="12">
        <f>SUMIFS('[1]Crisil data '!L:L,'[1]Crisil data '!AI:AI,$D$3,'[1]Crisil data '!E:E,Table1345676234[[#This Row],[ISIN No.]])</f>
        <v>9750</v>
      </c>
      <c r="F73" s="11">
        <f>SUMIFS('[1]Crisil data '!M:M,'[1]Crisil data '!AI:AI,$D$3,'[1]Crisil data '!E:E,Table1345676234[[#This Row],[ISIN No.]])</f>
        <v>11976900</v>
      </c>
      <c r="G73" s="13">
        <f t="shared" si="1"/>
        <v>5.113183671815881E-3</v>
      </c>
      <c r="H73" s="14"/>
    </row>
    <row r="74" spans="1:8" x14ac:dyDescent="0.25">
      <c r="A74" s="9"/>
      <c r="B74" s="11"/>
      <c r="C74" s="11"/>
      <c r="D74" s="11"/>
      <c r="E74" s="12"/>
      <c r="F74" s="11"/>
      <c r="G74" s="13"/>
      <c r="H74" s="14"/>
    </row>
    <row r="75" spans="1:8" x14ac:dyDescent="0.25">
      <c r="A75" s="9"/>
      <c r="B75" s="11"/>
      <c r="C75" s="11"/>
      <c r="D75" s="11"/>
      <c r="E75" s="12"/>
      <c r="F75" s="11"/>
      <c r="G75" s="13"/>
      <c r="H75" s="14"/>
    </row>
    <row r="76" spans="1:8" x14ac:dyDescent="0.25">
      <c r="A76" s="9"/>
      <c r="B76" s="11"/>
      <c r="C76" s="11"/>
      <c r="D76" s="11"/>
      <c r="E76" s="12"/>
      <c r="F76" s="11"/>
      <c r="G76" s="13"/>
      <c r="H76" s="14"/>
    </row>
    <row r="77" spans="1:8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1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'!E:E,Table1345676234[[#This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79</v>
      </c>
      <c r="D158" s="16"/>
      <c r="E158" s="20"/>
      <c r="F158" s="21">
        <f>SUM(F7:F157)</f>
        <v>2205015230.3999996</v>
      </c>
      <c r="G158" s="22">
        <f>+F158/$F$170</f>
        <v>0.94136611912820611</v>
      </c>
      <c r="H158" s="23"/>
    </row>
    <row r="160" spans="1:8" x14ac:dyDescent="0.25">
      <c r="B160" s="24"/>
      <c r="C160" s="24" t="s">
        <v>80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81</v>
      </c>
      <c r="D161" s="11"/>
      <c r="E161" s="26"/>
      <c r="F161" s="27" t="s">
        <v>82</v>
      </c>
      <c r="G161" s="26">
        <v>0</v>
      </c>
      <c r="H161" s="11"/>
    </row>
    <row r="162" spans="1:8" x14ac:dyDescent="0.25">
      <c r="A162" s="11" t="s">
        <v>83</v>
      </c>
      <c r="B162" s="25" t="s">
        <v>84</v>
      </c>
      <c r="C162" s="16" t="s">
        <v>85</v>
      </c>
      <c r="D162" s="16"/>
      <c r="E162" s="20"/>
      <c r="F162" s="11">
        <f>SUMIFS('[1]Crisil data '!M:M,'[1]Crisil data '!AI:AI,'E-TIER I'!$D$3,'[1]Crisil data '!K:K,A162)</f>
        <v>123663000.23</v>
      </c>
      <c r="G162" s="22">
        <f>+F162/$F$170</f>
        <v>5.279426509228595E-2</v>
      </c>
      <c r="H162" s="11"/>
    </row>
    <row r="163" spans="1:8" x14ac:dyDescent="0.25">
      <c r="B163" s="25"/>
      <c r="C163" s="16" t="s">
        <v>86</v>
      </c>
      <c r="D163" s="11"/>
      <c r="E163" s="26"/>
      <c r="F163" s="20" t="s">
        <v>82</v>
      </c>
      <c r="G163" s="26">
        <v>0</v>
      </c>
      <c r="H163" s="11"/>
    </row>
    <row r="164" spans="1:8" x14ac:dyDescent="0.25">
      <c r="B164" s="25"/>
      <c r="C164" s="16" t="s">
        <v>87</v>
      </c>
      <c r="D164" s="11"/>
      <c r="E164" s="26"/>
      <c r="F164" s="20" t="s">
        <v>82</v>
      </c>
      <c r="G164" s="26">
        <v>0</v>
      </c>
      <c r="H164" s="11"/>
    </row>
    <row r="165" spans="1:8" x14ac:dyDescent="0.25">
      <c r="B165" s="25"/>
      <c r="C165" s="16" t="s">
        <v>88</v>
      </c>
      <c r="D165" s="11"/>
      <c r="E165" s="26"/>
      <c r="F165" s="20" t="s">
        <v>82</v>
      </c>
      <c r="G165" s="26">
        <v>0</v>
      </c>
      <c r="H165" s="11"/>
    </row>
    <row r="166" spans="1:8" x14ac:dyDescent="0.25">
      <c r="A166" s="28" t="s">
        <v>89</v>
      </c>
      <c r="B166" s="11" t="s">
        <v>89</v>
      </c>
      <c r="C166" s="11" t="s">
        <v>90</v>
      </c>
      <c r="D166" s="11"/>
      <c r="E166" s="26"/>
      <c r="F166" s="11">
        <f>SUMIFS('[1]Crisil data '!M:M,'[1]Crisil data '!AI:AI,'E-TIER I'!$D$3,'[1]Crisil data '!K:K,A166)</f>
        <v>13678463.109999999</v>
      </c>
      <c r="G166" s="22">
        <f>+F166/$F$170</f>
        <v>5.839615779507876E-3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91</v>
      </c>
      <c r="D168" s="11"/>
      <c r="E168" s="26"/>
      <c r="F168" s="29">
        <f>SUM(F161:F167)</f>
        <v>137341463.34</v>
      </c>
      <c r="G168" s="22">
        <f>+F168/$F$170</f>
        <v>5.8633880871793824E-2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92</v>
      </c>
      <c r="D170" s="33"/>
      <c r="E170" s="34"/>
      <c r="F170" s="35">
        <f>+F168+F158</f>
        <v>2342356693.7399998</v>
      </c>
      <c r="G170" s="36">
        <v>1</v>
      </c>
      <c r="H170" s="11"/>
    </row>
    <row r="172" spans="1:8" hidden="1" outlineLevel="1" x14ac:dyDescent="0.25">
      <c r="C172" s="16" t="s">
        <v>93</v>
      </c>
      <c r="D172" s="37"/>
      <c r="F172" s="3"/>
    </row>
    <row r="173" spans="1:8" hidden="1" outlineLevel="1" x14ac:dyDescent="0.25">
      <c r="C173" s="16" t="s">
        <v>94</v>
      </c>
      <c r="D173" s="37"/>
    </row>
    <row r="174" spans="1:8" hidden="1" outlineLevel="1" x14ac:dyDescent="0.25">
      <c r="C174" s="16" t="s">
        <v>95</v>
      </c>
      <c r="D174" s="38"/>
    </row>
    <row r="175" spans="1:8" collapsed="1" x14ac:dyDescent="0.25">
      <c r="C175" s="16" t="s">
        <v>96</v>
      </c>
      <c r="D175" s="39">
        <v>18.092400000000001</v>
      </c>
      <c r="F175" s="3">
        <f>+GETPIVOTDATA("Market Value (Rs)",[1]Sheet5!$A$3,"Scheme Name","Scheme E","Tier I / Tier II","TIER I")-F170</f>
        <v>0</v>
      </c>
    </row>
    <row r="176" spans="1:8" x14ac:dyDescent="0.25">
      <c r="C176" s="16" t="s">
        <v>97</v>
      </c>
      <c r="D176" s="39">
        <v>18.411799999999999</v>
      </c>
      <c r="F176" s="40"/>
    </row>
    <row r="177" spans="1:8" x14ac:dyDescent="0.25">
      <c r="A177" s="41" t="s">
        <v>98</v>
      </c>
      <c r="C177" s="16" t="s">
        <v>99</v>
      </c>
      <c r="D177" s="42">
        <v>0</v>
      </c>
    </row>
    <row r="178" spans="1:8" x14ac:dyDescent="0.25">
      <c r="C178" s="16" t="s">
        <v>100</v>
      </c>
      <c r="D178" s="37">
        <v>0</v>
      </c>
    </row>
    <row r="179" spans="1:8" x14ac:dyDescent="0.25">
      <c r="C179" s="16" t="s">
        <v>101</v>
      </c>
      <c r="D179" s="37">
        <v>0</v>
      </c>
      <c r="F179" s="43"/>
      <c r="G179" s="44"/>
    </row>
    <row r="180" spans="1:8" x14ac:dyDescent="0.25">
      <c r="B180" s="45"/>
      <c r="C180" s="9"/>
    </row>
    <row r="181" spans="1:8" x14ac:dyDescent="0.25">
      <c r="F181" s="3">
        <f>+F158-SUM(F184:F189)</f>
        <v>2205015230.3999996</v>
      </c>
    </row>
    <row r="182" spans="1:8" x14ac:dyDescent="0.25">
      <c r="C182" s="24" t="s">
        <v>102</v>
      </c>
      <c r="D182" s="24"/>
      <c r="E182" s="24"/>
      <c r="F182" s="24"/>
      <c r="G182" s="24"/>
      <c r="H182" s="24"/>
    </row>
    <row r="183" spans="1:8" x14ac:dyDescent="0.25">
      <c r="C183" s="24" t="s">
        <v>103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25">
      <c r="A184" t="s">
        <v>104</v>
      </c>
      <c r="C184" s="16" t="s">
        <v>105</v>
      </c>
      <c r="D184" s="11"/>
      <c r="E184" s="26"/>
      <c r="F184" s="46">
        <f t="shared" ref="F184:F188" si="2">SUMIF($E$198:$E$207,C184,$H$198:$H$207)</f>
        <v>0</v>
      </c>
      <c r="G184" s="47">
        <f>+F184/$F$170</f>
        <v>0</v>
      </c>
      <c r="H184" s="11"/>
    </row>
    <row r="185" spans="1:8" x14ac:dyDescent="0.25">
      <c r="A185" s="11" t="s">
        <v>106</v>
      </c>
      <c r="C185" s="11" t="s">
        <v>107</v>
      </c>
      <c r="D185" s="11"/>
      <c r="E185" s="26"/>
      <c r="F185" s="46">
        <f t="shared" si="2"/>
        <v>0</v>
      </c>
      <c r="G185" s="47">
        <f t="shared" ref="G185" si="3">+F185/$F$170</f>
        <v>0</v>
      </c>
      <c r="H185" s="11"/>
    </row>
    <row r="186" spans="1:8" x14ac:dyDescent="0.25">
      <c r="C186" s="11" t="s">
        <v>108</v>
      </c>
      <c r="D186" s="11"/>
      <c r="E186" s="26"/>
      <c r="F186" s="46">
        <f t="shared" si="2"/>
        <v>0</v>
      </c>
      <c r="G186" s="47">
        <f>+F186/$F$170</f>
        <v>0</v>
      </c>
      <c r="H186" s="11"/>
    </row>
    <row r="187" spans="1:8" x14ac:dyDescent="0.25">
      <c r="C187" s="11" t="s">
        <v>109</v>
      </c>
      <c r="D187" s="11"/>
      <c r="E187" s="26"/>
      <c r="F187" s="46">
        <f t="shared" si="2"/>
        <v>0</v>
      </c>
      <c r="G187" s="47">
        <f t="shared" ref="G187:G195" si="4">+F187/$F$170</f>
        <v>0</v>
      </c>
      <c r="H187" s="11"/>
    </row>
    <row r="188" spans="1:8" x14ac:dyDescent="0.25">
      <c r="C188" s="11" t="s">
        <v>110</v>
      </c>
      <c r="D188" s="11"/>
      <c r="E188" s="26"/>
      <c r="F188" s="46">
        <f t="shared" si="2"/>
        <v>0</v>
      </c>
      <c r="G188" s="47">
        <f t="shared" si="4"/>
        <v>0</v>
      </c>
      <c r="H188" s="11"/>
    </row>
    <row r="189" spans="1:8" x14ac:dyDescent="0.25">
      <c r="C189" s="11" t="s">
        <v>111</v>
      </c>
      <c r="D189" s="11"/>
      <c r="E189" s="26"/>
      <c r="F189" s="46">
        <f>SUMIF($E$198:$E$207,C189,$H$198:$H$207)</f>
        <v>0</v>
      </c>
      <c r="G189" s="47">
        <f t="shared" si="4"/>
        <v>0</v>
      </c>
      <c r="H189" s="11"/>
    </row>
    <row r="190" spans="1:8" x14ac:dyDescent="0.25">
      <c r="C190" s="11" t="s">
        <v>112</v>
      </c>
      <c r="D190" s="11"/>
      <c r="E190" s="26"/>
      <c r="F190" s="46">
        <f ca="1">SUMIF($E$198:$E$206,C190,H206:H211)</f>
        <v>0</v>
      </c>
      <c r="G190" s="47">
        <f t="shared" ca="1" si="4"/>
        <v>0</v>
      </c>
      <c r="H190" s="11"/>
    </row>
    <row r="191" spans="1:8" x14ac:dyDescent="0.25">
      <c r="C191" s="11" t="s">
        <v>113</v>
      </c>
      <c r="D191" s="11"/>
      <c r="E191" s="26"/>
      <c r="F191" s="46">
        <f ca="1">SUMIF($E$198:$E$206,C191,H208:H212)</f>
        <v>0</v>
      </c>
      <c r="G191" s="47">
        <f t="shared" ca="1" si="4"/>
        <v>0</v>
      </c>
      <c r="H191" s="11"/>
    </row>
    <row r="192" spans="1:8" x14ac:dyDescent="0.25">
      <c r="C192" s="11" t="s">
        <v>114</v>
      </c>
      <c r="D192" s="11"/>
      <c r="E192" s="26"/>
      <c r="F192" s="46">
        <f>SUMIF($E$198:$E$206,C192,H202:H213)</f>
        <v>0</v>
      </c>
      <c r="G192" s="47">
        <f t="shared" si="4"/>
        <v>0</v>
      </c>
      <c r="H192" s="11"/>
    </row>
    <row r="193" spans="3:8" x14ac:dyDescent="0.25">
      <c r="C193" s="11" t="s">
        <v>115</v>
      </c>
      <c r="D193" s="11"/>
      <c r="E193" s="26"/>
      <c r="F193" s="46">
        <f>SUMIF($E$198:$E$206,C193,H200:H214)</f>
        <v>0</v>
      </c>
      <c r="G193" s="47">
        <f t="shared" si="4"/>
        <v>0</v>
      </c>
      <c r="H193" s="11"/>
    </row>
    <row r="194" spans="3:8" x14ac:dyDescent="0.25">
      <c r="C194" s="11" t="s">
        <v>116</v>
      </c>
      <c r="D194" s="11"/>
      <c r="E194" s="26"/>
      <c r="F194" s="46">
        <f ca="1">SUMIF($E$198:$E$206,C194,H208:H215)</f>
        <v>0</v>
      </c>
      <c r="G194" s="47">
        <f t="shared" ca="1" si="4"/>
        <v>0</v>
      </c>
      <c r="H194" s="11"/>
    </row>
    <row r="195" spans="3:8" x14ac:dyDescent="0.25">
      <c r="C195" s="11" t="s">
        <v>117</v>
      </c>
      <c r="D195" s="11"/>
      <c r="E195" s="26"/>
      <c r="F195" s="46">
        <f ca="1">SUMIF($E$198:$E$206,C195,H209:H216)</f>
        <v>0</v>
      </c>
      <c r="G195" s="47">
        <f t="shared" ca="1" si="4"/>
        <v>0</v>
      </c>
      <c r="H195" s="11"/>
    </row>
    <row r="198" spans="3:8" x14ac:dyDescent="0.25">
      <c r="E198" s="11" t="s">
        <v>108</v>
      </c>
      <c r="F198" s="48" t="s">
        <v>118</v>
      </c>
      <c r="G198" s="11">
        <f>SUMIF($H$7:$H$89,F198,$E$7:$E$157)</f>
        <v>0</v>
      </c>
      <c r="H198" s="11">
        <f>SUMIF($H$7:$H$89,F198,$F$7:$F$89)</f>
        <v>0</v>
      </c>
    </row>
    <row r="199" spans="3:8" x14ac:dyDescent="0.25">
      <c r="E199" s="11" t="s">
        <v>110</v>
      </c>
      <c r="F199" s="48" t="s">
        <v>119</v>
      </c>
      <c r="G199" s="11">
        <f t="shared" ref="G199:G207" si="5">SUMIF($H$7:$H$89,F199,$E$7:$E$157)</f>
        <v>0</v>
      </c>
      <c r="H199" s="11">
        <f t="shared" ref="H199:H207" si="6">SUMIF($H$7:$H$89,F199,$F$7:$F$89)</f>
        <v>0</v>
      </c>
    </row>
    <row r="200" spans="3:8" x14ac:dyDescent="0.25">
      <c r="E200" s="11" t="s">
        <v>108</v>
      </c>
      <c r="F200" s="11" t="s">
        <v>120</v>
      </c>
      <c r="G200" s="11">
        <f t="shared" si="5"/>
        <v>0</v>
      </c>
      <c r="H200" s="11">
        <f t="shared" si="6"/>
        <v>0</v>
      </c>
    </row>
    <row r="201" spans="3:8" x14ac:dyDescent="0.25">
      <c r="E201" s="11" t="s">
        <v>108</v>
      </c>
      <c r="F201" s="48" t="s">
        <v>121</v>
      </c>
      <c r="G201" s="11">
        <f t="shared" si="5"/>
        <v>0</v>
      </c>
      <c r="H201" s="11">
        <f t="shared" si="6"/>
        <v>0</v>
      </c>
    </row>
    <row r="202" spans="3:8" x14ac:dyDescent="0.25">
      <c r="E202" s="11" t="s">
        <v>111</v>
      </c>
      <c r="F202" s="11" t="s">
        <v>122</v>
      </c>
      <c r="G202" s="11">
        <f t="shared" si="5"/>
        <v>0</v>
      </c>
      <c r="H202" s="11">
        <f t="shared" si="6"/>
        <v>0</v>
      </c>
    </row>
    <row r="203" spans="3:8" x14ac:dyDescent="0.25">
      <c r="E203" s="11" t="s">
        <v>108</v>
      </c>
      <c r="F203" s="48" t="s">
        <v>123</v>
      </c>
      <c r="G203" s="11">
        <f t="shared" si="5"/>
        <v>0</v>
      </c>
      <c r="H203" s="11">
        <f t="shared" si="6"/>
        <v>0</v>
      </c>
    </row>
    <row r="204" spans="3:8" x14ac:dyDescent="0.25">
      <c r="E204" s="11" t="s">
        <v>110</v>
      </c>
      <c r="F204" s="48" t="s">
        <v>124</v>
      </c>
      <c r="G204" s="11">
        <f t="shared" si="5"/>
        <v>0</v>
      </c>
      <c r="H204" s="11">
        <f t="shared" si="6"/>
        <v>0</v>
      </c>
    </row>
    <row r="205" spans="3:8" x14ac:dyDescent="0.25">
      <c r="E205" s="11" t="s">
        <v>108</v>
      </c>
      <c r="F205" s="48" t="s">
        <v>125</v>
      </c>
      <c r="G205" s="11">
        <f t="shared" si="5"/>
        <v>0</v>
      </c>
      <c r="H205" s="11">
        <f t="shared" si="6"/>
        <v>0</v>
      </c>
    </row>
    <row r="206" spans="3:8" x14ac:dyDescent="0.25">
      <c r="E206" s="11" t="s">
        <v>111</v>
      </c>
      <c r="F206" s="11" t="s">
        <v>126</v>
      </c>
      <c r="G206" s="11">
        <f t="shared" si="5"/>
        <v>0</v>
      </c>
      <c r="H206" s="11">
        <f t="shared" si="6"/>
        <v>0</v>
      </c>
    </row>
    <row r="207" spans="3:8" x14ac:dyDescent="0.25">
      <c r="E207" s="11" t="s">
        <v>111</v>
      </c>
      <c r="F207" s="48" t="s">
        <v>127</v>
      </c>
      <c r="G207" s="11">
        <f t="shared" si="5"/>
        <v>0</v>
      </c>
      <c r="H207" s="11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9"/>
    </row>
    <row r="212" spans="5:5" x14ac:dyDescent="0.25">
      <c r="E212" s="49"/>
    </row>
    <row r="213" spans="5:5" x14ac:dyDescent="0.25">
      <c r="E213" s="50"/>
    </row>
    <row r="214" spans="5:5" x14ac:dyDescent="0.25">
      <c r="E214" s="50"/>
    </row>
    <row r="215" spans="5:5" x14ac:dyDescent="0.25">
      <c r="E215" s="50"/>
    </row>
    <row r="216" spans="5:5" x14ac:dyDescent="0.25">
      <c r="E216" s="50"/>
    </row>
    <row r="217" spans="5:5" x14ac:dyDescent="0.25">
      <c r="E217" s="50"/>
    </row>
    <row r="218" spans="5:5" x14ac:dyDescent="0.25">
      <c r="E218" s="50"/>
    </row>
    <row r="219" spans="5:5" x14ac:dyDescent="0.25">
      <c r="E219" s="50"/>
    </row>
    <row r="220" spans="5:5" x14ac:dyDescent="0.25">
      <c r="E220"/>
    </row>
    <row r="221" spans="5:5" x14ac:dyDescent="0.25">
      <c r="E221" s="49"/>
    </row>
    <row r="222" spans="5:5" x14ac:dyDescent="0.25">
      <c r="E222" s="49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2022-05-09T06:17:23Z</dcterms:created>
  <dcterms:modified xsi:type="dcterms:W3CDTF">2022-05-09T06:17:42Z</dcterms:modified>
</cp:coreProperties>
</file>