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0479F860-0B14-4DDB-A921-C16D5CFE5529}" xr6:coauthVersionLast="47" xr6:coauthVersionMax="47" xr10:uidLastSave="{00000000-0000-0000-0000-000000000000}"/>
  <bookViews>
    <workbookView xWindow="-110" yWindow="-110" windowWidth="19420" windowHeight="10420" xr2:uid="{6DDAC7FA-B0A8-4322-B04C-E04E822C4728}"/>
  </bookViews>
  <sheets>
    <sheet name="A-TIER I" sheetId="1" r:id="rId1"/>
  </sheets>
  <externalReferences>
    <externalReference r:id="rId2"/>
  </externalReferences>
  <definedNames>
    <definedName name="_xlnm._FilterDatabase" localSheetId="0" hidden="1">'A-TIER I'!$C$6:$H$98</definedName>
    <definedName name="_xlnm.Print_Area" localSheetId="0">'A-TIER I'!$B$2:$H$130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7" i="1" l="1"/>
  <c r="F136" i="1"/>
  <c r="F135" i="1"/>
  <c r="F134" i="1"/>
  <c r="F133" i="1"/>
  <c r="F132" i="1"/>
  <c r="F129" i="1"/>
  <c r="F127" i="1"/>
  <c r="F108" i="1"/>
  <c r="F104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51" i="1" s="1"/>
  <c r="F7" i="1"/>
  <c r="F100" i="1" s="1"/>
  <c r="E7" i="1"/>
  <c r="D7" i="1"/>
  <c r="C7" i="1"/>
  <c r="D4" i="1"/>
  <c r="F110" i="1" l="1"/>
  <c r="G142" i="1"/>
  <c r="G144" i="1"/>
  <c r="G146" i="1"/>
  <c r="G148" i="1"/>
  <c r="G150" i="1"/>
  <c r="H142" i="1"/>
  <c r="H144" i="1"/>
  <c r="H146" i="1"/>
  <c r="F131" i="1" s="1"/>
  <c r="H148" i="1"/>
  <c r="H150" i="1"/>
  <c r="G143" i="1"/>
  <c r="G145" i="1"/>
  <c r="G147" i="1"/>
  <c r="G149" i="1"/>
  <c r="G151" i="1"/>
  <c r="H143" i="1"/>
  <c r="F130" i="1" s="1"/>
  <c r="H145" i="1"/>
  <c r="H147" i="1"/>
  <c r="H149" i="1"/>
  <c r="F112" i="1" l="1"/>
  <c r="G110" i="1" s="1"/>
  <c r="F128" i="1"/>
  <c r="G128" i="1" s="1"/>
  <c r="G131" i="1"/>
  <c r="G130" i="1" l="1"/>
  <c r="G10" i="1"/>
  <c r="G8" i="1"/>
  <c r="G9" i="1"/>
  <c r="G127" i="1"/>
  <c r="G12" i="1"/>
  <c r="G13" i="1"/>
  <c r="G7" i="1"/>
  <c r="G11" i="1"/>
  <c r="G104" i="1"/>
  <c r="G108" i="1"/>
  <c r="G129" i="1"/>
  <c r="G100" i="1"/>
  <c r="F113" i="1"/>
</calcChain>
</file>

<file path=xl/sharedStrings.xml><?xml version="1.0" encoding="utf-8"?>
<sst xmlns="http://schemas.openxmlformats.org/spreadsheetml/2006/main" count="84" uniqueCount="65">
  <si>
    <t>NAME OF PENSION FUND</t>
  </si>
  <si>
    <t>ADITYA BIRLA SUN LIFE PENSION MANAGEMENT LIMITED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</si>
  <si>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</si>
  <si>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</si>
  <si>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</si>
  <si>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</si>
  <si>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</si>
  <si>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</si>
  <si>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</si>
  <si>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</si>
  <si>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</si>
  <si>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</si>
  <si>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INE090A08UB4</t>
  </si>
  <si>
    <t>INE062A08199</t>
  </si>
  <si>
    <t>INE062A08249</t>
  </si>
  <si>
    <t>INE0CCU25019</t>
  </si>
  <si>
    <t>INE041025011</t>
  </si>
  <si>
    <t>INE0GGX23010</t>
  </si>
  <si>
    <t>INE219X23014</t>
  </si>
  <si>
    <t xml:space="preserve">Subtotal A </t>
  </si>
  <si>
    <t>Money Market Instruments:-</t>
  </si>
  <si>
    <t>MF</t>
  </si>
  <si>
    <t xml:space="preserve">  - Treasury Bills</t>
  </si>
  <si>
    <t>Nil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</si>
  <si>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</si>
  <si>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</si>
  <si>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</si>
  <si>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</si>
  <si>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</si>
  <si>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</si>
  <si>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</si>
  <si>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</si>
  <si>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</si>
  <si>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</si>
  <si>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price_</t>
  </si>
  <si>
    <t>Net Asset Value</t>
  </si>
  <si>
    <t>Infra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</si>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</sst>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d/mmm/yy;@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43" fontId="0" fillId="0" borderId="0" xfId="1" applyFont="1"/>
    <xf numFmtId="164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43" fontId="0" fillId="0" borderId="5" xfId="1" applyFont="1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43" fontId="0" fillId="0" borderId="6" xfId="1" quotePrefix="1" applyFont="1" applyFill="1" applyBorder="1"/>
    <xf numFmtId="0" fontId="0" fillId="0" borderId="5" xfId="0" applyBorder="1" applyAlignment="1">
      <alignment vertical="top"/>
    </xf>
    <xf numFmtId="0" fontId="0" fillId="0" borderId="6" xfId="0" quotePrefix="1" applyBorder="1"/>
    <xf numFmtId="0" fontId="0" fillId="0" borderId="5" xfId="0" quotePrefix="1" applyBorder="1"/>
    <xf numFmtId="0" fontId="0" fillId="0" borderId="7" xfId="0" quotePrefix="1" applyBorder="1"/>
    <xf numFmtId="43" fontId="0" fillId="0" borderId="5" xfId="1" applyFont="1" applyFill="1" applyBorder="1" applyAlignment="1">
      <alignment horizontal="right" vertical="top"/>
    </xf>
    <xf numFmtId="165" fontId="0" fillId="0" borderId="5" xfId="1" applyNumberFormat="1" applyFont="1" applyFill="1" applyBorder="1" applyAlignment="1">
      <alignment horizontal="right" vertical="top"/>
    </xf>
    <xf numFmtId="0" fontId="0" fillId="0" borderId="4" xfId="0" applyBorder="1" applyAlignment="1">
      <alignment vertical="top"/>
    </xf>
    <xf numFmtId="43" fontId="0" fillId="0" borderId="5" xfId="1" applyFont="1" applyBorder="1" applyAlignment="1">
      <alignment horizontal="right" vertical="top"/>
    </xf>
    <xf numFmtId="165" fontId="0" fillId="0" borderId="5" xfId="1" applyNumberFormat="1" applyFont="1" applyBorder="1" applyAlignment="1">
      <alignment horizontal="right" vertical="top"/>
    </xf>
    <xf numFmtId="10" fontId="0" fillId="0" borderId="5" xfId="2" applyNumberFormat="1" applyFont="1" applyBorder="1"/>
    <xf numFmtId="0" fontId="2" fillId="2" borderId="5" xfId="0" applyFont="1" applyFill="1" applyBorder="1"/>
    <xf numFmtId="0" fontId="3" fillId="0" borderId="5" xfId="0" applyFont="1" applyBorder="1"/>
    <xf numFmtId="0" fontId="3" fillId="0" borderId="0" xfId="0" applyFont="1"/>
    <xf numFmtId="165" fontId="6" fillId="0" borderId="5" xfId="1" applyNumberFormat="1" applyFont="1" applyFill="1" applyBorder="1" applyAlignment="1">
      <alignment vertical="center" wrapText="1"/>
    </xf>
    <xf numFmtId="0" fontId="5" fillId="0" borderId="5" xfId="0" applyFont="1" applyBorder="1"/>
    <xf numFmtId="9" fontId="0" fillId="0" borderId="5" xfId="2" applyFont="1" applyBorder="1"/>
    <xf numFmtId="0" fontId="4" fillId="0" borderId="5" xfId="0" applyFont="1" applyBorder="1"/>
    <xf numFmtId="0" fontId="4" fillId="0" borderId="5" xfId="0" applyFont="1" applyBorder="1" applyAlignment="1">
      <alignment vertical="top"/>
    </xf>
    <xf numFmtId="43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43" fontId="0" fillId="0" borderId="5" xfId="0" applyNumberFormat="1" applyBorder="1"/>
    <xf numFmtId="43" fontId="0" fillId="3" borderId="5" xfId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43" fontId="0" fillId="0" borderId="7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N2">
            <v>0.1288761892011856</v>
          </cell>
          <cell r="O2">
            <v>9.1499999999999998E-2</v>
          </cell>
          <cell r="P2" t="str">
            <v>Yearly</v>
          </cell>
          <cell r="Q2">
            <v>3102404</v>
          </cell>
          <cell r="R2">
            <v>3102404</v>
          </cell>
          <cell r="S2">
            <v>45097</v>
          </cell>
          <cell r="T2">
            <v>0</v>
          </cell>
          <cell r="U2">
            <v>45097</v>
          </cell>
          <cell r="V2">
            <v>0.80547945205479454</v>
          </cell>
          <cell r="W2">
            <v>0.74618553891261441</v>
          </cell>
          <cell r="X2">
            <v>4.6696804153764024E-2</v>
          </cell>
          <cell r="Y2">
            <v>7.9462693995097755E-2</v>
          </cell>
          <cell r="Z2">
            <v>0</v>
          </cell>
          <cell r="AA2">
            <v>0</v>
          </cell>
          <cell r="AB2">
            <v>0</v>
          </cell>
          <cell r="AC2" t="str">
            <v>AA+</v>
          </cell>
          <cell r="AD2" t="str">
            <v>AA+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N3">
            <v>4.3860611496068923E-2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1.5616438356164384</v>
          </cell>
          <cell r="W3">
            <v>1.37331691925213</v>
          </cell>
          <cell r="X3">
            <v>5.607575385892969E-2</v>
          </cell>
          <cell r="Y3">
            <v>7.3378038088020459E-2</v>
          </cell>
          <cell r="Z3">
            <v>0</v>
          </cell>
          <cell r="AA3">
            <v>0</v>
          </cell>
          <cell r="AB3" t="str">
            <v>AA+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N4">
            <v>0.25527545302360882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3.0301369863013701</v>
          </cell>
          <cell r="W4">
            <v>2.4268761029154593</v>
          </cell>
          <cell r="X4">
            <v>7.1477487751582108E-2</v>
          </cell>
          <cell r="Y4">
            <v>7.8003431384655153E-2</v>
          </cell>
          <cell r="Z4">
            <v>0</v>
          </cell>
          <cell r="AA4">
            <v>0</v>
          </cell>
          <cell r="AB4" t="str">
            <v>AA+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CRISIL 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N5">
            <v>2.3248964021123416E-2</v>
          </cell>
          <cell r="O5">
            <v>0</v>
          </cell>
          <cell r="P5" t="str">
            <v/>
          </cell>
          <cell r="Q5">
            <v>0</v>
          </cell>
          <cell r="R5">
            <v>545545.81999999995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N6">
            <v>0.19943714259392711</v>
          </cell>
          <cell r="O6">
            <v>0</v>
          </cell>
          <cell r="P6" t="str">
            <v/>
          </cell>
          <cell r="Q6">
            <v>4639783.08</v>
          </cell>
          <cell r="R6">
            <v>4639783.08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N7">
            <v>9.4115369932150666E-2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368.69</v>
          </cell>
          <cell r="AA7">
            <v>368.82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N8">
            <v>9.8888848598804313E-2</v>
          </cell>
          <cell r="O8">
            <v>0</v>
          </cell>
          <cell r="P8" t="str">
            <v/>
          </cell>
          <cell r="Q8">
            <v>2247858.09</v>
          </cell>
          <cell r="R8">
            <v>2247858.09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363.14</v>
          </cell>
          <cell r="AA8">
            <v>363.69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N9">
            <v>8.5609844614879374E-2</v>
          </cell>
          <cell r="O9">
            <v>0</v>
          </cell>
          <cell r="P9" t="str">
            <v/>
          </cell>
          <cell r="Q9">
            <v>1723228.58</v>
          </cell>
          <cell r="R9">
            <v>1723228.58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136.01</v>
          </cell>
          <cell r="AA9">
            <v>135.99</v>
          </cell>
          <cell r="AB9">
            <v>0</v>
          </cell>
          <cell r="AC9" t="str">
            <v>AAA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N10">
            <v>7.0687576518251694E-2</v>
          </cell>
          <cell r="O10">
            <v>0</v>
          </cell>
          <cell r="P10" t="str">
            <v/>
          </cell>
          <cell r="Q10">
            <v>1574920.75</v>
          </cell>
          <cell r="R10">
            <v>1574920.75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142.97999999999999</v>
          </cell>
          <cell r="AA10">
            <v>143.13999999999999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N11">
            <v>1.7019894732484284E-3</v>
          </cell>
          <cell r="O11">
            <v>8.8000000000000009E-2</v>
          </cell>
          <cell r="P11" t="str">
            <v>Yearly</v>
          </cell>
          <cell r="Q11">
            <v>2117098</v>
          </cell>
          <cell r="R11">
            <v>2117098</v>
          </cell>
          <cell r="S11">
            <v>0</v>
          </cell>
          <cell r="T11">
            <v>0</v>
          </cell>
          <cell r="U11">
            <v>45672</v>
          </cell>
          <cell r="V11">
            <v>2.3808219178082193</v>
          </cell>
          <cell r="W11">
            <v>2.0062547413007601</v>
          </cell>
          <cell r="X11">
            <v>6.0545114980999307E-2</v>
          </cell>
          <cell r="Y11">
            <v>7.0400000000000004E-2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N12">
            <v>1.6289284521027721E-3</v>
          </cell>
          <cell r="O12">
            <v>7.2700000000000001E-2</v>
          </cell>
          <cell r="P12" t="str">
            <v>Yearly</v>
          </cell>
          <cell r="Q12">
            <v>2019376</v>
          </cell>
          <cell r="R12">
            <v>2019376</v>
          </cell>
          <cell r="S12">
            <v>0</v>
          </cell>
          <cell r="T12">
            <v>0</v>
          </cell>
          <cell r="U12">
            <v>47528</v>
          </cell>
          <cell r="V12">
            <v>7.4657534246575343</v>
          </cell>
          <cell r="W12">
            <v>5.3929838563631494</v>
          </cell>
          <cell r="X12">
            <v>7.0873832262468892E-2</v>
          </cell>
          <cell r="Y12">
            <v>7.3999999999999996E-2</v>
          </cell>
          <cell r="Z12">
            <v>0</v>
          </cell>
          <cell r="AA12">
            <v>0</v>
          </cell>
          <cell r="AB12" t="str">
            <v>AAA</v>
          </cell>
          <cell r="AC12">
            <v>0</v>
          </cell>
          <cell r="AD12">
            <v>0</v>
          </cell>
          <cell r="AE12" t="str">
            <v>AAA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N13">
            <v>5.9829953935546399E-3</v>
          </cell>
          <cell r="O13">
            <v>8.900000000000001E-2</v>
          </cell>
          <cell r="P13" t="str">
            <v>Yearly</v>
          </cell>
          <cell r="Q13">
            <v>7463419</v>
          </cell>
          <cell r="R13">
            <v>7463419</v>
          </cell>
          <cell r="S13">
            <v>0</v>
          </cell>
          <cell r="T13">
            <v>0</v>
          </cell>
          <cell r="U13">
            <v>45731</v>
          </cell>
          <cell r="V13">
            <v>2.5424657534246577</v>
          </cell>
          <cell r="W13">
            <v>2.1553640909122902</v>
          </cell>
          <cell r="X13">
            <v>5.9850772615333142E-2</v>
          </cell>
          <cell r="Y13">
            <v>7.0400000000000004E-2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N14">
            <v>8.6189937889889802E-3</v>
          </cell>
          <cell r="O14">
            <v>9.1799999999999993E-2</v>
          </cell>
          <cell r="P14" t="str">
            <v>Half Yly</v>
          </cell>
          <cell r="Q14">
            <v>11126011</v>
          </cell>
          <cell r="R14">
            <v>11126011</v>
          </cell>
          <cell r="S14">
            <v>0</v>
          </cell>
          <cell r="T14">
            <v>0</v>
          </cell>
          <cell r="U14">
            <v>45680</v>
          </cell>
          <cell r="V14">
            <v>2.4027397260273973</v>
          </cell>
          <cell r="W14">
            <v>2.1182874435633017</v>
          </cell>
          <cell r="X14">
            <v>4.135388885491021E-2</v>
          </cell>
          <cell r="Y14">
            <v>7.0000000000000007E-2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N15">
            <v>3.943834676713999E-2</v>
          </cell>
          <cell r="O15">
            <v>5.45E-2</v>
          </cell>
          <cell r="P15" t="str">
            <v>Yearly</v>
          </cell>
          <cell r="Q15">
            <v>49461511</v>
          </cell>
          <cell r="R15">
            <v>49461511</v>
          </cell>
          <cell r="S15">
            <v>0</v>
          </cell>
          <cell r="T15">
            <v>0</v>
          </cell>
          <cell r="U15">
            <v>45945</v>
          </cell>
          <cell r="V15">
            <v>3.128767123287671</v>
          </cell>
          <cell r="W15">
            <v>2.6366358753805583</v>
          </cell>
          <cell r="X15">
            <v>5.8306408453079613E-2</v>
          </cell>
          <cell r="Y15">
            <v>6.88E-2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N16">
            <v>8.3521859338905671E-3</v>
          </cell>
          <cell r="O16">
            <v>8.4000000000000005E-2</v>
          </cell>
          <cell r="P16" t="str">
            <v>Yearly</v>
          </cell>
          <cell r="Q16">
            <v>10197081</v>
          </cell>
          <cell r="R16">
            <v>10197081</v>
          </cell>
          <cell r="S16">
            <v>0</v>
          </cell>
          <cell r="T16">
            <v>0</v>
          </cell>
          <cell r="U16">
            <v>45616</v>
          </cell>
          <cell r="V16">
            <v>2.2273972602739724</v>
          </cell>
          <cell r="W16">
            <v>1.861426016344762</v>
          </cell>
          <cell r="X16">
            <v>7.3807373331907775E-2</v>
          </cell>
          <cell r="Y16">
            <v>7.4951000000000004E-2</v>
          </cell>
          <cell r="Z16">
            <v>0</v>
          </cell>
          <cell r="AA16">
            <v>0</v>
          </cell>
          <cell r="AB16" t="str">
            <v>AAA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CRISIL AAA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N17">
            <v>7.8642066811242667E-3</v>
          </cell>
          <cell r="O17">
            <v>6.4500000000000002E-2</v>
          </cell>
          <cell r="P17" t="str">
            <v>Yearly</v>
          </cell>
          <cell r="Q17">
            <v>10000000</v>
          </cell>
          <cell r="R17">
            <v>10000000</v>
          </cell>
          <cell r="S17">
            <v>0</v>
          </cell>
          <cell r="T17">
            <v>0</v>
          </cell>
          <cell r="U17">
            <v>46919</v>
          </cell>
          <cell r="V17">
            <v>5.7972602739726025</v>
          </cell>
          <cell r="W17">
            <v>4.5938671012618126</v>
          </cell>
          <cell r="X17">
            <v>6.4429947020015421E-2</v>
          </cell>
          <cell r="Y17">
            <v>7.3599999999999999E-2</v>
          </cell>
          <cell r="Z17">
            <v>0</v>
          </cell>
          <cell r="AA17">
            <v>0</v>
          </cell>
          <cell r="AB17">
            <v>0</v>
          </cell>
          <cell r="AC17" t="str">
            <v>AAA</v>
          </cell>
          <cell r="AD17" t="str">
            <v>AAA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N18">
            <v>8.5532687524376601E-3</v>
          </cell>
          <cell r="O18">
            <v>8.8499999999999995E-2</v>
          </cell>
          <cell r="P18" t="str">
            <v>Yearly</v>
          </cell>
          <cell r="Q18">
            <v>11043011</v>
          </cell>
          <cell r="R18">
            <v>11043011</v>
          </cell>
          <cell r="S18">
            <v>0</v>
          </cell>
          <cell r="T18">
            <v>0</v>
          </cell>
          <cell r="U18">
            <v>45699</v>
          </cell>
          <cell r="V18">
            <v>2.4547945205479453</v>
          </cell>
          <cell r="W18">
            <v>2.0775368976701989</v>
          </cell>
          <cell r="X18">
            <v>4.2603830927234618E-2</v>
          </cell>
          <cell r="Y18">
            <v>6.9000000000000006E-2</v>
          </cell>
          <cell r="Z18">
            <v>0</v>
          </cell>
          <cell r="AA18">
            <v>0</v>
          </cell>
          <cell r="AB18">
            <v>0</v>
          </cell>
          <cell r="AC18" t="str">
            <v>AAA</v>
          </cell>
          <cell r="AD18">
            <v>0</v>
          </cell>
          <cell r="AE18" t="str">
            <v>AAA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N19">
            <v>7.8112391647828833E-4</v>
          </cell>
          <cell r="O19">
            <v>6.6299999999999998E-2</v>
          </cell>
          <cell r="P19" t="str">
            <v>Yearly</v>
          </cell>
          <cell r="Q19">
            <v>1000001</v>
          </cell>
          <cell r="R19">
            <v>1000001</v>
          </cell>
          <cell r="S19">
            <v>0</v>
          </cell>
          <cell r="T19">
            <v>0</v>
          </cell>
          <cell r="U19">
            <v>47949</v>
          </cell>
          <cell r="V19">
            <v>8.6191780821917803</v>
          </cell>
          <cell r="W19">
            <v>6.1591365181131117</v>
          </cell>
          <cell r="X19">
            <v>6.622140892529306E-2</v>
          </cell>
          <cell r="Y19">
            <v>7.4050000000000005E-2</v>
          </cell>
          <cell r="Z19">
            <v>0</v>
          </cell>
          <cell r="AA19">
            <v>0</v>
          </cell>
          <cell r="AB19" t="str">
            <v>AAA</v>
          </cell>
          <cell r="AC19" t="str">
            <v>AAA</v>
          </cell>
          <cell r="AD19">
            <v>0</v>
          </cell>
          <cell r="AE19" t="str">
            <v>AAA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N20">
            <v>1.1374061552102147E-2</v>
          </cell>
          <cell r="O20">
            <v>8.7799999999999989E-2</v>
          </cell>
          <cell r="P20" t="str">
            <v>Yearly</v>
          </cell>
          <cell r="Q20">
            <v>14528022</v>
          </cell>
          <cell r="R20">
            <v>14528022</v>
          </cell>
          <cell r="S20">
            <v>0</v>
          </cell>
          <cell r="T20">
            <v>0</v>
          </cell>
          <cell r="U20">
            <v>46429</v>
          </cell>
          <cell r="V20">
            <v>4.4547945205479449</v>
          </cell>
          <cell r="W20">
            <v>3.4918032980702174</v>
          </cell>
          <cell r="X20">
            <v>5.7007785487752663E-2</v>
          </cell>
          <cell r="Y20">
            <v>6.9900000000000004E-2</v>
          </cell>
          <cell r="Z20">
            <v>0</v>
          </cell>
          <cell r="AA20">
            <v>0</v>
          </cell>
          <cell r="AB20">
            <v>0</v>
          </cell>
          <cell r="AC20" t="str">
            <v>AAA</v>
          </cell>
          <cell r="AD20">
            <v>0</v>
          </cell>
          <cell r="AE20" t="str">
            <v>AAA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N21">
            <v>1.9689311427480136E-2</v>
          </cell>
          <cell r="O21">
            <v>6.8000000000000005E-2</v>
          </cell>
          <cell r="P21" t="str">
            <v>Yearly</v>
          </cell>
          <cell r="Q21">
            <v>25000000</v>
          </cell>
          <cell r="R21">
            <v>25000000</v>
          </cell>
          <cell r="S21">
            <v>0</v>
          </cell>
          <cell r="T21">
            <v>0</v>
          </cell>
          <cell r="U21">
            <v>47930</v>
          </cell>
          <cell r="V21">
            <v>8.5671232876712331</v>
          </cell>
          <cell r="W21">
            <v>6.0789399349225341</v>
          </cell>
          <cell r="X21">
            <v>6.7913306726598038E-2</v>
          </cell>
          <cell r="Y21">
            <v>7.4499999999999997E-2</v>
          </cell>
          <cell r="Z21">
            <v>0</v>
          </cell>
          <cell r="AA21">
            <v>0</v>
          </cell>
          <cell r="AB21">
            <v>0</v>
          </cell>
          <cell r="AC21" t="str">
            <v>AAA</v>
          </cell>
          <cell r="AD21">
            <v>0</v>
          </cell>
          <cell r="AE21" t="str">
            <v>AAA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[ICRA]AAA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N22">
            <v>1.4160964828485655E-2</v>
          </cell>
          <cell r="O22">
            <v>7.9899999999999999E-2</v>
          </cell>
          <cell r="P22" t="str">
            <v>Yearly</v>
          </cell>
          <cell r="Q22">
            <v>17730586</v>
          </cell>
          <cell r="R22">
            <v>17730586</v>
          </cell>
          <cell r="S22">
            <v>0</v>
          </cell>
          <cell r="T22">
            <v>0</v>
          </cell>
          <cell r="U22">
            <v>47311</v>
          </cell>
          <cell r="V22">
            <v>6.8712328767123285</v>
          </cell>
          <cell r="W22">
            <v>5.1082170490500838</v>
          </cell>
          <cell r="X22">
            <v>7.1696169547848992E-2</v>
          </cell>
          <cell r="Y22">
            <v>7.6999999999999999E-2</v>
          </cell>
          <cell r="Z22">
            <v>0</v>
          </cell>
          <cell r="AA22">
            <v>0</v>
          </cell>
          <cell r="AB22" t="str">
            <v>AAA</v>
          </cell>
          <cell r="AC22">
            <v>0</v>
          </cell>
          <cell r="AD22" t="str">
            <v>AAA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CRISIL AAA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N23">
            <v>2.3309762669606162E-3</v>
          </cell>
          <cell r="O23">
            <v>6.9199999999999998E-2</v>
          </cell>
          <cell r="P23" t="str">
            <v>Yearly</v>
          </cell>
          <cell r="Q23">
            <v>2996595</v>
          </cell>
          <cell r="R23">
            <v>2996595</v>
          </cell>
          <cell r="S23">
            <v>0</v>
          </cell>
          <cell r="T23">
            <v>0</v>
          </cell>
          <cell r="U23">
            <v>47841</v>
          </cell>
          <cell r="V23">
            <v>8.3232876712328761</v>
          </cell>
          <cell r="W23">
            <v>5.7896436577118715</v>
          </cell>
          <cell r="X23">
            <v>6.9302240389217104E-2</v>
          </cell>
          <cell r="Y23">
            <v>7.8100000000000003E-2</v>
          </cell>
          <cell r="Z23">
            <v>0</v>
          </cell>
          <cell r="AA23">
            <v>0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CRISIL AAA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N24">
            <v>1.0846731014024193E-2</v>
          </cell>
          <cell r="O24">
            <v>6.83E-2</v>
          </cell>
          <cell r="P24" t="str">
            <v>Yearly</v>
          </cell>
          <cell r="Q24">
            <v>13877900</v>
          </cell>
          <cell r="R24">
            <v>13877900</v>
          </cell>
          <cell r="S24">
            <v>0</v>
          </cell>
          <cell r="T24">
            <v>0</v>
          </cell>
          <cell r="U24">
            <v>47856</v>
          </cell>
          <cell r="V24">
            <v>8.3643835616438356</v>
          </cell>
          <cell r="W24">
            <v>5.8474832304933777</v>
          </cell>
          <cell r="X24">
            <v>6.9625379880871419E-2</v>
          </cell>
          <cell r="Y24">
            <v>7.7600000000000002E-2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N25">
            <v>7.0680036056230628E-3</v>
          </cell>
          <cell r="O25">
            <v>0.06</v>
          </cell>
          <cell r="P25" t="str">
            <v>Yearly</v>
          </cell>
          <cell r="Q25">
            <v>9000000</v>
          </cell>
          <cell r="R25">
            <v>9000000</v>
          </cell>
          <cell r="S25">
            <v>0</v>
          </cell>
          <cell r="T25">
            <v>0</v>
          </cell>
          <cell r="U25">
            <v>46015</v>
          </cell>
          <cell r="V25">
            <v>3.3205479452054796</v>
          </cell>
          <cell r="W25">
            <v>2.7730072843343221</v>
          </cell>
          <cell r="X25">
            <v>5.9870497695375467E-2</v>
          </cell>
          <cell r="Y25">
            <v>7.51E-2</v>
          </cell>
          <cell r="Z25">
            <v>0</v>
          </cell>
          <cell r="AA25">
            <v>0</v>
          </cell>
          <cell r="AB25" t="str">
            <v>AAA</v>
          </cell>
          <cell r="AC25">
            <v>0</v>
          </cell>
          <cell r="AD25">
            <v>0</v>
          </cell>
          <cell r="AE25" t="str">
            <v>AAA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CRISIL AAA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N26">
            <v>8.3244789643226549E-4</v>
          </cell>
          <cell r="O26">
            <v>7.690000000000001E-2</v>
          </cell>
          <cell r="P26" t="str">
            <v>Yearly</v>
          </cell>
          <cell r="Q26">
            <v>1083310</v>
          </cell>
          <cell r="R26">
            <v>1083310</v>
          </cell>
          <cell r="S26">
            <v>0</v>
          </cell>
          <cell r="T26">
            <v>0</v>
          </cell>
          <cell r="U26">
            <v>48304</v>
          </cell>
          <cell r="V26">
            <v>9.5917808219178085</v>
          </cell>
          <cell r="W26">
            <v>6.4516787695694866</v>
          </cell>
          <cell r="X26">
            <v>6.4872019446994181E-2</v>
          </cell>
          <cell r="Y26">
            <v>7.4700000000000003E-2</v>
          </cell>
          <cell r="Z26">
            <v>0</v>
          </cell>
          <cell r="AA26">
            <v>0</v>
          </cell>
          <cell r="AB26" t="str">
            <v>AAA</v>
          </cell>
          <cell r="AC26">
            <v>0</v>
          </cell>
          <cell r="AD26">
            <v>0</v>
          </cell>
          <cell r="AE26" t="str">
            <v>AAA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N27">
            <v>1.4106857016418943E-2</v>
          </cell>
          <cell r="O27">
            <v>7.5499999999999998E-2</v>
          </cell>
          <cell r="P27" t="str">
            <v>Yearly</v>
          </cell>
          <cell r="Q27">
            <v>18559665</v>
          </cell>
          <cell r="R27">
            <v>18559665</v>
          </cell>
          <cell r="S27">
            <v>0</v>
          </cell>
          <cell r="T27">
            <v>0</v>
          </cell>
          <cell r="U27">
            <v>48112</v>
          </cell>
          <cell r="V27">
            <v>9.0657534246575349</v>
          </cell>
          <cell r="W27">
            <v>5.9997777783694222</v>
          </cell>
          <cell r="X27">
            <v>6.1946051607785511E-2</v>
          </cell>
          <cell r="Y27">
            <v>7.3800000000000004E-2</v>
          </cell>
          <cell r="Z27">
            <v>0</v>
          </cell>
          <cell r="AA27">
            <v>0</v>
          </cell>
          <cell r="AB27" t="str">
            <v>AAA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CRISIL AAA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N28">
            <v>6.5831496990240235E-3</v>
          </cell>
          <cell r="O28">
            <v>7.3800000000000004E-2</v>
          </cell>
          <cell r="P28" t="str">
            <v>Yearly</v>
          </cell>
          <cell r="Q28">
            <v>8370960</v>
          </cell>
          <cell r="R28">
            <v>8370960</v>
          </cell>
          <cell r="S28">
            <v>0</v>
          </cell>
          <cell r="T28">
            <v>0</v>
          </cell>
          <cell r="U28">
            <v>47121</v>
          </cell>
          <cell r="V28">
            <v>6.3506849315068497</v>
          </cell>
          <cell r="W28">
            <v>4.7136047818677929</v>
          </cell>
          <cell r="X28">
            <v>6.4559942527336212E-2</v>
          </cell>
          <cell r="Y28">
            <v>7.3200000000000001E-2</v>
          </cell>
          <cell r="Z28">
            <v>0</v>
          </cell>
          <cell r="AA28">
            <v>0</v>
          </cell>
          <cell r="AB28">
            <v>0</v>
          </cell>
          <cell r="AC28" t="str">
            <v>AAA</v>
          </cell>
          <cell r="AD28">
            <v>0</v>
          </cell>
          <cell r="AE28" t="str">
            <v>AAA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[ICRA]AAA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N29">
            <v>8.0497095628281057E-3</v>
          </cell>
          <cell r="O29">
            <v>9.1799999999999993E-2</v>
          </cell>
          <cell r="P29" t="str">
            <v>Half Yly</v>
          </cell>
          <cell r="Q29">
            <v>10191966</v>
          </cell>
          <cell r="R29">
            <v>10191966</v>
          </cell>
          <cell r="S29">
            <v>0</v>
          </cell>
          <cell r="T29">
            <v>0</v>
          </cell>
          <cell r="U29">
            <v>46775</v>
          </cell>
          <cell r="V29">
            <v>5.4027397260273968</v>
          </cell>
          <cell r="W29">
            <v>4.2309255833324064</v>
          </cell>
          <cell r="X29">
            <v>6.2041635000610648E-2</v>
          </cell>
          <cell r="Y29">
            <v>7.2700000000000001E-2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N30">
            <v>4.5051450422700394E-3</v>
          </cell>
          <cell r="O30">
            <v>9.1799999999999993E-2</v>
          </cell>
          <cell r="P30" t="str">
            <v>Half Yly</v>
          </cell>
          <cell r="Q30">
            <v>5800000</v>
          </cell>
          <cell r="R30">
            <v>5800000</v>
          </cell>
          <cell r="S30">
            <v>0</v>
          </cell>
          <cell r="T30">
            <v>0</v>
          </cell>
          <cell r="U30">
            <v>47141</v>
          </cell>
          <cell r="V30">
            <v>6.4054794520547942</v>
          </cell>
          <cell r="W30">
            <v>4.8268923996215376</v>
          </cell>
          <cell r="X30">
            <v>6.075661169577759E-2</v>
          </cell>
          <cell r="Y30">
            <v>7.3700000000000002E-2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 t="str">
            <v>AAA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N31">
            <v>3.5101931012434186E-3</v>
          </cell>
          <cell r="O31">
            <v>8.6699999999999999E-2</v>
          </cell>
          <cell r="P31" t="str">
            <v>Half Yly</v>
          </cell>
          <cell r="Q31">
            <v>4414972</v>
          </cell>
          <cell r="R31">
            <v>4414972</v>
          </cell>
          <cell r="S31">
            <v>0</v>
          </cell>
          <cell r="T31">
            <v>0</v>
          </cell>
          <cell r="U31">
            <v>47076</v>
          </cell>
          <cell r="V31">
            <v>6.2273972602739729</v>
          </cell>
          <cell r="W31">
            <v>4.6984452202556897</v>
          </cell>
          <cell r="X31">
            <v>6.5752180268550953E-2</v>
          </cell>
          <cell r="Y31">
            <v>7.3999999999999996E-2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N32">
            <v>7.0047504412308241E-3</v>
          </cell>
          <cell r="O32">
            <v>6.8000000000000005E-2</v>
          </cell>
          <cell r="P32" t="str">
            <v>Yearly</v>
          </cell>
          <cell r="Q32">
            <v>9000000</v>
          </cell>
          <cell r="R32">
            <v>9000000</v>
          </cell>
          <cell r="S32">
            <v>0</v>
          </cell>
          <cell r="T32">
            <v>0</v>
          </cell>
          <cell r="U32">
            <v>49542</v>
          </cell>
          <cell r="V32">
            <v>12.983561643835616</v>
          </cell>
          <cell r="W32">
            <v>5.9003992168801904</v>
          </cell>
          <cell r="X32">
            <v>6.7993695918784347E-2</v>
          </cell>
          <cell r="Y32">
            <v>7.6944184289961415E-2</v>
          </cell>
          <cell r="Z32">
            <v>0</v>
          </cell>
          <cell r="AA32">
            <v>0</v>
          </cell>
          <cell r="AB32" t="str">
            <v>AAA</v>
          </cell>
          <cell r="AC32" t="str">
            <v>AAA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CRISIL AAA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N33">
            <v>4.1571783423869219E-2</v>
          </cell>
          <cell r="O33">
            <v>7.6999999999999999E-2</v>
          </cell>
          <cell r="P33" t="str">
            <v>Yearly</v>
          </cell>
          <cell r="Q33">
            <v>53311455</v>
          </cell>
          <cell r="R33">
            <v>53311455</v>
          </cell>
          <cell r="S33">
            <v>0</v>
          </cell>
          <cell r="T33">
            <v>0</v>
          </cell>
          <cell r="U33">
            <v>45775</v>
          </cell>
          <cell r="V33">
            <v>2.6630136986301371</v>
          </cell>
          <cell r="W33">
            <v>2.2893044874688555</v>
          </cell>
          <cell r="X33">
            <v>4.9641027433981945E-2</v>
          </cell>
          <cell r="Y33">
            <v>7.1300000000000002E-2</v>
          </cell>
          <cell r="Z33">
            <v>0</v>
          </cell>
          <cell r="AA33">
            <v>0</v>
          </cell>
          <cell r="AB33" t="str">
            <v>AAA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N34">
            <v>4.1649470113322401E-2</v>
          </cell>
          <cell r="O34">
            <v>0</v>
          </cell>
          <cell r="P34" t="str">
            <v/>
          </cell>
          <cell r="Q34">
            <v>0</v>
          </cell>
          <cell r="R34">
            <v>50733430.549999997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e">
            <v>#N/A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N35">
            <v>3.4285088502209815E-3</v>
          </cell>
          <cell r="O35">
            <v>8.1199999999999994E-2</v>
          </cell>
          <cell r="P35" t="str">
            <v>Yearly</v>
          </cell>
          <cell r="Q35">
            <v>4149836</v>
          </cell>
          <cell r="R35">
            <v>4149836</v>
          </cell>
          <cell r="S35">
            <v>0</v>
          </cell>
          <cell r="T35">
            <v>0</v>
          </cell>
          <cell r="U35">
            <v>47963</v>
          </cell>
          <cell r="V35">
            <v>8.6575342465753433</v>
          </cell>
          <cell r="W35">
            <v>5.9850697238158457</v>
          </cell>
          <cell r="X35">
            <v>7.5051476141026099E-2</v>
          </cell>
          <cell r="Y35">
            <v>7.4014999999999997E-2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N36">
            <v>1.58021442763473E-2</v>
          </cell>
          <cell r="O36">
            <v>0.08</v>
          </cell>
          <cell r="P36" t="str">
            <v>Yearly</v>
          </cell>
          <cell r="Q36">
            <v>19230416</v>
          </cell>
          <cell r="R36">
            <v>19230416</v>
          </cell>
          <cell r="S36">
            <v>0</v>
          </cell>
          <cell r="T36">
            <v>0</v>
          </cell>
          <cell r="U36">
            <v>48422</v>
          </cell>
          <cell r="V36">
            <v>9.9150684931506845</v>
          </cell>
          <cell r="W36">
            <v>6.6544706446635749</v>
          </cell>
          <cell r="X36">
            <v>7.8158939646793837E-2</v>
          </cell>
          <cell r="Y36">
            <v>7.8016000000000002E-2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N37">
            <v>7.872818417739597E-4</v>
          </cell>
          <cell r="O37">
            <v>6.9500000000000006E-2</v>
          </cell>
          <cell r="P37" t="str">
            <v>Yearly</v>
          </cell>
          <cell r="Q37">
            <v>939847</v>
          </cell>
          <cell r="R37">
            <v>939847</v>
          </cell>
          <cell r="S37">
            <v>0</v>
          </cell>
          <cell r="T37">
            <v>0</v>
          </cell>
          <cell r="U37">
            <v>50003</v>
          </cell>
          <cell r="V37">
            <v>14.246575342465754</v>
          </cell>
          <cell r="W37">
            <v>8.2730391725754444</v>
          </cell>
          <cell r="X37">
            <v>7.6527715935568036E-2</v>
          </cell>
          <cell r="Y37">
            <v>7.4249999999999997E-2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N38">
            <v>7.8587966387701181E-4</v>
          </cell>
          <cell r="O38">
            <v>7.0999999999999994E-2</v>
          </cell>
          <cell r="P38" t="str">
            <v>Yearly</v>
          </cell>
          <cell r="Q38">
            <v>951874</v>
          </cell>
          <cell r="R38">
            <v>951874</v>
          </cell>
          <cell r="S38">
            <v>0</v>
          </cell>
          <cell r="T38">
            <v>0</v>
          </cell>
          <cell r="U38">
            <v>48164</v>
          </cell>
          <cell r="V38">
            <v>9.2082191780821923</v>
          </cell>
          <cell r="W38">
            <v>6.1487600387235135</v>
          </cell>
          <cell r="X38">
            <v>7.8468967850942692E-2</v>
          </cell>
          <cell r="Y38">
            <v>7.7600000000000002E-2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N39">
            <v>1.0708728140000337E-2</v>
          </cell>
          <cell r="O39">
            <v>7.8600000000000003E-2</v>
          </cell>
          <cell r="P39" t="str">
            <v>Yearly</v>
          </cell>
          <cell r="Q39">
            <v>13000000</v>
          </cell>
          <cell r="R39">
            <v>13000000</v>
          </cell>
          <cell r="S39">
            <v>0</v>
          </cell>
          <cell r="T39">
            <v>0</v>
          </cell>
          <cell r="U39">
            <v>48359</v>
          </cell>
          <cell r="V39">
            <v>9.742465753424657</v>
          </cell>
          <cell r="W39">
            <v>6.5154548551681719</v>
          </cell>
          <cell r="X39">
            <v>7.8513152709125358E-2</v>
          </cell>
          <cell r="Y39">
            <v>7.8E-2</v>
          </cell>
          <cell r="Z39">
            <v>0</v>
          </cell>
          <cell r="AA39">
            <v>0</v>
          </cell>
          <cell r="AB39" t="str">
            <v>AAA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N40">
            <v>2.1610471649956834E-2</v>
          </cell>
          <cell r="O40">
            <v>8.4399999999999989E-2</v>
          </cell>
          <cell r="P40" t="str">
            <v>Yearly</v>
          </cell>
          <cell r="Q40">
            <v>25969827</v>
          </cell>
          <cell r="R40">
            <v>25969827</v>
          </cell>
          <cell r="S40">
            <v>0</v>
          </cell>
          <cell r="T40">
            <v>0</v>
          </cell>
          <cell r="U40">
            <v>47115</v>
          </cell>
          <cell r="V40">
            <v>6.3342465753424655</v>
          </cell>
          <cell r="W40">
            <v>4.5967844965061095</v>
          </cell>
          <cell r="X40">
            <v>7.6303950155678521E-2</v>
          </cell>
          <cell r="Y40">
            <v>7.3499999999999996E-2</v>
          </cell>
          <cell r="Z40">
            <v>0</v>
          </cell>
          <cell r="AA40">
            <v>0</v>
          </cell>
          <cell r="AB40" t="str">
            <v>AAA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N41">
            <v>1.7444915540919823E-3</v>
          </cell>
          <cell r="O41">
            <v>0.09</v>
          </cell>
          <cell r="P41" t="str">
            <v>Yearly</v>
          </cell>
          <cell r="Q41">
            <v>2141330</v>
          </cell>
          <cell r="R41">
            <v>2141330</v>
          </cell>
          <cell r="S41">
            <v>0</v>
          </cell>
          <cell r="T41">
            <v>0</v>
          </cell>
          <cell r="U41">
            <v>47086</v>
          </cell>
          <cell r="V41">
            <v>6.2547945205479456</v>
          </cell>
          <cell r="W41">
            <v>4.4474791608155018</v>
          </cell>
          <cell r="X41">
            <v>7.5284502841312398E-2</v>
          </cell>
          <cell r="Y41">
            <v>7.6899999999999996E-2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N42">
            <v>9.7146365516880013E-3</v>
          </cell>
          <cell r="O42">
            <v>8.6199999999999999E-2</v>
          </cell>
          <cell r="P42" t="str">
            <v>Yearly</v>
          </cell>
          <cell r="Q42">
            <v>12153355</v>
          </cell>
          <cell r="R42">
            <v>12153355</v>
          </cell>
          <cell r="S42">
            <v>0</v>
          </cell>
          <cell r="T42">
            <v>0</v>
          </cell>
          <cell r="U42">
            <v>49017</v>
          </cell>
          <cell r="V42">
            <v>11.545205479452054</v>
          </cell>
          <cell r="W42">
            <v>7.0858350432699195</v>
          </cell>
          <cell r="X42">
            <v>7.2389255890055487E-2</v>
          </cell>
          <cell r="Y42">
            <v>7.5999999999999998E-2</v>
          </cell>
          <cell r="Z42">
            <v>0</v>
          </cell>
          <cell r="AA42">
            <v>0</v>
          </cell>
          <cell r="AB42" t="str">
            <v>AAA</v>
          </cell>
          <cell r="AC42">
            <v>0</v>
          </cell>
          <cell r="AD42">
            <v>0</v>
          </cell>
          <cell r="AE42" t="str">
            <v>AAA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N43">
            <v>6.3165388712647609E-3</v>
          </cell>
          <cell r="O43">
            <v>6.0899999999999996E-2</v>
          </cell>
          <cell r="P43" t="str">
            <v>Yearly</v>
          </cell>
          <cell r="Q43">
            <v>7879680</v>
          </cell>
          <cell r="R43">
            <v>7879680</v>
          </cell>
          <cell r="S43">
            <v>0</v>
          </cell>
          <cell r="T43">
            <v>0</v>
          </cell>
          <cell r="U43">
            <v>46444</v>
          </cell>
          <cell r="V43">
            <v>4.4958904109589044</v>
          </cell>
          <cell r="W43">
            <v>3.6769938858005902</v>
          </cell>
          <cell r="X43">
            <v>6.4738356552371562E-2</v>
          </cell>
          <cell r="Y43">
            <v>7.0999999999999994E-2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N44">
            <v>4.5546974180661632E-3</v>
          </cell>
          <cell r="O44">
            <v>9.3000000000000013E-2</v>
          </cell>
          <cell r="P44" t="str">
            <v>Yearly</v>
          </cell>
          <cell r="Q44">
            <v>5656666</v>
          </cell>
          <cell r="R44">
            <v>5656666</v>
          </cell>
          <cell r="S44">
            <v>0</v>
          </cell>
          <cell r="T44">
            <v>0</v>
          </cell>
          <cell r="U44">
            <v>47365</v>
          </cell>
          <cell r="V44">
            <v>7.0191780821917806</v>
          </cell>
          <cell r="W44">
            <v>4.7716295207051056</v>
          </cell>
          <cell r="X44">
            <v>6.8764951631336793E-2</v>
          </cell>
          <cell r="Y44">
            <v>7.2499999999999995E-2</v>
          </cell>
          <cell r="Z44">
            <v>0</v>
          </cell>
          <cell r="AA44">
            <v>0</v>
          </cell>
          <cell r="AB44" t="str">
            <v>AAA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N45">
            <v>7.5757873897628831E-3</v>
          </cell>
          <cell r="O45">
            <v>7.8799999999999995E-2</v>
          </cell>
          <cell r="P45" t="str">
            <v>Yearly</v>
          </cell>
          <cell r="Q45">
            <v>9485344</v>
          </cell>
          <cell r="R45">
            <v>9485344</v>
          </cell>
          <cell r="S45">
            <v>0</v>
          </cell>
          <cell r="T45">
            <v>0</v>
          </cell>
          <cell r="U45">
            <v>48590</v>
          </cell>
          <cell r="V45">
            <v>10.375342465753425</v>
          </cell>
          <cell r="W45">
            <v>6.6600106191366457</v>
          </cell>
          <cell r="X45">
            <v>7.1181649209818634E-2</v>
          </cell>
          <cell r="Y45">
            <v>7.51E-2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N46">
            <v>5.2627036680387897E-3</v>
          </cell>
          <cell r="O46">
            <v>8.539999999999999E-2</v>
          </cell>
          <cell r="P46" t="str">
            <v>Half Yly</v>
          </cell>
          <cell r="Q46">
            <v>6493699</v>
          </cell>
          <cell r="R46">
            <v>6493699</v>
          </cell>
          <cell r="S46">
            <v>0</v>
          </cell>
          <cell r="T46">
            <v>0</v>
          </cell>
          <cell r="U46">
            <v>47072</v>
          </cell>
          <cell r="V46">
            <v>6.2164383561643834</v>
          </cell>
          <cell r="W46">
            <v>4.7066124213772333</v>
          </cell>
          <cell r="X46">
            <v>6.8591042425445573E-2</v>
          </cell>
          <cell r="Y46">
            <v>7.2800000000000004E-2</v>
          </cell>
          <cell r="Z46">
            <v>0</v>
          </cell>
          <cell r="AA46">
            <v>0</v>
          </cell>
          <cell r="AB46" t="str">
            <v>AAA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N47">
            <v>5.0108436204038594E-3</v>
          </cell>
          <cell r="O47">
            <v>7.6499999999999999E-2</v>
          </cell>
          <cell r="P47" t="str">
            <v>Yearly</v>
          </cell>
          <cell r="Q47">
            <v>6149214</v>
          </cell>
          <cell r="R47">
            <v>6149214</v>
          </cell>
          <cell r="S47">
            <v>0</v>
          </cell>
          <cell r="T47">
            <v>0</v>
          </cell>
          <cell r="U47">
            <v>46713</v>
          </cell>
          <cell r="V47">
            <v>5.2328767123287667</v>
          </cell>
          <cell r="W47">
            <v>3.9826091045046317</v>
          </cell>
          <cell r="X47">
            <v>7.0540786842714018E-2</v>
          </cell>
          <cell r="Y47">
            <v>7.2300000000000003E-2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N48">
            <v>2.6559063661609132E-3</v>
          </cell>
          <cell r="O48">
            <v>9.4499999999999987E-2</v>
          </cell>
          <cell r="P48" t="str">
            <v>Yearly</v>
          </cell>
          <cell r="Q48">
            <v>3259764</v>
          </cell>
          <cell r="R48">
            <v>3259764</v>
          </cell>
          <cell r="S48">
            <v>0</v>
          </cell>
          <cell r="T48">
            <v>0</v>
          </cell>
          <cell r="U48">
            <v>46266</v>
          </cell>
          <cell r="V48">
            <v>4.0082191780821921</v>
          </cell>
          <cell r="W48">
            <v>3.0352060157169314</v>
          </cell>
          <cell r="X48">
            <v>6.9018723301989965E-2</v>
          </cell>
          <cell r="Y48">
            <v>7.1300000000000002E-2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N49">
            <v>3.9495197363957117E-2</v>
          </cell>
          <cell r="O49">
            <v>6.8699999999999997E-2</v>
          </cell>
          <cell r="P49" t="str">
            <v>Yearly</v>
          </cell>
          <cell r="Q49">
            <v>50000000</v>
          </cell>
          <cell r="R49">
            <v>50000000</v>
          </cell>
          <cell r="S49">
            <v>0</v>
          </cell>
          <cell r="T49">
            <v>0</v>
          </cell>
          <cell r="U49">
            <v>48318</v>
          </cell>
          <cell r="V49">
            <v>9.6301369863013697</v>
          </cell>
          <cell r="W49">
            <v>6.6268776793174728</v>
          </cell>
          <cell r="X49">
            <v>6.8622275790539949E-2</v>
          </cell>
          <cell r="Y49">
            <v>7.4300000000000005E-2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N50">
            <v>3.6073993302335107E-2</v>
          </cell>
          <cell r="O50">
            <v>7.1300000000000002E-2</v>
          </cell>
          <cell r="P50" t="str">
            <v>Yearly</v>
          </cell>
          <cell r="Q50">
            <v>43409785</v>
          </cell>
          <cell r="R50">
            <v>43409785</v>
          </cell>
          <cell r="S50">
            <v>0</v>
          </cell>
          <cell r="T50">
            <v>0</v>
          </cell>
          <cell r="U50">
            <v>48180</v>
          </cell>
          <cell r="V50">
            <v>9.2520547945205482</v>
          </cell>
          <cell r="W50">
            <v>6.1755309906982623</v>
          </cell>
          <cell r="X50">
            <v>8.0069368291852586E-2</v>
          </cell>
          <cell r="Y50">
            <v>7.8200000000000006E-2</v>
          </cell>
          <cell r="Z50">
            <v>0</v>
          </cell>
          <cell r="AA50">
            <v>0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CRISIL AAA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N51">
            <v>1.4486319152175558E-2</v>
          </cell>
          <cell r="O51">
            <v>9.64E-2</v>
          </cell>
          <cell r="P51" t="str">
            <v>Yearly</v>
          </cell>
          <cell r="Q51">
            <v>18072846.5</v>
          </cell>
          <cell r="R51">
            <v>18072846.5</v>
          </cell>
          <cell r="S51">
            <v>0</v>
          </cell>
          <cell r="T51">
            <v>0</v>
          </cell>
          <cell r="U51">
            <v>46173</v>
          </cell>
          <cell r="V51">
            <v>3.7534246575342465</v>
          </cell>
          <cell r="W51">
            <v>3.0636675737783441</v>
          </cell>
          <cell r="X51">
            <v>6.1814836115854983E-2</v>
          </cell>
          <cell r="Y51">
            <v>6.9400000000000003E-2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N52">
            <v>1.5951087093377437E-2</v>
          </cell>
          <cell r="O52">
            <v>6.9199999999999998E-2</v>
          </cell>
          <cell r="P52" t="str">
            <v>Yearly</v>
          </cell>
          <cell r="Q52">
            <v>19797421</v>
          </cell>
          <cell r="R52">
            <v>19797421</v>
          </cell>
          <cell r="S52">
            <v>0</v>
          </cell>
          <cell r="T52">
            <v>0</v>
          </cell>
          <cell r="U52">
            <v>48091</v>
          </cell>
          <cell r="V52">
            <v>9.0082191780821912</v>
          </cell>
          <cell r="W52">
            <v>6.0522117422161452</v>
          </cell>
          <cell r="X52">
            <v>7.0758325941756101E-2</v>
          </cell>
          <cell r="Y52">
            <v>7.3599999999999999E-2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N53">
            <v>4.0278588736730118E-2</v>
          </cell>
          <cell r="O53">
            <v>7.4099999999999999E-2</v>
          </cell>
          <cell r="P53" t="str">
            <v>Yearly</v>
          </cell>
          <cell r="Q53">
            <v>51033993</v>
          </cell>
          <cell r="R53">
            <v>51033993</v>
          </cell>
          <cell r="S53">
            <v>0</v>
          </cell>
          <cell r="T53">
            <v>0</v>
          </cell>
          <cell r="U53">
            <v>47317</v>
          </cell>
          <cell r="V53">
            <v>6.8876712328767127</v>
          </cell>
          <cell r="W53">
            <v>5.2059483950371312</v>
          </cell>
          <cell r="X53">
            <v>6.6346820698192588E-2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 t="str">
            <v>AAA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N54">
            <v>1.6246921180268818E-2</v>
          </cell>
          <cell r="O54">
            <v>8.7499999999999994E-2</v>
          </cell>
          <cell r="P54" t="str">
            <v>Yearly</v>
          </cell>
          <cell r="Q54">
            <v>20901160.84</v>
          </cell>
          <cell r="R54">
            <v>20901160.84</v>
          </cell>
          <cell r="S54">
            <v>0</v>
          </cell>
          <cell r="T54">
            <v>0</v>
          </cell>
          <cell r="U54">
            <v>45850</v>
          </cell>
          <cell r="V54">
            <v>2.8684931506849316</v>
          </cell>
          <cell r="W54">
            <v>2.461770790165791</v>
          </cell>
          <cell r="X54">
            <v>4.9126209653403335E-2</v>
          </cell>
          <cell r="Y54">
            <v>7.0800000000000002E-2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N55">
            <v>4.1853245187316888E-2</v>
          </cell>
          <cell r="O55">
            <v>7.6200000000000004E-2</v>
          </cell>
          <cell r="P55" t="str">
            <v>Yearly</v>
          </cell>
          <cell r="Q55">
            <v>53486253</v>
          </cell>
          <cell r="R55">
            <v>53486253</v>
          </cell>
          <cell r="S55">
            <v>0</v>
          </cell>
          <cell r="T55">
            <v>0</v>
          </cell>
          <cell r="U55">
            <v>46266</v>
          </cell>
          <cell r="V55">
            <v>4.0082191780821921</v>
          </cell>
          <cell r="W55">
            <v>3.1337488126113664</v>
          </cell>
          <cell r="X55">
            <v>5.6270634876522896E-2</v>
          </cell>
          <cell r="Y55">
            <v>7.0400000000000004E-2</v>
          </cell>
          <cell r="Z55">
            <v>0</v>
          </cell>
          <cell r="AA55">
            <v>0</v>
          </cell>
          <cell r="AB55" t="str">
            <v>AAA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N56">
            <v>4.2306859588346511E-3</v>
          </cell>
          <cell r="O56">
            <v>9.5000000000000001E-2</v>
          </cell>
          <cell r="P56" t="str">
            <v>Yearly</v>
          </cell>
          <cell r="Q56">
            <v>5179565</v>
          </cell>
          <cell r="R56">
            <v>5179565</v>
          </cell>
          <cell r="S56">
            <v>0</v>
          </cell>
          <cell r="T56">
            <v>0</v>
          </cell>
          <cell r="U56">
            <v>45263</v>
          </cell>
          <cell r="V56">
            <v>1.2602739726027397</v>
          </cell>
          <cell r="W56">
            <v>1.100411232748616</v>
          </cell>
          <cell r="X56">
            <v>6.3953860343278324E-2</v>
          </cell>
          <cell r="Y56">
            <v>6.8199999999999997E-2</v>
          </cell>
          <cell r="Z56">
            <v>0</v>
          </cell>
          <cell r="AA56">
            <v>0</v>
          </cell>
          <cell r="AB56" t="str">
            <v>AAA</v>
          </cell>
          <cell r="AC56" t="str">
            <v>AAA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N57">
            <v>5.0443628964766847E-3</v>
          </cell>
          <cell r="O57">
            <v>8.43E-2</v>
          </cell>
          <cell r="P57" t="str">
            <v>Yearly</v>
          </cell>
          <cell r="Q57">
            <v>5921112</v>
          </cell>
          <cell r="R57">
            <v>5921112</v>
          </cell>
          <cell r="S57">
            <v>0</v>
          </cell>
          <cell r="T57">
            <v>0</v>
          </cell>
          <cell r="U57">
            <v>45720</v>
          </cell>
          <cell r="V57">
            <v>2.5123287671232877</v>
          </cell>
          <cell r="W57">
            <v>2.130098233811315</v>
          </cell>
          <cell r="X57">
            <v>8.9964388436163417E-2</v>
          </cell>
          <cell r="Y57">
            <v>7.3099999999999998E-2</v>
          </cell>
          <cell r="Z57">
            <v>0</v>
          </cell>
          <cell r="AA57">
            <v>0</v>
          </cell>
          <cell r="AB57" t="str">
            <v>AAA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N58">
            <v>4.2029584655855776E-3</v>
          </cell>
          <cell r="O58">
            <v>8.8000000000000009E-2</v>
          </cell>
          <cell r="P58" t="str">
            <v>Yearly</v>
          </cell>
          <cell r="Q58">
            <v>4789425</v>
          </cell>
          <cell r="R58">
            <v>4789425</v>
          </cell>
          <cell r="S58">
            <v>0</v>
          </cell>
          <cell r="T58">
            <v>0</v>
          </cell>
          <cell r="U58">
            <v>46566</v>
          </cell>
          <cell r="V58">
            <v>4.8301369863013699</v>
          </cell>
          <cell r="W58">
            <v>3.7825623676944091</v>
          </cell>
          <cell r="X58">
            <v>9.5100000000000004E-2</v>
          </cell>
          <cell r="Y58">
            <v>8.1672999999999996E-2</v>
          </cell>
          <cell r="Z58">
            <v>0</v>
          </cell>
          <cell r="AA58">
            <v>0</v>
          </cell>
          <cell r="AB58">
            <v>0</v>
          </cell>
          <cell r="AC58" t="str">
            <v>AA+</v>
          </cell>
          <cell r="AD58">
            <v>0</v>
          </cell>
          <cell r="AE58" t="str">
            <v>AA+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[ICRA]AA+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N59">
            <v>8.3499775857975985E-4</v>
          </cell>
          <cell r="O59">
            <v>9.0800000000000006E-2</v>
          </cell>
          <cell r="P59" t="str">
            <v>Yearly</v>
          </cell>
          <cell r="Q59">
            <v>978000</v>
          </cell>
          <cell r="R59">
            <v>978000</v>
          </cell>
          <cell r="S59">
            <v>0</v>
          </cell>
          <cell r="T59">
            <v>0</v>
          </cell>
          <cell r="U59">
            <v>45253</v>
          </cell>
          <cell r="V59">
            <v>1.2328767123287672</v>
          </cell>
          <cell r="W59">
            <v>1.0702452876619613</v>
          </cell>
          <cell r="X59">
            <v>9.5951999999999996E-2</v>
          </cell>
          <cell r="Y59">
            <v>7.5200000000000003E-2</v>
          </cell>
          <cell r="Z59">
            <v>0</v>
          </cell>
          <cell r="AA59">
            <v>0</v>
          </cell>
          <cell r="AB59">
            <v>0</v>
          </cell>
          <cell r="AC59" t="str">
            <v>AA+</v>
          </cell>
          <cell r="AD59">
            <v>0</v>
          </cell>
          <cell r="AE59" t="str">
            <v>AA+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[ICRA]AA+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N60">
            <v>7.5740363092861914E-3</v>
          </cell>
          <cell r="O60">
            <v>9.3000000000000013E-2</v>
          </cell>
          <cell r="P60" t="str">
            <v>Yearly</v>
          </cell>
          <cell r="Q60">
            <v>9052108</v>
          </cell>
          <cell r="R60">
            <v>9052108</v>
          </cell>
          <cell r="S60">
            <v>0</v>
          </cell>
          <cell r="T60">
            <v>0</v>
          </cell>
          <cell r="U60">
            <v>45478</v>
          </cell>
          <cell r="V60">
            <v>1.8493150684931507</v>
          </cell>
          <cell r="W60">
            <v>1.6356594116546854</v>
          </cell>
          <cell r="X60">
            <v>8.9149906372098089E-2</v>
          </cell>
          <cell r="Y60">
            <v>7.7600000000000002E-2</v>
          </cell>
          <cell r="Z60">
            <v>0</v>
          </cell>
          <cell r="AA60">
            <v>0</v>
          </cell>
          <cell r="AB60" t="str">
            <v>AAA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N61">
            <v>4.1634462746136186E-3</v>
          </cell>
          <cell r="O61">
            <v>9.2499999999999999E-2</v>
          </cell>
          <cell r="P61" t="str">
            <v>Yearly</v>
          </cell>
          <cell r="Q61">
            <v>5000000</v>
          </cell>
          <cell r="R61">
            <v>5000000</v>
          </cell>
          <cell r="S61">
            <v>0</v>
          </cell>
          <cell r="T61">
            <v>0</v>
          </cell>
          <cell r="U61">
            <v>45096</v>
          </cell>
          <cell r="V61">
            <v>0.80273972602739729</v>
          </cell>
          <cell r="W61">
            <v>0.74864908125746432</v>
          </cell>
          <cell r="X61">
            <v>9.0842436635634891E-2</v>
          </cell>
          <cell r="Y61">
            <v>7.2250999999999996E-2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N62">
            <v>8.5526858798926758E-4</v>
          </cell>
          <cell r="O62">
            <v>9.0200000000000002E-2</v>
          </cell>
          <cell r="P62" t="str">
            <v>Yearly</v>
          </cell>
          <cell r="Q62">
            <v>1018300</v>
          </cell>
          <cell r="R62">
            <v>1018300</v>
          </cell>
          <cell r="S62">
            <v>0</v>
          </cell>
          <cell r="T62">
            <v>0</v>
          </cell>
          <cell r="U62">
            <v>45924</v>
          </cell>
          <cell r="V62">
            <v>3.0712328767123287</v>
          </cell>
          <cell r="W62">
            <v>2.4310336304854245</v>
          </cell>
          <cell r="X62">
            <v>8.3111260762613659E-2</v>
          </cell>
          <cell r="Y62">
            <v>7.4374999999999997E-2</v>
          </cell>
          <cell r="Z62">
            <v>0</v>
          </cell>
          <cell r="AA62">
            <v>0</v>
          </cell>
          <cell r="AB62">
            <v>0</v>
          </cell>
          <cell r="AC62" t="str">
            <v>AAA</v>
          </cell>
          <cell r="AD62">
            <v>0</v>
          </cell>
          <cell r="AE62">
            <v>0</v>
          </cell>
          <cell r="AF62" t="str">
            <v>AAA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BWR AAA(CE)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N63">
            <v>1.6459434047328327E-3</v>
          </cell>
          <cell r="O63">
            <v>8.8399999999999992E-2</v>
          </cell>
          <cell r="P63" t="str">
            <v>Yearly</v>
          </cell>
          <cell r="Q63">
            <v>2025600</v>
          </cell>
          <cell r="R63">
            <v>2025600</v>
          </cell>
          <cell r="S63">
            <v>0</v>
          </cell>
          <cell r="T63">
            <v>0</v>
          </cell>
          <cell r="U63">
            <v>44838</v>
          </cell>
          <cell r="V63">
            <v>9.5890410958904104E-2</v>
          </cell>
          <cell r="W63">
            <v>9.070224267773748E-2</v>
          </cell>
          <cell r="X63">
            <v>8.4489999999999996E-2</v>
          </cell>
          <cell r="Y63">
            <v>5.7200000000000001E-2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N64">
            <v>1.6892401625109566E-3</v>
          </cell>
          <cell r="O64">
            <v>7.85E-2</v>
          </cell>
          <cell r="P64" t="str">
            <v>Half Yly</v>
          </cell>
          <cell r="Q64">
            <v>1981292</v>
          </cell>
          <cell r="R64">
            <v>1981292</v>
          </cell>
          <cell r="S64">
            <v>0</v>
          </cell>
          <cell r="T64">
            <v>0</v>
          </cell>
          <cell r="U64">
            <v>46846</v>
          </cell>
          <cell r="V64">
            <v>5.5972602739726032</v>
          </cell>
          <cell r="W64">
            <v>4.3468072378932234</v>
          </cell>
          <cell r="X64">
            <v>8.04750057538791E-2</v>
          </cell>
          <cell r="Y64">
            <v>7.3400000000000007E-2</v>
          </cell>
          <cell r="Z64">
            <v>0</v>
          </cell>
          <cell r="AA64">
            <v>0</v>
          </cell>
          <cell r="AB64" t="str">
            <v>AAA</v>
          </cell>
          <cell r="AC64" t="str">
            <v>AAA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N65">
            <v>6.6099519847263406E-3</v>
          </cell>
          <cell r="O65">
            <v>0.114</v>
          </cell>
          <cell r="P65" t="str">
            <v>Yearly</v>
          </cell>
          <cell r="Q65">
            <v>8808500</v>
          </cell>
          <cell r="R65">
            <v>8808500</v>
          </cell>
          <cell r="S65">
            <v>0</v>
          </cell>
          <cell r="T65">
            <v>0</v>
          </cell>
          <cell r="U65">
            <v>44862</v>
          </cell>
          <cell r="V65">
            <v>0.16164383561643836</v>
          </cell>
          <cell r="W65">
            <v>0.15155056780089857</v>
          </cell>
          <cell r="X65">
            <v>8.5797999999999999E-2</v>
          </cell>
          <cell r="Y65">
            <v>6.6600000000000006E-2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N66">
            <v>5.8481334636957269E-3</v>
          </cell>
          <cell r="O66">
            <v>8.4499999999999992E-2</v>
          </cell>
          <cell r="P66" t="str">
            <v>Yearly</v>
          </cell>
          <cell r="Q66">
            <v>7036652</v>
          </cell>
          <cell r="R66">
            <v>7036652</v>
          </cell>
          <cell r="S66">
            <v>0</v>
          </cell>
          <cell r="T66">
            <v>0</v>
          </cell>
          <cell r="U66">
            <v>46804</v>
          </cell>
          <cell r="V66">
            <v>5.4821917808219176</v>
          </cell>
          <cell r="W66">
            <v>4.1072535187643053</v>
          </cell>
          <cell r="X66">
            <v>8.3074533081199942E-2</v>
          </cell>
          <cell r="Y66">
            <v>8.0199999999999994E-2</v>
          </cell>
          <cell r="Z66">
            <v>0</v>
          </cell>
          <cell r="AA66">
            <v>0</v>
          </cell>
          <cell r="AB66" t="str">
            <v>AAA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N67">
            <v>4.3016937909169193E-3</v>
          </cell>
          <cell r="O67">
            <v>8.199999999999999E-2</v>
          </cell>
          <cell r="P67" t="str">
            <v>Half Yly</v>
          </cell>
          <cell r="Q67">
            <v>5009000</v>
          </cell>
          <cell r="R67">
            <v>5009000</v>
          </cell>
          <cell r="S67">
            <v>0</v>
          </cell>
          <cell r="T67">
            <v>0</v>
          </cell>
          <cell r="U67">
            <v>46821</v>
          </cell>
          <cell r="V67">
            <v>5.5287671232876709</v>
          </cell>
          <cell r="W67">
            <v>4.2582921132955844</v>
          </cell>
          <cell r="X67">
            <v>8.1396995198846925E-2</v>
          </cell>
          <cell r="Y67">
            <v>7.2599999999999998E-2</v>
          </cell>
          <cell r="Z67">
            <v>0</v>
          </cell>
          <cell r="AA67">
            <v>0</v>
          </cell>
          <cell r="AB67" t="str">
            <v>AAA</v>
          </cell>
          <cell r="AC67">
            <v>0</v>
          </cell>
          <cell r="AD67">
            <v>0</v>
          </cell>
          <cell r="AE67">
            <v>0</v>
          </cell>
          <cell r="AF67" t="str">
            <v>AAA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CRISIL AAA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N68">
            <v>4.2119642568792066E-3</v>
          </cell>
          <cell r="O68">
            <v>8.1500000000000003E-2</v>
          </cell>
          <cell r="P68" t="str">
            <v>Yearly</v>
          </cell>
          <cell r="Q68">
            <v>4937880</v>
          </cell>
          <cell r="R68">
            <v>4937880</v>
          </cell>
          <cell r="S68">
            <v>0</v>
          </cell>
          <cell r="T68">
            <v>0</v>
          </cell>
          <cell r="U68">
            <v>45721</v>
          </cell>
          <cell r="V68">
            <v>2.515068493150685</v>
          </cell>
          <cell r="W68">
            <v>2.1463335395762981</v>
          </cell>
          <cell r="X68">
            <v>8.6825311220059098E-2</v>
          </cell>
          <cell r="Y68">
            <v>6.9500000000000006E-2</v>
          </cell>
          <cell r="Z68">
            <v>0</v>
          </cell>
          <cell r="AA68">
            <v>0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N69">
            <v>4.494499655135787E-2</v>
          </cell>
          <cell r="O69">
            <v>8.8499999999999995E-2</v>
          </cell>
          <cell r="P69" t="str">
            <v>Yearly</v>
          </cell>
          <cell r="Q69">
            <v>57671607.390000001</v>
          </cell>
          <cell r="R69">
            <v>57671607.390000001</v>
          </cell>
          <cell r="S69">
            <v>0</v>
          </cell>
          <cell r="T69">
            <v>0</v>
          </cell>
          <cell r="U69">
            <v>45631</v>
          </cell>
          <cell r="V69">
            <v>2.2684931506849315</v>
          </cell>
          <cell r="W69">
            <v>1.8972625271735042</v>
          </cell>
          <cell r="X69">
            <v>4.6432824645904154E-2</v>
          </cell>
          <cell r="Y69">
            <v>7.1900000000000006E-2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N70">
            <v>4.1763844032177751E-3</v>
          </cell>
          <cell r="O70">
            <v>8.4499999999999992E-2</v>
          </cell>
          <cell r="P70" t="str">
            <v>Yearly</v>
          </cell>
          <cell r="Q70">
            <v>5000000</v>
          </cell>
          <cell r="R70">
            <v>5000000</v>
          </cell>
          <cell r="S70">
            <v>0</v>
          </cell>
          <cell r="T70">
            <v>0</v>
          </cell>
          <cell r="U70">
            <v>46771</v>
          </cell>
          <cell r="V70">
            <v>5.3917808219178083</v>
          </cell>
          <cell r="W70">
            <v>4.023555167621824</v>
          </cell>
          <cell r="X70">
            <v>8.4305598133792348E-2</v>
          </cell>
          <cell r="Y70">
            <v>8.0199999999999994E-2</v>
          </cell>
          <cell r="Z70">
            <v>0</v>
          </cell>
          <cell r="AA70">
            <v>0</v>
          </cell>
          <cell r="AB70" t="str">
            <v>AAA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CRISIL AAA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N71">
            <v>9.2051854236906289E-3</v>
          </cell>
          <cell r="O71">
            <v>7.6999999999999999E-2</v>
          </cell>
          <cell r="P71" t="str">
            <v>Yearly</v>
          </cell>
          <cell r="Q71">
            <v>11006074</v>
          </cell>
          <cell r="R71">
            <v>11006074</v>
          </cell>
          <cell r="S71">
            <v>0</v>
          </cell>
          <cell r="T71">
            <v>0</v>
          </cell>
          <cell r="U71">
            <v>46731</v>
          </cell>
          <cell r="V71">
            <v>5.2821917808219174</v>
          </cell>
          <cell r="W71">
            <v>4.0242246312420757</v>
          </cell>
          <cell r="X71">
            <v>7.6732071255109141E-2</v>
          </cell>
          <cell r="Y71">
            <v>7.2400000000000006E-2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N72">
            <v>1.3637326090175017E-2</v>
          </cell>
          <cell r="O72">
            <v>8.6999999999999994E-2</v>
          </cell>
          <cell r="P72" t="str">
            <v>Yearly</v>
          </cell>
          <cell r="Q72">
            <v>16948703</v>
          </cell>
          <cell r="R72">
            <v>16948703</v>
          </cell>
          <cell r="S72">
            <v>0</v>
          </cell>
          <cell r="T72">
            <v>0</v>
          </cell>
          <cell r="U72">
            <v>45791</v>
          </cell>
          <cell r="V72">
            <v>2.7068493150684931</v>
          </cell>
          <cell r="W72">
            <v>2.312017204878595</v>
          </cell>
          <cell r="X72">
            <v>6.2274976731604252E-2</v>
          </cell>
          <cell r="Y72">
            <v>7.0699999999999999E-2</v>
          </cell>
          <cell r="Z72">
            <v>0</v>
          </cell>
          <cell r="AA72">
            <v>0</v>
          </cell>
          <cell r="AB72" t="str">
            <v>AAA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CRISIL AAA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N73">
            <v>8.5124840932336934E-4</v>
          </cell>
          <cell r="O73">
            <v>7.9299999999999995E-2</v>
          </cell>
          <cell r="P73" t="str">
            <v>Yearly</v>
          </cell>
          <cell r="Q73">
            <v>1010700</v>
          </cell>
          <cell r="R73">
            <v>1010700</v>
          </cell>
          <cell r="S73">
            <v>0</v>
          </cell>
          <cell r="T73">
            <v>0</v>
          </cell>
          <cell r="U73">
            <v>46893</v>
          </cell>
          <cell r="V73">
            <v>5.7260273972602738</v>
          </cell>
          <cell r="W73">
            <v>4.4269105834754612</v>
          </cell>
          <cell r="X73">
            <v>7.6788197038782674E-2</v>
          </cell>
          <cell r="Y73">
            <v>7.1099999999999997E-2</v>
          </cell>
          <cell r="Z73">
            <v>0</v>
          </cell>
          <cell r="AA73">
            <v>0</v>
          </cell>
          <cell r="AB73" t="str">
            <v>AAA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CRISIL AAA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N74">
            <v>1.7508506114630356E-3</v>
          </cell>
          <cell r="O74">
            <v>9.1799999999999993E-2</v>
          </cell>
          <cell r="P74" t="str">
            <v>Half Yly</v>
          </cell>
          <cell r="Q74">
            <v>2181026</v>
          </cell>
          <cell r="R74">
            <v>2181026</v>
          </cell>
          <cell r="S74">
            <v>0</v>
          </cell>
          <cell r="T74">
            <v>0</v>
          </cell>
          <cell r="U74">
            <v>46045</v>
          </cell>
          <cell r="V74">
            <v>3.4027397260273973</v>
          </cell>
          <cell r="W74">
            <v>2.8816069285091901</v>
          </cell>
          <cell r="X74">
            <v>6.128421655975011E-2</v>
          </cell>
          <cell r="Y74">
            <v>7.0699999999999999E-2</v>
          </cell>
          <cell r="Z74">
            <v>0</v>
          </cell>
          <cell r="AA74">
            <v>0</v>
          </cell>
          <cell r="AB74" t="str">
            <v>AAA</v>
          </cell>
          <cell r="AC74">
            <v>0</v>
          </cell>
          <cell r="AD74" t="str">
            <v>AAA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N75">
            <v>8.8663862417086921E-4</v>
          </cell>
          <cell r="O75">
            <v>8.8499999999999995E-2</v>
          </cell>
          <cell r="P75" t="str">
            <v>Yearly</v>
          </cell>
          <cell r="Q75">
            <v>1083286</v>
          </cell>
          <cell r="R75">
            <v>1083286</v>
          </cell>
          <cell r="S75">
            <v>0</v>
          </cell>
          <cell r="T75">
            <v>0</v>
          </cell>
          <cell r="U75">
            <v>47649</v>
          </cell>
          <cell r="V75">
            <v>7.7972602739726025</v>
          </cell>
          <cell r="W75">
            <v>5.5206703800919179</v>
          </cell>
          <cell r="X75">
            <v>7.3966615084438761E-2</v>
          </cell>
          <cell r="Y75">
            <v>7.4499999999999997E-2</v>
          </cell>
          <cell r="Z75">
            <v>0</v>
          </cell>
          <cell r="AA75">
            <v>0</v>
          </cell>
          <cell r="AB75" t="str">
            <v>AAA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N76">
            <v>8.2071491838590699E-4</v>
          </cell>
          <cell r="O76">
            <v>9.0999999999999998E-2</v>
          </cell>
          <cell r="P76" t="str">
            <v>Half Yly</v>
          </cell>
          <cell r="Q76">
            <v>1069000</v>
          </cell>
          <cell r="R76">
            <v>1069000</v>
          </cell>
          <cell r="S76">
            <v>0</v>
          </cell>
          <cell r="T76">
            <v>0</v>
          </cell>
          <cell r="U76">
            <v>44916</v>
          </cell>
          <cell r="V76">
            <v>0.30958904109589042</v>
          </cell>
          <cell r="W76">
            <v>0.29488363839437171</v>
          </cell>
          <cell r="X76">
            <v>7.4523999999999993E-2</v>
          </cell>
          <cell r="Y76">
            <v>9.4E-2</v>
          </cell>
          <cell r="Z76">
            <v>0</v>
          </cell>
          <cell r="AA76">
            <v>0</v>
          </cell>
          <cell r="AB76" t="str">
            <v>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N77">
            <v>1.0627330399566913E-3</v>
          </cell>
          <cell r="O77">
            <v>0.08</v>
          </cell>
          <cell r="P77" t="str">
            <v>Yearly</v>
          </cell>
          <cell r="Q77">
            <v>1283023.3</v>
          </cell>
          <cell r="R77">
            <v>1283023.3</v>
          </cell>
          <cell r="S77">
            <v>0</v>
          </cell>
          <cell r="T77">
            <v>0</v>
          </cell>
          <cell r="U77">
            <v>46592</v>
          </cell>
          <cell r="V77">
            <v>4.9013698630136986</v>
          </cell>
          <cell r="W77">
            <v>3.8938350743672627</v>
          </cell>
          <cell r="X77">
            <v>8.3280502607748871E-2</v>
          </cell>
          <cell r="Y77">
            <v>8.1000000000000003E-2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 t="str">
            <v>AAA</v>
          </cell>
          <cell r="AF77" t="str">
            <v>AAA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BWR AAA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N78">
            <v>4.4908495110527032E-2</v>
          </cell>
          <cell r="O78">
            <v>0</v>
          </cell>
          <cell r="P78" t="str">
            <v/>
          </cell>
          <cell r="Q78">
            <v>54706000</v>
          </cell>
          <cell r="R78">
            <v>54706000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e">
            <v>#N/A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N79">
            <v>8.2444366077931311E-4</v>
          </cell>
          <cell r="O79">
            <v>7.9000000000000001E-2</v>
          </cell>
          <cell r="P79" t="str">
            <v>Yearly</v>
          </cell>
          <cell r="Q79">
            <v>1041175</v>
          </cell>
          <cell r="R79">
            <v>1041175</v>
          </cell>
          <cell r="S79">
            <v>0</v>
          </cell>
          <cell r="T79">
            <v>0</v>
          </cell>
          <cell r="U79">
            <v>47493</v>
          </cell>
          <cell r="V79">
            <v>7.3698630136986303</v>
          </cell>
          <cell r="W79">
            <v>5.1884837317083079</v>
          </cell>
          <cell r="X79">
            <v>7.1501377568511118E-2</v>
          </cell>
          <cell r="Y79">
            <v>7.8100000000000003E-2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N80">
            <v>3.9343732596985861E-3</v>
          </cell>
          <cell r="O80">
            <v>6.9800000000000001E-2</v>
          </cell>
          <cell r="P80" t="str">
            <v>Yearly</v>
          </cell>
          <cell r="Q80">
            <v>5143785</v>
          </cell>
          <cell r="R80">
            <v>5143785</v>
          </cell>
          <cell r="S80">
            <v>0</v>
          </cell>
          <cell r="T80">
            <v>0</v>
          </cell>
          <cell r="U80">
            <v>49489</v>
          </cell>
          <cell r="V80">
            <v>12.838356164383562</v>
          </cell>
          <cell r="W80">
            <v>8.0824073803307961</v>
          </cell>
          <cell r="X80">
            <v>6.6364089075460764E-2</v>
          </cell>
          <cell r="Y80">
            <v>7.4901999999999996E-2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N81">
            <v>4.3187366557533597E-3</v>
          </cell>
          <cell r="O81">
            <v>8.3499999999999991E-2</v>
          </cell>
          <cell r="P81" t="str">
            <v>Yearly</v>
          </cell>
          <cell r="Q81">
            <v>5496000</v>
          </cell>
          <cell r="R81">
            <v>5496000</v>
          </cell>
          <cell r="S81">
            <v>0</v>
          </cell>
          <cell r="T81">
            <v>0</v>
          </cell>
          <cell r="U81">
            <v>47190</v>
          </cell>
          <cell r="V81">
            <v>6.5397260273972604</v>
          </cell>
          <cell r="W81">
            <v>4.7986573980812954</v>
          </cell>
          <cell r="X81">
            <v>6.4305583045258713E-2</v>
          </cell>
          <cell r="Y81">
            <v>7.3200000000000001E-2</v>
          </cell>
          <cell r="Z81">
            <v>0</v>
          </cell>
          <cell r="AA81">
            <v>0</v>
          </cell>
          <cell r="AB81" t="str">
            <v>AAA</v>
          </cell>
          <cell r="AC81" t="str">
            <v>AAA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N82">
            <v>8.885284447322124E-3</v>
          </cell>
          <cell r="O82">
            <v>9.2499999999999999E-2</v>
          </cell>
          <cell r="P82" t="str">
            <v>Yearly</v>
          </cell>
          <cell r="Q82">
            <v>10936230</v>
          </cell>
          <cell r="R82">
            <v>10936230</v>
          </cell>
          <cell r="S82">
            <v>0</v>
          </cell>
          <cell r="T82">
            <v>0</v>
          </cell>
          <cell r="U82">
            <v>46382</v>
          </cell>
          <cell r="V82">
            <v>4.3260273972602743</v>
          </cell>
          <cell r="W82">
            <v>3.3494477533426674</v>
          </cell>
          <cell r="X82">
            <v>6.6684099813287379E-2</v>
          </cell>
          <cell r="Y82">
            <v>6.9599999999999995E-2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N83">
            <v>1.7020485814501732E-3</v>
          </cell>
          <cell r="O83">
            <v>8.9600000000000013E-2</v>
          </cell>
          <cell r="P83" t="str">
            <v>Yearly</v>
          </cell>
          <cell r="Q83">
            <v>2099684</v>
          </cell>
          <cell r="R83">
            <v>2099684</v>
          </cell>
          <cell r="S83">
            <v>0</v>
          </cell>
          <cell r="T83">
            <v>0</v>
          </cell>
          <cell r="U83">
            <v>45755</v>
          </cell>
          <cell r="V83">
            <v>2.6082191780821917</v>
          </cell>
          <cell r="W83">
            <v>2.2088139827910553</v>
          </cell>
          <cell r="X83">
            <v>6.7789358261369628E-2</v>
          </cell>
          <cell r="Y83">
            <v>7.3300000000000004E-2</v>
          </cell>
          <cell r="Z83">
            <v>0</v>
          </cell>
          <cell r="AA83">
            <v>0</v>
          </cell>
          <cell r="AB83" t="str">
            <v>AAA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CRISIL AAA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N84">
            <v>1.7551451506986997E-2</v>
          </cell>
          <cell r="O84">
            <v>7.6999999999999999E-2</v>
          </cell>
          <cell r="P84" t="str">
            <v>Yearly</v>
          </cell>
          <cell r="Q84">
            <v>21394539</v>
          </cell>
          <cell r="R84">
            <v>21394539</v>
          </cell>
          <cell r="S84">
            <v>0</v>
          </cell>
          <cell r="T84">
            <v>0</v>
          </cell>
          <cell r="U84">
            <v>47374</v>
          </cell>
          <cell r="V84">
            <v>7.043835616438356</v>
          </cell>
          <cell r="W84">
            <v>4.9530641687010393</v>
          </cell>
          <cell r="X84">
            <v>7.3467465367205775E-2</v>
          </cell>
          <cell r="Y84">
            <v>7.3599999999999999E-2</v>
          </cell>
          <cell r="Z84">
            <v>0</v>
          </cell>
          <cell r="AA84">
            <v>0</v>
          </cell>
          <cell r="AB84" t="str">
            <v>AAA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CRISIL AAA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N85">
            <v>1.6528245845526322E-3</v>
          </cell>
          <cell r="O85">
            <v>7.4900000000000008E-2</v>
          </cell>
          <cell r="P85" t="str">
            <v>Yearly</v>
          </cell>
          <cell r="Q85">
            <v>2004000</v>
          </cell>
          <cell r="R85">
            <v>2004000</v>
          </cell>
          <cell r="S85">
            <v>0</v>
          </cell>
          <cell r="T85">
            <v>0</v>
          </cell>
          <cell r="U85">
            <v>47331</v>
          </cell>
          <cell r="V85">
            <v>6.9260273972602739</v>
          </cell>
          <cell r="W85">
            <v>5.2355164883769154</v>
          </cell>
          <cell r="X85">
            <v>7.4482708380995757E-2</v>
          </cell>
          <cell r="Y85">
            <v>7.3599999999999999E-2</v>
          </cell>
          <cell r="Z85">
            <v>0</v>
          </cell>
          <cell r="AA85">
            <v>0</v>
          </cell>
          <cell r="AB85" t="str">
            <v>AAA</v>
          </cell>
          <cell r="AC85">
            <v>0</v>
          </cell>
          <cell r="AD85" t="str">
            <v>AAA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N86">
            <v>9.1959202130671193E-3</v>
          </cell>
          <cell r="O86">
            <v>8.0500000000000002E-2</v>
          </cell>
          <cell r="P86" t="str">
            <v>Yearly</v>
          </cell>
          <cell r="Q86">
            <v>11289608</v>
          </cell>
          <cell r="R86">
            <v>11289608</v>
          </cell>
          <cell r="S86">
            <v>0</v>
          </cell>
          <cell r="T86">
            <v>0</v>
          </cell>
          <cell r="U86">
            <v>47413</v>
          </cell>
          <cell r="V86">
            <v>7.1506849315068495</v>
          </cell>
          <cell r="W86">
            <v>4.9792096431674526</v>
          </cell>
          <cell r="X86">
            <v>7.5529419145634602E-2</v>
          </cell>
          <cell r="Y86">
            <v>7.6999999999999999E-2</v>
          </cell>
          <cell r="Z86">
            <v>0</v>
          </cell>
          <cell r="AA86">
            <v>0</v>
          </cell>
          <cell r="AB86" t="str">
            <v>AAA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N87">
            <v>6.5830643205103921E-3</v>
          </cell>
          <cell r="O87">
            <v>7.3200000000000001E-2</v>
          </cell>
          <cell r="P87" t="str">
            <v>Yearly</v>
          </cell>
          <cell r="Q87">
            <v>8421016</v>
          </cell>
          <cell r="R87">
            <v>8421016</v>
          </cell>
          <cell r="S87">
            <v>0</v>
          </cell>
          <cell r="T87">
            <v>0</v>
          </cell>
          <cell r="U87">
            <v>47316</v>
          </cell>
          <cell r="V87">
            <v>6.8849315068493153</v>
          </cell>
          <cell r="W87">
            <v>5.2215692395654347</v>
          </cell>
          <cell r="X87">
            <v>6.3478377136675604E-2</v>
          </cell>
          <cell r="Y87">
            <v>7.2700000000000001E-2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N88">
            <v>3.4844744659064245E-3</v>
          </cell>
          <cell r="O88">
            <v>8.4100000000000008E-2</v>
          </cell>
          <cell r="P88" t="str">
            <v>Half Yly</v>
          </cell>
          <cell r="Q88">
            <v>4254560</v>
          </cell>
          <cell r="R88">
            <v>4254560</v>
          </cell>
          <cell r="S88">
            <v>0</v>
          </cell>
          <cell r="T88">
            <v>0</v>
          </cell>
          <cell r="U88">
            <v>47192</v>
          </cell>
          <cell r="V88">
            <v>6.5452054794520551</v>
          </cell>
          <cell r="W88">
            <v>4.8448361577260846</v>
          </cell>
          <cell r="X88">
            <v>7.1439845985055608E-2</v>
          </cell>
          <cell r="Y88">
            <v>7.3499999999999996E-2</v>
          </cell>
          <cell r="Z88">
            <v>0</v>
          </cell>
          <cell r="AA88">
            <v>0</v>
          </cell>
          <cell r="AB88">
            <v>0</v>
          </cell>
          <cell r="AC88" t="str">
            <v>AAA</v>
          </cell>
          <cell r="AD88" t="str">
            <v>AAA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N89">
            <v>4.9674877544239908E-3</v>
          </cell>
          <cell r="O89">
            <v>7.5399999999999995E-2</v>
          </cell>
          <cell r="P89" t="str">
            <v>Yearly</v>
          </cell>
          <cell r="Q89">
            <v>6000000</v>
          </cell>
          <cell r="R89">
            <v>6000000</v>
          </cell>
          <cell r="S89">
            <v>0</v>
          </cell>
          <cell r="T89">
            <v>0</v>
          </cell>
          <cell r="U89">
            <v>49154</v>
          </cell>
          <cell r="V89">
            <v>11.920547945205479</v>
          </cell>
          <cell r="W89">
            <v>7.6621157807252169</v>
          </cell>
          <cell r="X89">
            <v>7.5371771975594817E-2</v>
          </cell>
          <cell r="Y89">
            <v>7.4249999999999997E-2</v>
          </cell>
          <cell r="Z89">
            <v>0</v>
          </cell>
          <cell r="AA89">
            <v>0</v>
          </cell>
          <cell r="AB89" t="str">
            <v>AAA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N90">
            <v>5.8251297009027647E-3</v>
          </cell>
          <cell r="O90">
            <v>7.3599999999999999E-2</v>
          </cell>
          <cell r="P90" t="str">
            <v>Yearly</v>
          </cell>
          <cell r="Q90">
            <v>6963007</v>
          </cell>
          <cell r="R90">
            <v>6963007</v>
          </cell>
          <cell r="S90">
            <v>0</v>
          </cell>
          <cell r="T90">
            <v>0</v>
          </cell>
          <cell r="U90">
            <v>46312</v>
          </cell>
          <cell r="V90">
            <v>4.1342465753424653</v>
          </cell>
          <cell r="W90">
            <v>3.2695888741439116</v>
          </cell>
          <cell r="X90">
            <v>7.5045599296019047E-2</v>
          </cell>
          <cell r="Y90">
            <v>6.9599999999999995E-2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N91">
            <v>4.2910830477564674E-3</v>
          </cell>
          <cell r="O91">
            <v>8.2699999999999996E-2</v>
          </cell>
          <cell r="P91" t="str">
            <v>Yearly</v>
          </cell>
          <cell r="Q91">
            <v>5350951</v>
          </cell>
          <cell r="R91">
            <v>5350951</v>
          </cell>
          <cell r="S91">
            <v>0</v>
          </cell>
          <cell r="T91">
            <v>0</v>
          </cell>
          <cell r="U91">
            <v>47205</v>
          </cell>
          <cell r="V91">
            <v>6.580821917808219</v>
          </cell>
          <cell r="W91">
            <v>4.840833093685986</v>
          </cell>
          <cell r="X91">
            <v>6.8935332731216201E-2</v>
          </cell>
          <cell r="Y91">
            <v>7.3599999999999999E-2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N92">
            <v>8.8361343356767644E-4</v>
          </cell>
          <cell r="O92">
            <v>8.4700000000000011E-2</v>
          </cell>
          <cell r="P92" t="str">
            <v>Half Yly</v>
          </cell>
          <cell r="Q92">
            <v>1059737</v>
          </cell>
          <cell r="R92">
            <v>1059737</v>
          </cell>
          <cell r="S92">
            <v>0</v>
          </cell>
          <cell r="T92">
            <v>0</v>
          </cell>
          <cell r="U92">
            <v>48822</v>
          </cell>
          <cell r="V92">
            <v>11.010958904109589</v>
          </cell>
          <cell r="W92">
            <v>6.942809003790348</v>
          </cell>
          <cell r="X92">
            <v>7.6474938738206572E-2</v>
          </cell>
          <cell r="Y92">
            <v>7.5800000000000006E-2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N93">
            <v>1.7390733022653683E-2</v>
          </cell>
          <cell r="O93">
            <v>8.3699999999999997E-2</v>
          </cell>
          <cell r="P93" t="str">
            <v>Half Yly</v>
          </cell>
          <cell r="Q93">
            <v>20446538</v>
          </cell>
          <cell r="R93">
            <v>20446538</v>
          </cell>
          <cell r="S93">
            <v>0</v>
          </cell>
          <cell r="T93">
            <v>0</v>
          </cell>
          <cell r="U93">
            <v>47202</v>
          </cell>
          <cell r="V93">
            <v>6.5726027397260278</v>
          </cell>
          <cell r="W93">
            <v>4.8750361142559706</v>
          </cell>
          <cell r="X93">
            <v>7.905495040082855E-2</v>
          </cell>
          <cell r="Y93">
            <v>7.3499999999999996E-2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N94">
            <v>3.5161039214179068E-3</v>
          </cell>
          <cell r="O94">
            <v>8.7799999999999989E-2</v>
          </cell>
          <cell r="P94" t="str">
            <v>Yearly</v>
          </cell>
          <cell r="Q94">
            <v>4038716</v>
          </cell>
          <cell r="R94">
            <v>4038716</v>
          </cell>
          <cell r="S94">
            <v>0</v>
          </cell>
          <cell r="T94">
            <v>0</v>
          </cell>
          <cell r="U94">
            <v>46794</v>
          </cell>
          <cell r="V94">
            <v>5.4547945205479449</v>
          </cell>
          <cell r="W94">
            <v>4.1136063780256906</v>
          </cell>
          <cell r="X94">
            <v>8.5295497017582642E-2</v>
          </cell>
          <cell r="Y94">
            <v>7.1499999999999994E-2</v>
          </cell>
          <cell r="Z94">
            <v>0</v>
          </cell>
          <cell r="AA94">
            <v>0</v>
          </cell>
          <cell r="AB94">
            <v>0</v>
          </cell>
          <cell r="AC94" t="str">
            <v>AAA</v>
          </cell>
          <cell r="AD94">
            <v>0</v>
          </cell>
          <cell r="AE94" t="str">
            <v>AAA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N95">
            <v>4.3584171409108419E-2</v>
          </cell>
          <cell r="O95">
            <v>8.5500000000000007E-2</v>
          </cell>
          <cell r="P95" t="str">
            <v>Yearly</v>
          </cell>
          <cell r="Q95">
            <v>54383237.07</v>
          </cell>
          <cell r="R95">
            <v>54383237.07</v>
          </cell>
          <cell r="S95">
            <v>0</v>
          </cell>
          <cell r="T95">
            <v>0</v>
          </cell>
          <cell r="U95">
            <v>47170</v>
          </cell>
          <cell r="V95">
            <v>6.484931506849315</v>
          </cell>
          <cell r="W95">
            <v>4.7299170487898117</v>
          </cell>
          <cell r="X95">
            <v>6.8175724055424297E-2</v>
          </cell>
          <cell r="Y95">
            <v>7.3200000000000001E-2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N96">
            <v>5.2671663372705277E-3</v>
          </cell>
          <cell r="O96">
            <v>8.539999999999999E-2</v>
          </cell>
          <cell r="P96" t="str">
            <v>Yearly</v>
          </cell>
          <cell r="Q96">
            <v>5982900</v>
          </cell>
          <cell r="R96">
            <v>5982900</v>
          </cell>
          <cell r="S96">
            <v>0</v>
          </cell>
          <cell r="T96">
            <v>0</v>
          </cell>
          <cell r="U96">
            <v>48974</v>
          </cell>
          <cell r="V96">
            <v>11.427397260273972</v>
          </cell>
          <cell r="W96">
            <v>6.9894144580505051</v>
          </cell>
          <cell r="X96">
            <v>8.5680535929587159E-2</v>
          </cell>
          <cell r="Y96">
            <v>7.5999999999999998E-2</v>
          </cell>
          <cell r="Z96">
            <v>0</v>
          </cell>
          <cell r="AA96">
            <v>0</v>
          </cell>
          <cell r="AB96" t="str">
            <v>AAA</v>
          </cell>
          <cell r="AC96">
            <v>0</v>
          </cell>
          <cell r="AD96">
            <v>0</v>
          </cell>
          <cell r="AE96" t="str">
            <v>AAA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N97">
            <v>7.4836854823723598E-2</v>
          </cell>
          <cell r="O97">
            <v>9.0500000000000011E-2</v>
          </cell>
          <cell r="P97" t="str">
            <v>Yearly</v>
          </cell>
          <cell r="Q97">
            <v>89906960</v>
          </cell>
          <cell r="R97">
            <v>89906960</v>
          </cell>
          <cell r="S97">
            <v>0</v>
          </cell>
          <cell r="T97">
            <v>0</v>
          </cell>
          <cell r="U97">
            <v>47043</v>
          </cell>
          <cell r="V97">
            <v>6.1369863013698627</v>
          </cell>
          <cell r="W97">
            <v>4.366950303666604</v>
          </cell>
          <cell r="X97">
            <v>7.5664742905121304E-2</v>
          </cell>
          <cell r="Y97">
            <v>7.2700000000000001E-2</v>
          </cell>
          <cell r="Z97">
            <v>0</v>
          </cell>
          <cell r="AA97">
            <v>0</v>
          </cell>
          <cell r="AB97" t="str">
            <v>AAA</v>
          </cell>
          <cell r="AC97" t="str">
            <v>AAA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N98">
            <v>4.4370228397590666E-3</v>
          </cell>
          <cell r="O98">
            <v>8.9499999999999996E-2</v>
          </cell>
          <cell r="P98" t="str">
            <v>Yearly</v>
          </cell>
          <cell r="Q98">
            <v>5000000</v>
          </cell>
          <cell r="R98">
            <v>5000000</v>
          </cell>
          <cell r="S98">
            <v>0</v>
          </cell>
          <cell r="T98">
            <v>0</v>
          </cell>
          <cell r="U98">
            <v>47066</v>
          </cell>
          <cell r="V98">
            <v>6.2</v>
          </cell>
          <cell r="W98">
            <v>4.4340631393769634</v>
          </cell>
          <cell r="X98">
            <v>8.9368543691874039E-2</v>
          </cell>
          <cell r="Y98">
            <v>7.2700000000000001E-2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N99">
            <v>2.0938875231311809E-2</v>
          </cell>
          <cell r="O99">
            <v>8.900000000000001E-2</v>
          </cell>
          <cell r="P99" t="str">
            <v>Yearly</v>
          </cell>
          <cell r="Q99">
            <v>25906280</v>
          </cell>
          <cell r="R99">
            <v>25906280</v>
          </cell>
          <cell r="S99">
            <v>0</v>
          </cell>
          <cell r="T99">
            <v>0</v>
          </cell>
          <cell r="U99">
            <v>47059</v>
          </cell>
          <cell r="V99">
            <v>6.1808219178082195</v>
          </cell>
          <cell r="W99">
            <v>1.0232660870553729</v>
          </cell>
          <cell r="X99">
            <v>8.1197381846233097E-2</v>
          </cell>
          <cell r="Y99">
            <v>7.0029871143814537E-2</v>
          </cell>
          <cell r="Z99">
            <v>0</v>
          </cell>
          <cell r="AA99">
            <v>0</v>
          </cell>
          <cell r="AB99" t="str">
            <v>AAA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N100">
            <v>5.0928217705405281E-3</v>
          </cell>
          <cell r="O100">
            <v>9.2399999999999996E-2</v>
          </cell>
          <cell r="P100" t="str">
            <v>Yearly</v>
          </cell>
          <cell r="Q100">
            <v>6015990</v>
          </cell>
          <cell r="R100">
            <v>6015990</v>
          </cell>
          <cell r="S100">
            <v>0</v>
          </cell>
          <cell r="T100">
            <v>0</v>
          </cell>
          <cell r="U100">
            <v>45467</v>
          </cell>
          <cell r="V100">
            <v>1.8191780821917809</v>
          </cell>
          <cell r="W100">
            <v>1.6176740634041467</v>
          </cell>
          <cell r="X100">
            <v>9.0375087582745692E-2</v>
          </cell>
          <cell r="Y100">
            <v>7.1499999999999994E-2</v>
          </cell>
          <cell r="Z100">
            <v>0</v>
          </cell>
          <cell r="AA100">
            <v>0</v>
          </cell>
          <cell r="AB100" t="str">
            <v>AAA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</v>
          </cell>
          <cell r="AJ100" t="str">
            <v>CRISIL AAA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N101">
            <v>8.2949248634502158E-4</v>
          </cell>
          <cell r="O101">
            <v>9.3000000000000013E-2</v>
          </cell>
          <cell r="P101" t="str">
            <v>Yearly</v>
          </cell>
          <cell r="Q101">
            <v>989400</v>
          </cell>
          <cell r="R101">
            <v>989400</v>
          </cell>
          <cell r="S101">
            <v>0</v>
          </cell>
          <cell r="T101">
            <v>0</v>
          </cell>
          <cell r="U101">
            <v>45041</v>
          </cell>
          <cell r="V101">
            <v>0.65205479452054793</v>
          </cell>
          <cell r="W101">
            <v>0.60636235896103885</v>
          </cell>
          <cell r="X101">
            <v>9.5488000000000003E-2</v>
          </cell>
          <cell r="Y101">
            <v>7.5355000000000005E-2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AAA</v>
          </cell>
          <cell r="AE101" t="str">
            <v>AAA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</v>
          </cell>
          <cell r="AJ101" t="str">
            <v>IND AAA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N102">
            <v>1.7861785116485184E-2</v>
          </cell>
          <cell r="O102">
            <v>7.3800000000000004E-2</v>
          </cell>
          <cell r="P102" t="str">
            <v>Yearly</v>
          </cell>
          <cell r="Q102">
            <v>2092740</v>
          </cell>
          <cell r="R102">
            <v>2092740</v>
          </cell>
          <cell r="S102">
            <v>0</v>
          </cell>
          <cell r="T102">
            <v>0</v>
          </cell>
          <cell r="U102">
            <v>47121</v>
          </cell>
          <cell r="V102">
            <v>6.3506849315068497</v>
          </cell>
          <cell r="W102">
            <v>4.7136047818677929</v>
          </cell>
          <cell r="X102">
            <v>9.5488000000000003E-2</v>
          </cell>
          <cell r="Y102">
            <v>7.3200000000000001E-2</v>
          </cell>
          <cell r="Z102">
            <v>0</v>
          </cell>
          <cell r="AA102">
            <v>0</v>
          </cell>
          <cell r="AB102">
            <v>0</v>
          </cell>
          <cell r="AC102" t="str">
            <v>AAA</v>
          </cell>
          <cell r="AD102">
            <v>0</v>
          </cell>
          <cell r="AE102" t="str">
            <v>AAA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N103">
            <v>3.0540794117580473E-2</v>
          </cell>
          <cell r="O103">
            <v>9.4700000000000006E-2</v>
          </cell>
          <cell r="P103" t="str">
            <v>Half Yly</v>
          </cell>
          <cell r="Q103">
            <v>3360687</v>
          </cell>
          <cell r="R103">
            <v>3360687</v>
          </cell>
          <cell r="S103">
            <v>0</v>
          </cell>
          <cell r="T103">
            <v>0</v>
          </cell>
          <cell r="U103">
            <v>47978</v>
          </cell>
          <cell r="V103">
            <v>8.6986301369863011</v>
          </cell>
          <cell r="W103">
            <v>5.916779691946461</v>
          </cell>
          <cell r="X103">
            <v>9.5488000000000003E-2</v>
          </cell>
          <cell r="Y103">
            <v>7.3599999999999999E-2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N104">
            <v>1.8129309795425208E-2</v>
          </cell>
          <cell r="O104">
            <v>8.4000000000000005E-2</v>
          </cell>
          <cell r="P104" t="str">
            <v>Yearly</v>
          </cell>
          <cell r="Q104">
            <v>2049892</v>
          </cell>
          <cell r="R104">
            <v>2049892</v>
          </cell>
          <cell r="S104">
            <v>0</v>
          </cell>
          <cell r="T104">
            <v>0</v>
          </cell>
          <cell r="U104">
            <v>45616</v>
          </cell>
          <cell r="V104">
            <v>2.2273972602739724</v>
          </cell>
          <cell r="W104">
            <v>1.861426016344762</v>
          </cell>
          <cell r="X104">
            <v>9.5488000000000003E-2</v>
          </cell>
          <cell r="Y104">
            <v>7.4951000000000004E-2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N105">
            <v>6.7683904147641374E-2</v>
          </cell>
          <cell r="O105">
            <v>9.0500000000000011E-2</v>
          </cell>
          <cell r="P105" t="str">
            <v>Yearly</v>
          </cell>
          <cell r="Q105">
            <v>7411594</v>
          </cell>
          <cell r="R105">
            <v>7411594</v>
          </cell>
          <cell r="S105">
            <v>0</v>
          </cell>
          <cell r="T105">
            <v>0</v>
          </cell>
          <cell r="U105">
            <v>47043</v>
          </cell>
          <cell r="V105">
            <v>6.1369863013698627</v>
          </cell>
          <cell r="W105">
            <v>4.366950303666604</v>
          </cell>
          <cell r="X105">
            <v>9.5488000000000003E-2</v>
          </cell>
          <cell r="Y105">
            <v>7.2700000000000001E-2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N106">
            <v>2.6765841455019278E-2</v>
          </cell>
          <cell r="O106">
            <v>6.8000000000000005E-2</v>
          </cell>
          <cell r="P106" t="str">
            <v>Yearly</v>
          </cell>
          <cell r="Q106">
            <v>3080542</v>
          </cell>
          <cell r="R106">
            <v>3080542</v>
          </cell>
          <cell r="S106">
            <v>0</v>
          </cell>
          <cell r="T106">
            <v>0</v>
          </cell>
          <cell r="U106">
            <v>44910</v>
          </cell>
          <cell r="V106">
            <v>0.29315068493150687</v>
          </cell>
          <cell r="W106">
            <v>0.27647900116147023</v>
          </cell>
          <cell r="X106">
            <v>9.5488000000000003E-2</v>
          </cell>
          <cell r="Y106">
            <v>6.0299999999999999E-2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N107">
            <v>5.7127201764927294E-3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4.4082191780821915</v>
          </cell>
          <cell r="W107">
            <v>3.4315834174142528</v>
          </cell>
          <cell r="X107">
            <v>9.5488000000000003E-2</v>
          </cell>
          <cell r="Y107">
            <v>7.1099999999999997E-2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N108">
            <v>8.5350494077747491E-3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5.7972602739726025</v>
          </cell>
          <cell r="W108">
            <v>4.5938671012618126</v>
          </cell>
          <cell r="X108">
            <v>9.5488000000000003E-2</v>
          </cell>
          <cell r="Y108">
            <v>7.3599999999999999E-2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 t="str">
            <v>AAA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N109">
            <v>9.006010808030887E-3</v>
          </cell>
          <cell r="O109">
            <v>7.5499999999999998E-2</v>
          </cell>
          <cell r="P109" t="str">
            <v>Yearly</v>
          </cell>
          <cell r="Q109">
            <v>1091745</v>
          </cell>
          <cell r="R109">
            <v>1091745</v>
          </cell>
          <cell r="S109">
            <v>0</v>
          </cell>
          <cell r="T109">
            <v>0</v>
          </cell>
          <cell r="U109">
            <v>48112</v>
          </cell>
          <cell r="V109">
            <v>9.0657534246575349</v>
          </cell>
          <cell r="W109">
            <v>5.9997777783694222</v>
          </cell>
          <cell r="X109">
            <v>9.5488000000000003E-2</v>
          </cell>
          <cell r="Y109">
            <v>7.3800000000000004E-2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N110">
            <v>8.3546016685608487E-3</v>
          </cell>
          <cell r="O110">
            <v>8.8499999999999995E-2</v>
          </cell>
          <cell r="P110" t="str">
            <v>Yearly</v>
          </cell>
          <cell r="Q110">
            <v>993871</v>
          </cell>
          <cell r="R110">
            <v>993871</v>
          </cell>
          <cell r="S110">
            <v>0</v>
          </cell>
          <cell r="T110">
            <v>0</v>
          </cell>
          <cell r="U110">
            <v>45699</v>
          </cell>
          <cell r="V110">
            <v>2.4547945205479453</v>
          </cell>
          <cell r="W110">
            <v>2.0775368976701989</v>
          </cell>
          <cell r="X110">
            <v>9.5488000000000003E-2</v>
          </cell>
          <cell r="Y110">
            <v>6.9000000000000006E-2</v>
          </cell>
          <cell r="Z110">
            <v>0</v>
          </cell>
          <cell r="AA110">
            <v>0</v>
          </cell>
          <cell r="AB110">
            <v>0</v>
          </cell>
          <cell r="AC110" t="str">
            <v>AAA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N111">
            <v>8.4775635878679666E-3</v>
          </cell>
          <cell r="O111">
            <v>6.6299999999999998E-2</v>
          </cell>
          <cell r="P111" t="str">
            <v>Yearly</v>
          </cell>
          <cell r="Q111">
            <v>1000001</v>
          </cell>
          <cell r="R111">
            <v>1000001</v>
          </cell>
          <cell r="S111">
            <v>0</v>
          </cell>
          <cell r="T111">
            <v>0</v>
          </cell>
          <cell r="U111">
            <v>47949</v>
          </cell>
          <cell r="V111">
            <v>8.6191780821917803</v>
          </cell>
          <cell r="W111">
            <v>6.1591365181131117</v>
          </cell>
          <cell r="X111">
            <v>9.5488000000000003E-2</v>
          </cell>
          <cell r="Y111">
            <v>7.4050000000000005E-2</v>
          </cell>
          <cell r="Z111">
            <v>0</v>
          </cell>
          <cell r="AA111">
            <v>0</v>
          </cell>
          <cell r="AB111" t="str">
            <v>AAA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CRISIL AAA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N112">
            <v>1.8180024192032369E-2</v>
          </cell>
          <cell r="O112">
            <v>8.900000000000001E-2</v>
          </cell>
          <cell r="P112" t="str">
            <v>Yearly</v>
          </cell>
          <cell r="Q112">
            <v>2083320</v>
          </cell>
          <cell r="R112">
            <v>2083320</v>
          </cell>
          <cell r="S112">
            <v>0</v>
          </cell>
          <cell r="T112">
            <v>0</v>
          </cell>
          <cell r="U112">
            <v>47059</v>
          </cell>
          <cell r="V112">
            <v>6.1808219178082195</v>
          </cell>
          <cell r="W112">
            <v>1.0232660870553729</v>
          </cell>
          <cell r="X112">
            <v>9.5488000000000003E-2</v>
          </cell>
          <cell r="Y112">
            <v>7.0029871143814537E-2</v>
          </cell>
          <cell r="Z112">
            <v>0</v>
          </cell>
          <cell r="AA112">
            <v>0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CRISIL 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N113">
            <v>5.8204597936660184E-2</v>
          </cell>
          <cell r="O113">
            <v>0</v>
          </cell>
          <cell r="P113" t="str">
            <v/>
          </cell>
          <cell r="Q113">
            <v>6533000</v>
          </cell>
          <cell r="R113">
            <v>6533000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9.5488000000000003E-2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N114">
            <v>9.059130841862913E-3</v>
          </cell>
          <cell r="O114">
            <v>7.7499999999999999E-2</v>
          </cell>
          <cell r="P114" t="str">
            <v>Yearly</v>
          </cell>
          <cell r="Q114">
            <v>1060925</v>
          </cell>
          <cell r="R114">
            <v>1060925</v>
          </cell>
          <cell r="S114">
            <v>0</v>
          </cell>
          <cell r="T114">
            <v>0</v>
          </cell>
          <cell r="U114">
            <v>47645</v>
          </cell>
          <cell r="V114">
            <v>7.7863013698630139</v>
          </cell>
          <cell r="W114">
            <v>5.629453824789513</v>
          </cell>
          <cell r="X114">
            <v>9.5488000000000003E-2</v>
          </cell>
          <cell r="Y114">
            <v>7.4499999999999997E-2</v>
          </cell>
          <cell r="Z114">
            <v>0</v>
          </cell>
          <cell r="AA114">
            <v>0</v>
          </cell>
          <cell r="AB114" t="str">
            <v>AAA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CRISIL AAA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N115">
            <v>2.8486861054990441E-2</v>
          </cell>
          <cell r="O115">
            <v>8.7799999999999989E-2</v>
          </cell>
          <cell r="P115" t="str">
            <v>Yearly</v>
          </cell>
          <cell r="Q115">
            <v>3352620</v>
          </cell>
          <cell r="R115">
            <v>3352620</v>
          </cell>
          <cell r="S115">
            <v>0</v>
          </cell>
          <cell r="T115">
            <v>0</v>
          </cell>
          <cell r="U115">
            <v>46429</v>
          </cell>
          <cell r="V115">
            <v>4.4547945205479449</v>
          </cell>
          <cell r="W115">
            <v>3.4918032980702174</v>
          </cell>
          <cell r="X115">
            <v>9.5488000000000003E-2</v>
          </cell>
          <cell r="Y115">
            <v>6.9900000000000004E-2</v>
          </cell>
          <cell r="Z115">
            <v>0</v>
          </cell>
          <cell r="AA115">
            <v>0</v>
          </cell>
          <cell r="AB115">
            <v>0</v>
          </cell>
          <cell r="AC115" t="str">
            <v>AAA</v>
          </cell>
          <cell r="AD115">
            <v>0</v>
          </cell>
          <cell r="AE115" t="str">
            <v>AAA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N116">
            <v>9.0025092694035833E-3</v>
          </cell>
          <cell r="O116">
            <v>9.3000000000000013E-2</v>
          </cell>
          <cell r="P116" t="str">
            <v>Yearly</v>
          </cell>
          <cell r="Q116">
            <v>989400</v>
          </cell>
          <cell r="R116">
            <v>989400</v>
          </cell>
          <cell r="S116">
            <v>0</v>
          </cell>
          <cell r="T116">
            <v>0</v>
          </cell>
          <cell r="U116">
            <v>45041</v>
          </cell>
          <cell r="V116">
            <v>0.65205479452054793</v>
          </cell>
          <cell r="W116">
            <v>0.60636235896103885</v>
          </cell>
          <cell r="X116">
            <v>9.5488000000000003E-2</v>
          </cell>
          <cell r="Y116">
            <v>7.5355000000000005E-2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 t="str">
            <v>AAA</v>
          </cell>
          <cell r="AE116" t="str">
            <v>AAA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IND AAA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N117">
            <v>1.8081107953252906E-2</v>
          </cell>
          <cell r="O117">
            <v>7.9899999999999999E-2</v>
          </cell>
          <cell r="P117" t="str">
            <v>Yearly</v>
          </cell>
          <cell r="Q117">
            <v>2104288</v>
          </cell>
          <cell r="R117">
            <v>2104288</v>
          </cell>
          <cell r="S117">
            <v>0</v>
          </cell>
          <cell r="T117">
            <v>0</v>
          </cell>
          <cell r="U117">
            <v>47311</v>
          </cell>
          <cell r="V117">
            <v>6.8712328767123285</v>
          </cell>
          <cell r="W117">
            <v>5.1082170490500838</v>
          </cell>
          <cell r="X117">
            <v>7.1696169547848992E-2</v>
          </cell>
          <cell r="Y117">
            <v>7.6999999999999999E-2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 t="str">
            <v>AAA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N118">
            <v>1.6865441456085952E-2</v>
          </cell>
          <cell r="O118">
            <v>6.9199999999999998E-2</v>
          </cell>
          <cell r="P118" t="str">
            <v>Yearly</v>
          </cell>
          <cell r="Q118">
            <v>1997730</v>
          </cell>
          <cell r="R118">
            <v>1997730</v>
          </cell>
          <cell r="S118">
            <v>0</v>
          </cell>
          <cell r="T118">
            <v>0</v>
          </cell>
          <cell r="U118">
            <v>47841</v>
          </cell>
          <cell r="V118">
            <v>8.3232876712328761</v>
          </cell>
          <cell r="W118">
            <v>5.7896436577118715</v>
          </cell>
          <cell r="X118">
            <v>6.9302240389217104E-2</v>
          </cell>
          <cell r="Y118">
            <v>7.8100000000000003E-2</v>
          </cell>
          <cell r="Z118">
            <v>0</v>
          </cell>
          <cell r="AA118">
            <v>0</v>
          </cell>
          <cell r="AB118" t="str">
            <v>AAA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CRISIL AAA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N119">
            <v>8.3223465282591547E-3</v>
          </cell>
          <cell r="O119">
            <v>6.8499999999999991E-2</v>
          </cell>
          <cell r="P119" t="str">
            <v>Yearly</v>
          </cell>
          <cell r="Q119">
            <v>1000000</v>
          </cell>
          <cell r="R119">
            <v>1000000</v>
          </cell>
          <cell r="S119">
            <v>0</v>
          </cell>
          <cell r="T119">
            <v>0</v>
          </cell>
          <cell r="U119">
            <v>51438</v>
          </cell>
          <cell r="V119">
            <v>18.17808219178082</v>
          </cell>
          <cell r="W119">
            <v>9.3509353139674456</v>
          </cell>
          <cell r="X119">
            <v>6.8469286516771352E-2</v>
          </cell>
          <cell r="Y119">
            <v>7.5249999999999997E-2</v>
          </cell>
          <cell r="Z119">
            <v>0</v>
          </cell>
          <cell r="AA119">
            <v>0</v>
          </cell>
          <cell r="AB119" t="str">
            <v>AAA</v>
          </cell>
          <cell r="AC119" t="str">
            <v>AAA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N120">
            <v>9.7123058972513523E-3</v>
          </cell>
          <cell r="O120">
            <v>8.8000000000000009E-2</v>
          </cell>
          <cell r="P120" t="str">
            <v>Half Yly</v>
          </cell>
          <cell r="Q120">
            <v>1128200</v>
          </cell>
          <cell r="R120">
            <v>1128200</v>
          </cell>
          <cell r="S120">
            <v>0</v>
          </cell>
          <cell r="T120">
            <v>0</v>
          </cell>
          <cell r="U120">
            <v>47517</v>
          </cell>
          <cell r="V120">
            <v>7.4356164383561643</v>
          </cell>
          <cell r="W120">
            <v>5.4537024736504263</v>
          </cell>
          <cell r="X120">
            <v>6.5537102452916066E-2</v>
          </cell>
          <cell r="Y120">
            <v>7.3400000000000007E-2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 t="str">
            <v>AAA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N121">
            <v>1.6817132696703659E-2</v>
          </cell>
          <cell r="O121">
            <v>6.83E-2</v>
          </cell>
          <cell r="P121" t="str">
            <v>Yearly</v>
          </cell>
          <cell r="Q121">
            <v>1987100</v>
          </cell>
          <cell r="R121">
            <v>1987100</v>
          </cell>
          <cell r="S121">
            <v>0</v>
          </cell>
          <cell r="T121">
            <v>0</v>
          </cell>
          <cell r="U121">
            <v>47856</v>
          </cell>
          <cell r="V121">
            <v>8.3643835616438356</v>
          </cell>
          <cell r="W121">
            <v>5.8474832304933777</v>
          </cell>
          <cell r="X121">
            <v>6.9625379880871419E-2</v>
          </cell>
          <cell r="Y121">
            <v>7.7600000000000002E-2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N122">
            <v>7.9849915465417878E-3</v>
          </cell>
          <cell r="O122">
            <v>0.08</v>
          </cell>
          <cell r="P122" t="str">
            <v>Yearly</v>
          </cell>
          <cell r="Q122">
            <v>888798.7</v>
          </cell>
          <cell r="R122">
            <v>888798.7</v>
          </cell>
          <cell r="S122">
            <v>0</v>
          </cell>
          <cell r="T122">
            <v>0</v>
          </cell>
          <cell r="U122">
            <v>46592</v>
          </cell>
          <cell r="V122">
            <v>4.9013698630136986</v>
          </cell>
          <cell r="W122">
            <v>3.8938350743672627</v>
          </cell>
          <cell r="X122">
            <v>8.3280502607748871E-2</v>
          </cell>
          <cell r="Y122">
            <v>8.1000000000000003E-2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 t="str">
            <v>AAA</v>
          </cell>
          <cell r="AF122" t="str">
            <v>AAA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BWR AAA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N123">
            <v>8.9846540953345821E-3</v>
          </cell>
          <cell r="O123">
            <v>9.8000000000000004E-2</v>
          </cell>
          <cell r="P123" t="str">
            <v>Yearly</v>
          </cell>
          <cell r="Q123">
            <v>1027900</v>
          </cell>
          <cell r="R123">
            <v>1027900</v>
          </cell>
          <cell r="S123">
            <v>0</v>
          </cell>
          <cell r="T123">
            <v>0</v>
          </cell>
          <cell r="U123">
            <v>44916</v>
          </cell>
          <cell r="V123">
            <v>0.30958904109589042</v>
          </cell>
          <cell r="W123">
            <v>0.29053025628368084</v>
          </cell>
          <cell r="X123">
            <v>7.1931514501490856E-3</v>
          </cell>
          <cell r="Y123">
            <v>6.5600000000000006E-2</v>
          </cell>
          <cell r="Z123">
            <v>0</v>
          </cell>
          <cell r="AA123">
            <v>0</v>
          </cell>
          <cell r="AB123">
            <v>0</v>
          </cell>
          <cell r="AC123" t="str">
            <v>AAA</v>
          </cell>
          <cell r="AD123" t="str">
            <v>AAA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N124">
            <v>1.8399881614850063E-2</v>
          </cell>
          <cell r="O124">
            <v>7.9299999999999995E-2</v>
          </cell>
          <cell r="P124" t="str">
            <v>Yearly</v>
          </cell>
          <cell r="Q124">
            <v>2152336</v>
          </cell>
          <cell r="R124">
            <v>2152336</v>
          </cell>
          <cell r="S124">
            <v>0</v>
          </cell>
          <cell r="T124">
            <v>0</v>
          </cell>
          <cell r="U124">
            <v>46527</v>
          </cell>
          <cell r="V124">
            <v>4.7232876712328764</v>
          </cell>
          <cell r="W124">
            <v>3.7828217487494058</v>
          </cell>
          <cell r="X124">
            <v>6.0171159516363981E-2</v>
          </cell>
          <cell r="Y124">
            <v>7.0800000000000002E-2</v>
          </cell>
          <cell r="Z124">
            <v>0</v>
          </cell>
          <cell r="AA124">
            <v>0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N125">
            <v>9.0622581702552388E-3</v>
          </cell>
          <cell r="O125">
            <v>9.0800000000000006E-2</v>
          </cell>
          <cell r="P125" t="str">
            <v>Yearly</v>
          </cell>
          <cell r="Q125">
            <v>978000</v>
          </cell>
          <cell r="R125">
            <v>978000</v>
          </cell>
          <cell r="S125">
            <v>0</v>
          </cell>
          <cell r="T125">
            <v>0</v>
          </cell>
          <cell r="U125">
            <v>45253</v>
          </cell>
          <cell r="V125">
            <v>1.2328767123287672</v>
          </cell>
          <cell r="W125">
            <v>1.0702452876619613</v>
          </cell>
          <cell r="X125">
            <v>9.5951999999999996E-2</v>
          </cell>
          <cell r="Y125">
            <v>7.5200000000000003E-2</v>
          </cell>
          <cell r="Z125">
            <v>0</v>
          </cell>
          <cell r="AA125">
            <v>0</v>
          </cell>
          <cell r="AB125">
            <v>0</v>
          </cell>
          <cell r="AC125" t="str">
            <v>AA+</v>
          </cell>
          <cell r="AD125">
            <v>0</v>
          </cell>
          <cell r="AE125" t="str">
            <v>AA+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[ICRA]AA+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N126">
            <v>1.8371192163501669E-2</v>
          </cell>
          <cell r="O126">
            <v>7.9299999999999995E-2</v>
          </cell>
          <cell r="P126" t="str">
            <v>Yearly</v>
          </cell>
          <cell r="Q126">
            <v>2017543</v>
          </cell>
          <cell r="R126">
            <v>2017543</v>
          </cell>
          <cell r="S126">
            <v>0</v>
          </cell>
          <cell r="T126">
            <v>0</v>
          </cell>
          <cell r="U126">
            <v>46162</v>
          </cell>
          <cell r="V126">
            <v>3.7232876712328768</v>
          </cell>
          <cell r="W126">
            <v>3.093699120169028</v>
          </cell>
          <cell r="X126">
            <v>7.6317436911674238E-2</v>
          </cell>
          <cell r="Y126">
            <v>6.9400000000000003E-2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N127">
            <v>1.8500793641549412E-2</v>
          </cell>
          <cell r="O127">
            <v>8.6999999999999994E-2</v>
          </cell>
          <cell r="P127" t="str">
            <v>Yearly</v>
          </cell>
          <cell r="Q127">
            <v>2219438</v>
          </cell>
          <cell r="R127">
            <v>2219438</v>
          </cell>
          <cell r="S127">
            <v>0</v>
          </cell>
          <cell r="T127">
            <v>0</v>
          </cell>
          <cell r="U127">
            <v>45791</v>
          </cell>
          <cell r="V127">
            <v>2.7068493150684931</v>
          </cell>
          <cell r="W127">
            <v>2.312017204878595</v>
          </cell>
          <cell r="X127">
            <v>6.2274976731604252E-2</v>
          </cell>
          <cell r="Y127">
            <v>7.0699999999999999E-2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N128">
            <v>9.1334739418787517E-3</v>
          </cell>
          <cell r="O128">
            <v>9.3000000000000013E-2</v>
          </cell>
          <cell r="P128" t="str">
            <v>Yearly</v>
          </cell>
          <cell r="Q128">
            <v>1008527</v>
          </cell>
          <cell r="R128">
            <v>1008527</v>
          </cell>
          <cell r="S128">
            <v>0</v>
          </cell>
          <cell r="T128">
            <v>0</v>
          </cell>
          <cell r="U128">
            <v>45478</v>
          </cell>
          <cell r="V128">
            <v>1.8493150684931507</v>
          </cell>
          <cell r="W128">
            <v>1.6356594116546854</v>
          </cell>
          <cell r="X128">
            <v>8.9149906372098089E-2</v>
          </cell>
          <cell r="Y128">
            <v>7.7600000000000002E-2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N129">
            <v>1.8164396459838243E-2</v>
          </cell>
          <cell r="O129">
            <v>7.6999999999999999E-2</v>
          </cell>
          <cell r="P129" t="str">
            <v>Yearly</v>
          </cell>
          <cell r="Q129">
            <v>1999243</v>
          </cell>
          <cell r="R129">
            <v>1999243</v>
          </cell>
          <cell r="S129">
            <v>0</v>
          </cell>
          <cell r="T129">
            <v>0</v>
          </cell>
          <cell r="U129">
            <v>46731</v>
          </cell>
          <cell r="V129">
            <v>5.2821917808219174</v>
          </cell>
          <cell r="W129">
            <v>4.0242246312420757</v>
          </cell>
          <cell r="X129">
            <v>7.6732071255109141E-2</v>
          </cell>
          <cell r="Y129">
            <v>7.2400000000000006E-2</v>
          </cell>
          <cell r="Z129">
            <v>0</v>
          </cell>
          <cell r="AA129">
            <v>0</v>
          </cell>
          <cell r="AB129" t="str">
            <v>AAA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N130">
            <v>8.6139453989828325E-3</v>
          </cell>
          <cell r="O130">
            <v>7.0400000000000004E-2</v>
          </cell>
          <cell r="P130" t="str">
            <v>Yearly</v>
          </cell>
          <cell r="Q130">
            <v>1012601</v>
          </cell>
          <cell r="R130">
            <v>1012601</v>
          </cell>
          <cell r="S130">
            <v>0</v>
          </cell>
          <cell r="T130">
            <v>0</v>
          </cell>
          <cell r="U130">
            <v>48843</v>
          </cell>
          <cell r="V130">
            <v>11.068493150684931</v>
          </cell>
          <cell r="W130">
            <v>6.9546574165470476</v>
          </cell>
          <cell r="X130">
            <v>6.8718787723584834E-2</v>
          </cell>
          <cell r="Y130">
            <v>7.4901999999999996E-2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N131">
            <v>2.7610727977694483E-2</v>
          </cell>
          <cell r="O131">
            <v>8.8499999999999995E-2</v>
          </cell>
          <cell r="P131" t="str">
            <v>Yearly</v>
          </cell>
          <cell r="Q131">
            <v>3268948</v>
          </cell>
          <cell r="R131">
            <v>3268948</v>
          </cell>
          <cell r="S131">
            <v>0</v>
          </cell>
          <cell r="T131">
            <v>0</v>
          </cell>
          <cell r="U131">
            <v>45631</v>
          </cell>
          <cell r="V131">
            <v>2.2684931506849315</v>
          </cell>
          <cell r="W131">
            <v>1.8972625271735042</v>
          </cell>
          <cell r="X131">
            <v>4.6432824645904154E-2</v>
          </cell>
          <cell r="Y131">
            <v>7.1900000000000006E-2</v>
          </cell>
          <cell r="Z131">
            <v>0</v>
          </cell>
          <cell r="AA131">
            <v>0</v>
          </cell>
          <cell r="AB131" t="str">
            <v>AAA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N132">
            <v>8.5232528756054096E-3</v>
          </cell>
          <cell r="O132">
            <v>0.06</v>
          </cell>
          <cell r="P132" t="str">
            <v>Yearly</v>
          </cell>
          <cell r="Q132">
            <v>1000000</v>
          </cell>
          <cell r="R132">
            <v>1000000</v>
          </cell>
          <cell r="S132">
            <v>0</v>
          </cell>
          <cell r="T132">
            <v>0</v>
          </cell>
          <cell r="U132">
            <v>46015</v>
          </cell>
          <cell r="V132">
            <v>3.3205479452054796</v>
          </cell>
          <cell r="W132">
            <v>2.7730072843343221</v>
          </cell>
          <cell r="X132">
            <v>5.9870497695375467E-2</v>
          </cell>
          <cell r="Y132">
            <v>7.51E-2</v>
          </cell>
          <cell r="Z132">
            <v>0</v>
          </cell>
          <cell r="AA132">
            <v>0</v>
          </cell>
          <cell r="AB132" t="str">
            <v>AAA</v>
          </cell>
          <cell r="AC132">
            <v>0</v>
          </cell>
          <cell r="AD132">
            <v>0</v>
          </cell>
          <cell r="AE132" t="str">
            <v>AAA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N133">
            <v>9.142517355890745E-3</v>
          </cell>
          <cell r="O133">
            <v>8.1500000000000003E-2</v>
          </cell>
          <cell r="P133" t="str">
            <v>Yearly</v>
          </cell>
          <cell r="Q133">
            <v>987576</v>
          </cell>
          <cell r="R133">
            <v>987576</v>
          </cell>
          <cell r="S133">
            <v>0</v>
          </cell>
          <cell r="T133">
            <v>0</v>
          </cell>
          <cell r="U133">
            <v>45721</v>
          </cell>
          <cell r="V133">
            <v>2.515068493150685</v>
          </cell>
          <cell r="W133">
            <v>2.1463335395762981</v>
          </cell>
          <cell r="X133">
            <v>8.6825311220059098E-2</v>
          </cell>
          <cell r="Y133">
            <v>6.9500000000000006E-2</v>
          </cell>
          <cell r="Z133">
            <v>0</v>
          </cell>
          <cell r="AA133">
            <v>0</v>
          </cell>
          <cell r="AB133" t="str">
            <v>AAA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N134">
            <v>9.3372848734298436E-3</v>
          </cell>
          <cell r="O134">
            <v>8.199999999999999E-2</v>
          </cell>
          <cell r="P134" t="str">
            <v>Half Yly</v>
          </cell>
          <cell r="Q134">
            <v>1001800</v>
          </cell>
          <cell r="R134">
            <v>1001800</v>
          </cell>
          <cell r="S134">
            <v>0</v>
          </cell>
          <cell r="T134">
            <v>0</v>
          </cell>
          <cell r="U134">
            <v>46821</v>
          </cell>
          <cell r="V134">
            <v>5.5287671232876709</v>
          </cell>
          <cell r="W134">
            <v>4.2582921132955844</v>
          </cell>
          <cell r="X134">
            <v>8.1396995198846925E-2</v>
          </cell>
          <cell r="Y134">
            <v>7.2599999999999998E-2</v>
          </cell>
          <cell r="Z134">
            <v>0</v>
          </cell>
          <cell r="AA134">
            <v>0</v>
          </cell>
          <cell r="AB134" t="str">
            <v>AAA</v>
          </cell>
          <cell r="AC134">
            <v>0</v>
          </cell>
          <cell r="AD134">
            <v>0</v>
          </cell>
          <cell r="AE134">
            <v>0</v>
          </cell>
          <cell r="AF134" t="str">
            <v>AAA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N135">
            <v>1.7890652763183568E-2</v>
          </cell>
          <cell r="O135">
            <v>7.2700000000000001E-2</v>
          </cell>
          <cell r="P135" t="str">
            <v>Yearly</v>
          </cell>
          <cell r="Q135">
            <v>2075045.33</v>
          </cell>
          <cell r="R135">
            <v>2075045.33</v>
          </cell>
          <cell r="S135">
            <v>0</v>
          </cell>
          <cell r="T135">
            <v>0</v>
          </cell>
          <cell r="U135">
            <v>46553</v>
          </cell>
          <cell r="V135">
            <v>4.7945205479452051</v>
          </cell>
          <cell r="W135">
            <v>3.882072312944564</v>
          </cell>
          <cell r="X135">
            <v>6.328783201610591E-2</v>
          </cell>
          <cell r="Y135">
            <v>7.1599999999999997E-2</v>
          </cell>
          <cell r="Z135">
            <v>0</v>
          </cell>
          <cell r="AA135">
            <v>0</v>
          </cell>
          <cell r="AB135" t="str">
            <v>AAA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N136">
            <v>8.9317389861550446E-3</v>
          </cell>
          <cell r="O136">
            <v>8.8399999999999992E-2</v>
          </cell>
          <cell r="P136" t="str">
            <v>Yearly</v>
          </cell>
          <cell r="Q136">
            <v>1012800</v>
          </cell>
          <cell r="R136">
            <v>1012800</v>
          </cell>
          <cell r="S136">
            <v>0</v>
          </cell>
          <cell r="T136">
            <v>0</v>
          </cell>
          <cell r="U136">
            <v>44838</v>
          </cell>
          <cell r="V136">
            <v>9.5890410958904104E-2</v>
          </cell>
          <cell r="W136">
            <v>9.070224267773748E-2</v>
          </cell>
          <cell r="X136">
            <v>8.4489999999999996E-2</v>
          </cell>
          <cell r="Y136">
            <v>5.7200000000000001E-2</v>
          </cell>
          <cell r="Z136">
            <v>0</v>
          </cell>
          <cell r="AA136">
            <v>0</v>
          </cell>
          <cell r="AB136" t="str">
            <v>AAA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CRISIL AAA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N137">
            <v>9.0345844324017863E-3</v>
          </cell>
          <cell r="O137">
            <v>7.690000000000001E-2</v>
          </cell>
          <cell r="P137" t="str">
            <v>Yearly</v>
          </cell>
          <cell r="Q137">
            <v>1083310</v>
          </cell>
          <cell r="R137">
            <v>1083310</v>
          </cell>
          <cell r="S137">
            <v>0</v>
          </cell>
          <cell r="T137">
            <v>0</v>
          </cell>
          <cell r="U137">
            <v>48304</v>
          </cell>
          <cell r="V137">
            <v>9.5917808219178085</v>
          </cell>
          <cell r="W137">
            <v>6.4516787695694866</v>
          </cell>
          <cell r="X137">
            <v>6.4872019446994181E-2</v>
          </cell>
          <cell r="Y137">
            <v>7.4700000000000003E-2</v>
          </cell>
          <cell r="Z137">
            <v>0</v>
          </cell>
          <cell r="AA137">
            <v>0</v>
          </cell>
          <cell r="AB137" t="str">
            <v>AAA</v>
          </cell>
          <cell r="AC137">
            <v>0</v>
          </cell>
          <cell r="AD137">
            <v>0</v>
          </cell>
          <cell r="AE137" t="str">
            <v>AAA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N138">
            <v>9.1666895551168921E-3</v>
          </cell>
          <cell r="O138">
            <v>7.85E-2</v>
          </cell>
          <cell r="P138" t="str">
            <v>Half Yly</v>
          </cell>
          <cell r="Q138">
            <v>990646</v>
          </cell>
          <cell r="R138">
            <v>990646</v>
          </cell>
          <cell r="S138">
            <v>0</v>
          </cell>
          <cell r="T138">
            <v>0</v>
          </cell>
          <cell r="U138">
            <v>46846</v>
          </cell>
          <cell r="V138">
            <v>5.5972602739726032</v>
          </cell>
          <cell r="W138">
            <v>4.3468072378932234</v>
          </cell>
          <cell r="X138">
            <v>8.04750057538791E-2</v>
          </cell>
          <cell r="Y138">
            <v>7.3400000000000007E-2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N139">
            <v>8.4469763560421785E-3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12.983561643835616</v>
          </cell>
          <cell r="W139">
            <v>5.9003992168801904</v>
          </cell>
          <cell r="X139">
            <v>6.7993695918784347E-2</v>
          </cell>
          <cell r="Y139">
            <v>7.6944184289961415E-2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N140">
            <v>3.5864198082884796E-2</v>
          </cell>
          <cell r="O140">
            <v>0</v>
          </cell>
          <cell r="P140" t="str">
            <v/>
          </cell>
          <cell r="Q140">
            <v>0</v>
          </cell>
          <cell r="R140">
            <v>4025267.56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e">
            <v>#N/A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N141">
            <v>9.5240603295218881E-3</v>
          </cell>
          <cell r="O141">
            <v>8.6699999999999999E-2</v>
          </cell>
          <cell r="P141" t="str">
            <v>Half Yly</v>
          </cell>
          <cell r="Q141">
            <v>1103743</v>
          </cell>
          <cell r="R141">
            <v>1103743</v>
          </cell>
          <cell r="S141">
            <v>0</v>
          </cell>
          <cell r="T141">
            <v>0</v>
          </cell>
          <cell r="U141">
            <v>47076</v>
          </cell>
          <cell r="V141">
            <v>6.2273972602739729</v>
          </cell>
          <cell r="W141">
            <v>4.6984452202556897</v>
          </cell>
          <cell r="X141">
            <v>6.5752180268550953E-2</v>
          </cell>
          <cell r="Y141">
            <v>7.3999999999999996E-2</v>
          </cell>
          <cell r="Z141">
            <v>0</v>
          </cell>
          <cell r="AA141">
            <v>0</v>
          </cell>
          <cell r="AB141" t="str">
            <v>AAA</v>
          </cell>
          <cell r="AC141" t="str">
            <v>AAA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N142">
            <v>1.7895428398563298E-2</v>
          </cell>
          <cell r="O142">
            <v>7.9000000000000001E-2</v>
          </cell>
          <cell r="P142" t="str">
            <v>Yearly</v>
          </cell>
          <cell r="Q142">
            <v>2082350</v>
          </cell>
          <cell r="R142">
            <v>2082350</v>
          </cell>
          <cell r="S142">
            <v>0</v>
          </cell>
          <cell r="T142">
            <v>0</v>
          </cell>
          <cell r="U142">
            <v>47493</v>
          </cell>
          <cell r="V142">
            <v>7.3698630136986303</v>
          </cell>
          <cell r="W142">
            <v>5.1884837317083079</v>
          </cell>
          <cell r="X142">
            <v>7.1501377568511118E-2</v>
          </cell>
          <cell r="Y142">
            <v>7.8100000000000003E-2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N143">
            <v>9.3024298629717939E-3</v>
          </cell>
          <cell r="O143">
            <v>8.1199999999999994E-2</v>
          </cell>
          <cell r="P143" t="str">
            <v>Yearly</v>
          </cell>
          <cell r="Q143">
            <v>1037459</v>
          </cell>
          <cell r="R143">
            <v>1037459</v>
          </cell>
          <cell r="S143">
            <v>0</v>
          </cell>
          <cell r="T143">
            <v>0</v>
          </cell>
          <cell r="U143">
            <v>47963</v>
          </cell>
          <cell r="V143">
            <v>8.6575342465753433</v>
          </cell>
          <cell r="W143">
            <v>5.9850697238158457</v>
          </cell>
          <cell r="X143">
            <v>7.5051476141026099E-2</v>
          </cell>
          <cell r="Y143">
            <v>7.4014999999999997E-2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N144">
            <v>3.6105514146138988E-2</v>
          </cell>
          <cell r="O144">
            <v>0.08</v>
          </cell>
          <cell r="P144" t="str">
            <v>Yearly</v>
          </cell>
          <cell r="Q144">
            <v>4048484</v>
          </cell>
          <cell r="R144">
            <v>4048484</v>
          </cell>
          <cell r="S144">
            <v>0</v>
          </cell>
          <cell r="T144">
            <v>0</v>
          </cell>
          <cell r="U144">
            <v>48422</v>
          </cell>
          <cell r="V144">
            <v>9.9150684931506845</v>
          </cell>
          <cell r="W144">
            <v>6.6544706446635749</v>
          </cell>
          <cell r="X144">
            <v>7.8158939646793837E-2</v>
          </cell>
          <cell r="Y144">
            <v>7.8016000000000002E-2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N145">
            <v>9.5210666476420562E-3</v>
          </cell>
          <cell r="O145">
            <v>8.5199999999999998E-2</v>
          </cell>
          <cell r="P145" t="str">
            <v>Half Yly</v>
          </cell>
          <cell r="Q145">
            <v>1082584</v>
          </cell>
          <cell r="R145">
            <v>1082584</v>
          </cell>
          <cell r="S145">
            <v>0</v>
          </cell>
          <cell r="T145">
            <v>0</v>
          </cell>
          <cell r="U145">
            <v>47085</v>
          </cell>
          <cell r="V145">
            <v>6.2520547945205482</v>
          </cell>
          <cell r="W145">
            <v>4.7435223034269471</v>
          </cell>
          <cell r="X145">
            <v>6.8407018731355421E-2</v>
          </cell>
          <cell r="Y145">
            <v>7.2624999999999995E-2</v>
          </cell>
          <cell r="Z145">
            <v>0</v>
          </cell>
          <cell r="AA145">
            <v>0</v>
          </cell>
          <cell r="AB145">
            <v>0</v>
          </cell>
          <cell r="AC145" t="str">
            <v>AAA</v>
          </cell>
          <cell r="AD145" t="str">
            <v>AAA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[ICRA]AAA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N146">
            <v>8.5291778709925773E-3</v>
          </cell>
          <cell r="O146">
            <v>7.0999999999999994E-2</v>
          </cell>
          <cell r="P146" t="str">
            <v>Yearly</v>
          </cell>
          <cell r="Q146">
            <v>951874</v>
          </cell>
          <cell r="R146">
            <v>951874</v>
          </cell>
          <cell r="S146">
            <v>0</v>
          </cell>
          <cell r="T146">
            <v>0</v>
          </cell>
          <cell r="U146">
            <v>48164</v>
          </cell>
          <cell r="V146">
            <v>9.2082191780821923</v>
          </cell>
          <cell r="W146">
            <v>6.1487600387235135</v>
          </cell>
          <cell r="X146">
            <v>7.8468967850942692E-2</v>
          </cell>
          <cell r="Y146">
            <v>7.7600000000000002E-2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N147">
            <v>1.9557794999085248E-2</v>
          </cell>
          <cell r="O147">
            <v>9.1799999999999993E-2</v>
          </cell>
          <cell r="P147" t="str">
            <v>Half Yly</v>
          </cell>
          <cell r="Q147">
            <v>2307201</v>
          </cell>
          <cell r="R147">
            <v>2307201</v>
          </cell>
          <cell r="S147">
            <v>0</v>
          </cell>
          <cell r="T147">
            <v>0</v>
          </cell>
          <cell r="U147">
            <v>47141</v>
          </cell>
          <cell r="V147">
            <v>6.4054794520547942</v>
          </cell>
          <cell r="W147">
            <v>4.8268923996215376</v>
          </cell>
          <cell r="X147">
            <v>6.075661169577759E-2</v>
          </cell>
          <cell r="Y147">
            <v>7.3700000000000002E-2</v>
          </cell>
          <cell r="Z147">
            <v>0</v>
          </cell>
          <cell r="AA147">
            <v>0</v>
          </cell>
          <cell r="AB147" t="str">
            <v>AAA</v>
          </cell>
          <cell r="AC147">
            <v>0</v>
          </cell>
          <cell r="AD147" t="str">
            <v>AAA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N148">
            <v>9.6416692605153058E-3</v>
          </cell>
          <cell r="O148">
            <v>8.8300000000000003E-2</v>
          </cell>
          <cell r="P148" t="str">
            <v>Yearly</v>
          </cell>
          <cell r="Q148">
            <v>1081811</v>
          </cell>
          <cell r="R148">
            <v>1081811</v>
          </cell>
          <cell r="S148">
            <v>0</v>
          </cell>
          <cell r="T148">
            <v>0</v>
          </cell>
          <cell r="U148">
            <v>47425</v>
          </cell>
          <cell r="V148">
            <v>7.183561643835616</v>
          </cell>
          <cell r="W148">
            <v>4.9655677936403988</v>
          </cell>
          <cell r="X148">
            <v>7.3161617009098831E-2</v>
          </cell>
          <cell r="Y148">
            <v>7.3099999999999998E-2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N149">
            <v>9.5848427634034859E-3</v>
          </cell>
          <cell r="O149">
            <v>8.6199999999999999E-2</v>
          </cell>
          <cell r="P149" t="str">
            <v>Yearly</v>
          </cell>
          <cell r="Q149">
            <v>1114818</v>
          </cell>
          <cell r="R149">
            <v>1114818</v>
          </cell>
          <cell r="S149">
            <v>0</v>
          </cell>
          <cell r="T149">
            <v>0</v>
          </cell>
          <cell r="U149">
            <v>49017</v>
          </cell>
          <cell r="V149">
            <v>11.545205479452054</v>
          </cell>
          <cell r="W149">
            <v>7.0858350432699195</v>
          </cell>
          <cell r="X149">
            <v>7.2389255890055487E-2</v>
          </cell>
          <cell r="Y149">
            <v>7.5999999999999998E-2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 t="str">
            <v>AAA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N150">
            <v>3.4276802186401348E-2</v>
          </cell>
          <cell r="O150">
            <v>6.0899999999999996E-2</v>
          </cell>
          <cell r="P150" t="str">
            <v>Yearly</v>
          </cell>
          <cell r="Q150">
            <v>3935768</v>
          </cell>
          <cell r="R150">
            <v>3935768</v>
          </cell>
          <cell r="S150">
            <v>0</v>
          </cell>
          <cell r="T150">
            <v>0</v>
          </cell>
          <cell r="U150">
            <v>46444</v>
          </cell>
          <cell r="V150">
            <v>4.4958904109589044</v>
          </cell>
          <cell r="W150">
            <v>3.6769938858005902</v>
          </cell>
          <cell r="X150">
            <v>6.4738356552371562E-2</v>
          </cell>
          <cell r="Y150">
            <v>7.0999999999999994E-2</v>
          </cell>
          <cell r="Z150">
            <v>0</v>
          </cell>
          <cell r="AA150">
            <v>0</v>
          </cell>
          <cell r="AB150" t="str">
            <v>AAA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N151">
            <v>9.0730568084646333E-3</v>
          </cell>
          <cell r="O151">
            <v>8.0500000000000002E-2</v>
          </cell>
          <cell r="P151" t="str">
            <v>Yearly</v>
          </cell>
          <cell r="Q151">
            <v>1000000</v>
          </cell>
          <cell r="R151">
            <v>1000000</v>
          </cell>
          <cell r="S151">
            <v>0</v>
          </cell>
          <cell r="T151">
            <v>0</v>
          </cell>
          <cell r="U151">
            <v>47413</v>
          </cell>
          <cell r="V151">
            <v>7.1506849315068495</v>
          </cell>
          <cell r="W151">
            <v>4.9792096431674526</v>
          </cell>
          <cell r="X151">
            <v>7.5529419145634602E-2</v>
          </cell>
          <cell r="Y151">
            <v>7.6999999999999999E-2</v>
          </cell>
          <cell r="Z151">
            <v>0</v>
          </cell>
          <cell r="AA151">
            <v>0</v>
          </cell>
          <cell r="AB151" t="str">
            <v>AAA</v>
          </cell>
          <cell r="AC151" t="str">
            <v>AAA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N152">
            <v>9.707084773496643E-3</v>
          </cell>
          <cell r="O152">
            <v>9.1799999999999993E-2</v>
          </cell>
          <cell r="P152" t="str">
            <v>Half Yly</v>
          </cell>
          <cell r="Q152">
            <v>1085815</v>
          </cell>
          <cell r="R152">
            <v>1085815</v>
          </cell>
          <cell r="S152">
            <v>0</v>
          </cell>
          <cell r="T152">
            <v>0</v>
          </cell>
          <cell r="U152">
            <v>46775</v>
          </cell>
          <cell r="V152">
            <v>5.4027397260273968</v>
          </cell>
          <cell r="W152">
            <v>4.2309255833324064</v>
          </cell>
          <cell r="X152">
            <v>6.2041635000610648E-2</v>
          </cell>
          <cell r="Y152">
            <v>7.2700000000000001E-2</v>
          </cell>
          <cell r="Z152">
            <v>0</v>
          </cell>
          <cell r="AA152">
            <v>0</v>
          </cell>
          <cell r="AB152" t="str">
            <v>AAA</v>
          </cell>
          <cell r="AC152" t="str">
            <v>AAA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N153">
            <v>2.7674156612523433E-2</v>
          </cell>
          <cell r="O153">
            <v>8.0500000000000002E-2</v>
          </cell>
          <cell r="P153" t="str">
            <v>Yearly</v>
          </cell>
          <cell r="Q153">
            <v>3180552</v>
          </cell>
          <cell r="R153">
            <v>3180552</v>
          </cell>
          <cell r="S153">
            <v>0</v>
          </cell>
          <cell r="T153">
            <v>0</v>
          </cell>
          <cell r="U153">
            <v>46147</v>
          </cell>
          <cell r="V153">
            <v>3.6821917808219178</v>
          </cell>
          <cell r="W153">
            <v>3.0520424804872275</v>
          </cell>
          <cell r="X153">
            <v>6.1561640626366432E-2</v>
          </cell>
          <cell r="Y153">
            <v>6.9099999999999995E-2</v>
          </cell>
          <cell r="Z153">
            <v>0</v>
          </cell>
          <cell r="AA153">
            <v>0</v>
          </cell>
          <cell r="AB153" t="str">
            <v>AAA</v>
          </cell>
          <cell r="AC153" t="str">
            <v>AAA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N154">
            <v>8.9307767312650985E-3</v>
          </cell>
          <cell r="O154">
            <v>7.3200000000000001E-2</v>
          </cell>
          <cell r="P154" t="str">
            <v>Yearly</v>
          </cell>
          <cell r="Q154">
            <v>997900</v>
          </cell>
          <cell r="R154">
            <v>997900</v>
          </cell>
          <cell r="S154">
            <v>0</v>
          </cell>
          <cell r="T154">
            <v>0</v>
          </cell>
          <cell r="U154">
            <v>47316</v>
          </cell>
          <cell r="V154">
            <v>6.8849315068493153</v>
          </cell>
          <cell r="W154">
            <v>5.2215692395654347</v>
          </cell>
          <cell r="X154">
            <v>6.3478377136675604E-2</v>
          </cell>
          <cell r="Y154">
            <v>7.2700000000000001E-2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N155">
            <v>8.4984035340492994E-3</v>
          </cell>
          <cell r="O155">
            <v>7.0499999999999993E-2</v>
          </cell>
          <cell r="P155" t="str">
            <v>Yearly</v>
          </cell>
          <cell r="Q155">
            <v>991686</v>
          </cell>
          <cell r="R155">
            <v>991686</v>
          </cell>
          <cell r="S155">
            <v>0</v>
          </cell>
          <cell r="T155">
            <v>0</v>
          </cell>
          <cell r="U155">
            <v>48183</v>
          </cell>
          <cell r="V155">
            <v>9.2602739726027394</v>
          </cell>
          <cell r="W155">
            <v>6.2054454552547922</v>
          </cell>
          <cell r="X155">
            <v>7.1689186745415343E-2</v>
          </cell>
          <cell r="Y155">
            <v>7.7600000000000002E-2</v>
          </cell>
          <cell r="Z155">
            <v>0</v>
          </cell>
          <cell r="AA155">
            <v>0</v>
          </cell>
          <cell r="AB155" t="str">
            <v>AAA</v>
          </cell>
          <cell r="AC155" t="str">
            <v>AAA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N156">
            <v>8.9853846962695411E-3</v>
          </cell>
          <cell r="O156">
            <v>7.5399999999999995E-2</v>
          </cell>
          <cell r="P156" t="str">
            <v>Yearly</v>
          </cell>
          <cell r="Q156">
            <v>1008123</v>
          </cell>
          <cell r="R156">
            <v>1008123</v>
          </cell>
          <cell r="S156">
            <v>0</v>
          </cell>
          <cell r="T156">
            <v>0</v>
          </cell>
          <cell r="U156">
            <v>49154</v>
          </cell>
          <cell r="V156">
            <v>11.920547945205479</v>
          </cell>
          <cell r="W156">
            <v>7.6621157807252169</v>
          </cell>
          <cell r="X156">
            <v>7.5371771975594817E-2</v>
          </cell>
          <cell r="Y156">
            <v>7.4249999999999997E-2</v>
          </cell>
          <cell r="Z156">
            <v>0</v>
          </cell>
          <cell r="AA156">
            <v>0</v>
          </cell>
          <cell r="AB156" t="str">
            <v>AAA</v>
          </cell>
          <cell r="AC156" t="str">
            <v>AAA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N157">
            <v>3.4044542367224352E-2</v>
          </cell>
          <cell r="O157">
            <v>7.1300000000000002E-2</v>
          </cell>
          <cell r="P157" t="str">
            <v>Yearly</v>
          </cell>
          <cell r="Q157">
            <v>3774764</v>
          </cell>
          <cell r="R157">
            <v>3774764</v>
          </cell>
          <cell r="S157">
            <v>0</v>
          </cell>
          <cell r="T157">
            <v>0</v>
          </cell>
          <cell r="U157">
            <v>48180</v>
          </cell>
          <cell r="V157">
            <v>9.2520547945205482</v>
          </cell>
          <cell r="W157">
            <v>6.1755309906982623</v>
          </cell>
          <cell r="X157">
            <v>8.0069368291852586E-2</v>
          </cell>
          <cell r="Y157">
            <v>7.8200000000000006E-2</v>
          </cell>
          <cell r="Z157">
            <v>0</v>
          </cell>
          <cell r="AA157">
            <v>0</v>
          </cell>
          <cell r="AB157" t="str">
            <v>AAA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CRISIL AAA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N158">
            <v>1.9179771383616408E-2</v>
          </cell>
          <cell r="O158">
            <v>8.4700000000000011E-2</v>
          </cell>
          <cell r="P158" t="str">
            <v>Half Yly</v>
          </cell>
          <cell r="Q158">
            <v>2082737</v>
          </cell>
          <cell r="R158">
            <v>2082737</v>
          </cell>
          <cell r="S158">
            <v>0</v>
          </cell>
          <cell r="T158">
            <v>0</v>
          </cell>
          <cell r="U158">
            <v>48822</v>
          </cell>
          <cell r="V158">
            <v>11.010958904109589</v>
          </cell>
          <cell r="W158">
            <v>6.942809003790348</v>
          </cell>
          <cell r="X158">
            <v>7.6474938738206572E-2</v>
          </cell>
          <cell r="Y158">
            <v>7.5800000000000006E-2</v>
          </cell>
          <cell r="Z158">
            <v>0</v>
          </cell>
          <cell r="AA158">
            <v>0</v>
          </cell>
          <cell r="AB158" t="str">
            <v>AAA</v>
          </cell>
          <cell r="AC158" t="str">
            <v>AAA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N159">
            <v>1.8628506248887265E-2</v>
          </cell>
          <cell r="O159">
            <v>8.2699999999999996E-2</v>
          </cell>
          <cell r="P159" t="str">
            <v>Yearly</v>
          </cell>
          <cell r="Q159">
            <v>2140380</v>
          </cell>
          <cell r="R159">
            <v>2140380</v>
          </cell>
          <cell r="S159">
            <v>0</v>
          </cell>
          <cell r="T159">
            <v>0</v>
          </cell>
          <cell r="U159">
            <v>47205</v>
          </cell>
          <cell r="V159">
            <v>6.580821917808219</v>
          </cell>
          <cell r="W159">
            <v>4.840833093685986</v>
          </cell>
          <cell r="X159">
            <v>6.8935332731216201E-2</v>
          </cell>
          <cell r="Y159">
            <v>7.3599999999999999E-2</v>
          </cell>
          <cell r="Z159">
            <v>0</v>
          </cell>
          <cell r="AA159">
            <v>0</v>
          </cell>
          <cell r="AB159" t="str">
            <v>AAA</v>
          </cell>
          <cell r="AC159" t="str">
            <v>AAA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N160">
            <v>1.8062949847088922E-2</v>
          </cell>
          <cell r="O160">
            <v>7.3599999999999999E-2</v>
          </cell>
          <cell r="P160" t="str">
            <v>Yearly</v>
          </cell>
          <cell r="Q160">
            <v>1988221</v>
          </cell>
          <cell r="R160">
            <v>1988221</v>
          </cell>
          <cell r="S160">
            <v>0</v>
          </cell>
          <cell r="T160">
            <v>0</v>
          </cell>
          <cell r="U160">
            <v>46312</v>
          </cell>
          <cell r="V160">
            <v>4.1342465753424653</v>
          </cell>
          <cell r="W160">
            <v>3.2695888741439116</v>
          </cell>
          <cell r="X160">
            <v>7.5045599296019047E-2</v>
          </cell>
          <cell r="Y160">
            <v>6.9599999999999995E-2</v>
          </cell>
          <cell r="Z160">
            <v>0</v>
          </cell>
          <cell r="AA160">
            <v>0</v>
          </cell>
          <cell r="AB160" t="str">
            <v>AAA</v>
          </cell>
          <cell r="AC160" t="str">
            <v>AAA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C TIER II</v>
          </cell>
          <cell r="AJ160" t="str">
            <v>CRISIL AAA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N161">
            <v>9.3920086654117798E-3</v>
          </cell>
          <cell r="O161">
            <v>8.2200000000000009E-2</v>
          </cell>
          <cell r="P161" t="str">
            <v>Half Yly</v>
          </cell>
          <cell r="Q161">
            <v>1033275</v>
          </cell>
          <cell r="R161">
            <v>1033275</v>
          </cell>
          <cell r="S161">
            <v>0</v>
          </cell>
          <cell r="T161">
            <v>0</v>
          </cell>
          <cell r="U161">
            <v>47100</v>
          </cell>
          <cell r="V161">
            <v>6.2931506849315069</v>
          </cell>
          <cell r="W161">
            <v>4.8115811387051428</v>
          </cell>
          <cell r="X161">
            <v>7.5238470175287897E-2</v>
          </cell>
          <cell r="Y161">
            <v>7.2599999999999998E-2</v>
          </cell>
          <cell r="Z161">
            <v>0</v>
          </cell>
          <cell r="AA161">
            <v>0</v>
          </cell>
          <cell r="AB161" t="str">
            <v>AAA</v>
          </cell>
          <cell r="AC161" t="str">
            <v>AAA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C TIER II</v>
          </cell>
          <cell r="AJ161" t="str">
            <v>CRISIL AAA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N162">
            <v>8.9213234679481265E-3</v>
          </cell>
          <cell r="O162">
            <v>7.4099999999999999E-2</v>
          </cell>
          <cell r="P162" t="str">
            <v>Yearly</v>
          </cell>
          <cell r="Q162">
            <v>1041510</v>
          </cell>
          <cell r="R162">
            <v>1041510</v>
          </cell>
          <cell r="S162">
            <v>0</v>
          </cell>
          <cell r="T162">
            <v>0</v>
          </cell>
          <cell r="U162">
            <v>47317</v>
          </cell>
          <cell r="V162">
            <v>6.8876712328767127</v>
          </cell>
          <cell r="W162">
            <v>5.2059483950371312</v>
          </cell>
          <cell r="X162">
            <v>6.6346820698192588E-2</v>
          </cell>
          <cell r="Y162">
            <v>7.3800000000000004E-2</v>
          </cell>
          <cell r="Z162">
            <v>0</v>
          </cell>
          <cell r="AA162">
            <v>0</v>
          </cell>
          <cell r="AB162" t="str">
            <v>AAA</v>
          </cell>
          <cell r="AC162">
            <v>0</v>
          </cell>
          <cell r="AD162">
            <v>0</v>
          </cell>
          <cell r="AE162">
            <v>0</v>
          </cell>
          <cell r="AF162" t="str">
            <v>AAA</v>
          </cell>
          <cell r="AG162">
            <v>0</v>
          </cell>
          <cell r="AH162">
            <v>0</v>
          </cell>
          <cell r="AI162" t="str">
            <v>Scheme C TIER II</v>
          </cell>
          <cell r="AJ162" t="str">
            <v>CRISIL AAA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N163">
            <v>9.9937718428319659E-3</v>
          </cell>
          <cell r="O163">
            <v>0</v>
          </cell>
          <cell r="P163" t="str">
            <v/>
          </cell>
          <cell r="Q163">
            <v>22720298.98</v>
          </cell>
          <cell r="R163">
            <v>22720298.98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790.35</v>
          </cell>
          <cell r="AA163">
            <v>789.4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N164">
            <v>3.3776962215982309E-2</v>
          </cell>
          <cell r="O164">
            <v>0</v>
          </cell>
          <cell r="P164" t="str">
            <v/>
          </cell>
          <cell r="Q164">
            <v>65228688.740000002</v>
          </cell>
          <cell r="R164">
            <v>65229524.350000001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531.25</v>
          </cell>
          <cell r="AA164">
            <v>531.15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N165">
            <v>1.055920568289997E-2</v>
          </cell>
          <cell r="O165">
            <v>0</v>
          </cell>
          <cell r="P165" t="str">
            <v/>
          </cell>
          <cell r="Q165">
            <v>28202837.039999999</v>
          </cell>
          <cell r="R165">
            <v>28202837.039999999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108.3</v>
          </cell>
          <cell r="AA165">
            <v>108.3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N166">
            <v>2.4484648055447767E-3</v>
          </cell>
          <cell r="O166">
            <v>0</v>
          </cell>
          <cell r="P166" t="str">
            <v/>
          </cell>
          <cell r="Q166">
            <v>5524886.9000000004</v>
          </cell>
          <cell r="R166">
            <v>5524886.9000000004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3262.75</v>
          </cell>
          <cell r="AA166">
            <v>3264.3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N167">
            <v>5.6729340509386814E-3</v>
          </cell>
          <cell r="O167">
            <v>0</v>
          </cell>
          <cell r="P167" t="str">
            <v/>
          </cell>
          <cell r="Q167">
            <v>14948283.619999999</v>
          </cell>
          <cell r="R167">
            <v>14948283.619999999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439</v>
          </cell>
          <cell r="AA167">
            <v>438.95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N168">
            <v>7.7190632474186116E-2</v>
          </cell>
          <cell r="O168">
            <v>0</v>
          </cell>
          <cell r="P168" t="str">
            <v/>
          </cell>
          <cell r="Q168">
            <v>180106208.62</v>
          </cell>
          <cell r="R168">
            <v>180106208.62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1486.1</v>
          </cell>
          <cell r="AA168">
            <v>1486.2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N169">
            <v>2.1639393497108017E-3</v>
          </cell>
          <cell r="O169">
            <v>0</v>
          </cell>
          <cell r="P169" t="str">
            <v/>
          </cell>
          <cell r="Q169">
            <v>5539974.2199999997</v>
          </cell>
          <cell r="R169">
            <v>5539974.2199999997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2883.6</v>
          </cell>
          <cell r="AA169">
            <v>2883.7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N170">
            <v>7.4035803695121152E-2</v>
          </cell>
          <cell r="O170">
            <v>0</v>
          </cell>
          <cell r="P170" t="str">
            <v/>
          </cell>
          <cell r="Q170">
            <v>156267114.24000001</v>
          </cell>
          <cell r="R170">
            <v>156267114.24000001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1492.95</v>
          </cell>
          <cell r="AA170">
            <v>1493.2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N171">
            <v>9.2234241427588542E-3</v>
          </cell>
          <cell r="O171">
            <v>0</v>
          </cell>
          <cell r="P171" t="str">
            <v/>
          </cell>
          <cell r="Q171">
            <v>20310302.16</v>
          </cell>
          <cell r="R171">
            <v>20310302.16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938.95</v>
          </cell>
          <cell r="AA171">
            <v>939.35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N172">
            <v>3.5467375676426758E-3</v>
          </cell>
          <cell r="O172">
            <v>0</v>
          </cell>
          <cell r="P172" t="str">
            <v/>
          </cell>
          <cell r="Q172">
            <v>9179316.0999999996</v>
          </cell>
          <cell r="R172">
            <v>9179316.0999999996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922.2</v>
          </cell>
          <cell r="AA172">
            <v>921.9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N173">
            <v>9.3472465593842455E-3</v>
          </cell>
          <cell r="O173">
            <v>0</v>
          </cell>
          <cell r="P173" t="str">
            <v/>
          </cell>
          <cell r="Q173">
            <v>29451824.579999998</v>
          </cell>
          <cell r="R173">
            <v>29451824.579999998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1076.0999999999999</v>
          </cell>
          <cell r="AA173">
            <v>1076.7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N174">
            <v>1.2433195845451358E-2</v>
          </cell>
          <cell r="O174">
            <v>0</v>
          </cell>
          <cell r="P174" t="str">
            <v/>
          </cell>
          <cell r="Q174">
            <v>26228598.809999999</v>
          </cell>
          <cell r="R174">
            <v>26228598.809999999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164</v>
          </cell>
          <cell r="AA174">
            <v>163.85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N175">
            <v>4.5342656531094285E-3</v>
          </cell>
          <cell r="O175">
            <v>0</v>
          </cell>
          <cell r="P175" t="str">
            <v/>
          </cell>
          <cell r="Q175">
            <v>7444985.8600000003</v>
          </cell>
          <cell r="R175">
            <v>7444985.8600000003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236.95</v>
          </cell>
          <cell r="AA175">
            <v>236.9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N176">
            <v>7.6720491886278289E-3</v>
          </cell>
          <cell r="O176">
            <v>0</v>
          </cell>
          <cell r="P176" t="str">
            <v/>
          </cell>
          <cell r="Q176">
            <v>13453085.439999999</v>
          </cell>
          <cell r="R176">
            <v>13453085.439999999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1038.45</v>
          </cell>
          <cell r="AA176">
            <v>1038.95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N177">
            <v>5.2797462485833354E-3</v>
          </cell>
          <cell r="O177">
            <v>0</v>
          </cell>
          <cell r="P177" t="str">
            <v/>
          </cell>
          <cell r="Q177">
            <v>11346504.470000001</v>
          </cell>
          <cell r="R177">
            <v>11346504.470000001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1107.45</v>
          </cell>
          <cell r="AA177">
            <v>1106.95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N178">
            <v>5.2274095113429746E-3</v>
          </cell>
          <cell r="O178">
            <v>0</v>
          </cell>
          <cell r="P178" t="str">
            <v/>
          </cell>
          <cell r="Q178">
            <v>10825734.18</v>
          </cell>
          <cell r="R178">
            <v>10825734.18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1407.25</v>
          </cell>
          <cell r="AA178">
            <v>1409.7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N179">
            <v>8.6129000532204694E-3</v>
          </cell>
          <cell r="O179">
            <v>0</v>
          </cell>
          <cell r="P179" t="str">
            <v/>
          </cell>
          <cell r="Q179">
            <v>20358168.370000001</v>
          </cell>
          <cell r="R179">
            <v>20358168.370000001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19925.849999999999</v>
          </cell>
          <cell r="AA179">
            <v>19930.75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N180">
            <v>2.4421767667058031E-2</v>
          </cell>
          <cell r="O180">
            <v>0</v>
          </cell>
          <cell r="P180" t="str">
            <v/>
          </cell>
          <cell r="Q180">
            <v>61509160.479999997</v>
          </cell>
          <cell r="R180">
            <v>61509160.479999997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751.5</v>
          </cell>
          <cell r="AA180">
            <v>751.15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N181">
            <v>3.877155401724032E-2</v>
          </cell>
          <cell r="O181">
            <v>0</v>
          </cell>
          <cell r="P181" t="str">
            <v/>
          </cell>
          <cell r="Q181">
            <v>87648107.109999999</v>
          </cell>
          <cell r="R181">
            <v>87648107.109999999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3211.15</v>
          </cell>
          <cell r="AA181">
            <v>3211.6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N182">
            <v>4.7493600312873124E-3</v>
          </cell>
          <cell r="O182">
            <v>0</v>
          </cell>
          <cell r="P182" t="str">
            <v/>
          </cell>
          <cell r="Q182">
            <v>15789897.560000001</v>
          </cell>
          <cell r="R182">
            <v>15789897.560000001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3626.85</v>
          </cell>
          <cell r="AA182">
            <v>3625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N183">
            <v>1.6161305727685444E-2</v>
          </cell>
          <cell r="O183">
            <v>0</v>
          </cell>
          <cell r="P183" t="str">
            <v/>
          </cell>
          <cell r="Q183">
            <v>33392973.920000002</v>
          </cell>
          <cell r="R183">
            <v>33392973.920000002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6677.85</v>
          </cell>
          <cell r="AA183">
            <v>6672.5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N184">
            <v>7.1915190690892677E-3</v>
          </cell>
          <cell r="O184">
            <v>0</v>
          </cell>
          <cell r="P184" t="str">
            <v/>
          </cell>
          <cell r="Q184">
            <v>18027251.16</v>
          </cell>
          <cell r="R184">
            <v>18027251.16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4245.05</v>
          </cell>
          <cell r="AA184">
            <v>4244.6000000000004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N185">
            <v>4.6892714293331993E-3</v>
          </cell>
          <cell r="O185">
            <v>0</v>
          </cell>
          <cell r="P185" t="str">
            <v/>
          </cell>
          <cell r="Q185">
            <v>10690502.800000001</v>
          </cell>
          <cell r="R185">
            <v>10690502.800000001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419.1</v>
          </cell>
          <cell r="AA185">
            <v>419.25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N186">
            <v>3.0791573336224603E-2</v>
          </cell>
          <cell r="O186">
            <v>0</v>
          </cell>
          <cell r="P186" t="str">
            <v/>
          </cell>
          <cell r="Q186">
            <v>58123834.840000004</v>
          </cell>
          <cell r="R186">
            <v>58126148.710000001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1922.5</v>
          </cell>
          <cell r="AA186">
            <v>1921.75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N187">
            <v>5.4436177149404068E-3</v>
          </cell>
          <cell r="O187">
            <v>0</v>
          </cell>
          <cell r="P187" t="str">
            <v/>
          </cell>
          <cell r="Q187">
            <v>12544605.460000001</v>
          </cell>
          <cell r="R187">
            <v>12544605.460000001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390</v>
          </cell>
          <cell r="AA187">
            <v>389.85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N188">
            <v>7.4098492742674549E-2</v>
          </cell>
          <cell r="O188">
            <v>0</v>
          </cell>
          <cell r="P188" t="str">
            <v/>
          </cell>
          <cell r="Q188">
            <v>115359093.84999999</v>
          </cell>
          <cell r="R188">
            <v>115362407.79000001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887.3</v>
          </cell>
          <cell r="AA188">
            <v>887.6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N189">
            <v>1.3109885629968151E-2</v>
          </cell>
          <cell r="O189">
            <v>0</v>
          </cell>
          <cell r="P189" t="str">
            <v/>
          </cell>
          <cell r="Q189">
            <v>20642361.859999999</v>
          </cell>
          <cell r="R189">
            <v>20645313.940000001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1308.7</v>
          </cell>
          <cell r="AA189">
            <v>1308.75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N190">
            <v>1.9194969005566168E-3</v>
          </cell>
          <cell r="O190">
            <v>0</v>
          </cell>
          <cell r="P190" t="str">
            <v/>
          </cell>
          <cell r="Q190">
            <v>5349776.92</v>
          </cell>
          <cell r="R190">
            <v>5349048.34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136.1</v>
          </cell>
          <cell r="AA190">
            <v>136.05000000000001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N191">
            <v>4.7529874212969064E-3</v>
          </cell>
          <cell r="O191">
            <v>0</v>
          </cell>
          <cell r="P191" t="str">
            <v/>
          </cell>
          <cell r="Q191">
            <v>14007372.17</v>
          </cell>
          <cell r="R191">
            <v>14007372.17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522</v>
          </cell>
          <cell r="AA191">
            <v>522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N192">
            <v>4.7763589943625989E-3</v>
          </cell>
          <cell r="O192">
            <v>0</v>
          </cell>
          <cell r="P192" t="str">
            <v/>
          </cell>
          <cell r="Q192">
            <v>7248050.2199999997</v>
          </cell>
          <cell r="R192">
            <v>7248050.2199999997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3358.75</v>
          </cell>
          <cell r="AA192">
            <v>3359.25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N193">
            <v>7.4687740796821353E-4</v>
          </cell>
          <cell r="O193">
            <v>0</v>
          </cell>
          <cell r="P193" t="str">
            <v/>
          </cell>
          <cell r="Q193">
            <v>768795</v>
          </cell>
          <cell r="R193">
            <v>768795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346.3</v>
          </cell>
          <cell r="AA193">
            <v>346.2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N194">
            <v>8.1256057659003268E-3</v>
          </cell>
          <cell r="O194">
            <v>0</v>
          </cell>
          <cell r="P194" t="str">
            <v/>
          </cell>
          <cell r="Q194">
            <v>13355615.65</v>
          </cell>
          <cell r="R194">
            <v>13355615.65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229.6</v>
          </cell>
          <cell r="AA194">
            <v>229.6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N195">
            <v>2.2759793131896248E-2</v>
          </cell>
          <cell r="O195">
            <v>0</v>
          </cell>
          <cell r="P195" t="str">
            <v/>
          </cell>
          <cell r="Q195">
            <v>42684315.07</v>
          </cell>
          <cell r="R195">
            <v>42684315.07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726.6</v>
          </cell>
          <cell r="AA195">
            <v>726.5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N196">
            <v>3.7445152155358148E-3</v>
          </cell>
          <cell r="O196">
            <v>0</v>
          </cell>
          <cell r="P196" t="str">
            <v/>
          </cell>
          <cell r="Q196">
            <v>9664246.5600000005</v>
          </cell>
          <cell r="R196">
            <v>9664246.5600000005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4641.7</v>
          </cell>
          <cell r="AA196">
            <v>4642.3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N197">
            <v>5.8250940097817677E-3</v>
          </cell>
          <cell r="O197">
            <v>0</v>
          </cell>
          <cell r="P197" t="str">
            <v/>
          </cell>
          <cell r="Q197">
            <v>13781055.52</v>
          </cell>
          <cell r="R197">
            <v>13781055.52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411.25</v>
          </cell>
          <cell r="AA197">
            <v>411.25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N198">
            <v>1.2567387794753516E-2</v>
          </cell>
          <cell r="O198">
            <v>0</v>
          </cell>
          <cell r="P198" t="str">
            <v/>
          </cell>
          <cell r="Q198">
            <v>22813096.129999999</v>
          </cell>
          <cell r="R198">
            <v>22810639.57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893.05</v>
          </cell>
          <cell r="AA198">
            <v>893.25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N199">
            <v>9.3925904278594555E-2</v>
          </cell>
          <cell r="O199">
            <v>0</v>
          </cell>
          <cell r="P199" t="str">
            <v/>
          </cell>
          <cell r="Q199">
            <v>166069185.18000001</v>
          </cell>
          <cell r="R199">
            <v>166068761.55000001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2637.95</v>
          </cell>
          <cell r="AA199">
            <v>2639.1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N200">
            <v>4.2329228780176318E-3</v>
          </cell>
          <cell r="O200">
            <v>0</v>
          </cell>
          <cell r="P200" t="str">
            <v/>
          </cell>
          <cell r="Q200">
            <v>11285554.869999999</v>
          </cell>
          <cell r="R200">
            <v>11285554.869999999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18739.75</v>
          </cell>
          <cell r="AA200">
            <v>18752.55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N201">
            <v>1.77580223065066E-2</v>
          </cell>
          <cell r="O201">
            <v>0</v>
          </cell>
          <cell r="P201" t="str">
            <v/>
          </cell>
          <cell r="Q201">
            <v>39856425.869999997</v>
          </cell>
          <cell r="R201">
            <v>39857746.560000002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9082.25</v>
          </cell>
          <cell r="AA201">
            <v>9091.9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N202">
            <v>4.1807907079387122E-3</v>
          </cell>
          <cell r="O202">
            <v>0</v>
          </cell>
          <cell r="P202" t="str">
            <v/>
          </cell>
          <cell r="Q202">
            <v>11423041.189999999</v>
          </cell>
          <cell r="R202">
            <v>11423041.189999999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407.4</v>
          </cell>
          <cell r="AA202">
            <v>407.3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N203">
            <v>2.4573789509297804E-2</v>
          </cell>
          <cell r="O203">
            <v>0</v>
          </cell>
          <cell r="P203" t="str">
            <v/>
          </cell>
          <cell r="Q203">
            <v>59381516.890000001</v>
          </cell>
          <cell r="R203">
            <v>59385137.359999999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2446.4</v>
          </cell>
          <cell r="AA203">
            <v>2446.1999999999998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N204">
            <v>2.8523260139888491E-2</v>
          </cell>
          <cell r="O204">
            <v>0</v>
          </cell>
          <cell r="P204" t="str">
            <v/>
          </cell>
          <cell r="Q204">
            <v>63347665.359999999</v>
          </cell>
          <cell r="R204">
            <v>63348660.859999999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1915.45</v>
          </cell>
          <cell r="AA204">
            <v>1915.25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N205">
            <v>5.3677059901330738E-2</v>
          </cell>
          <cell r="O205">
            <v>0</v>
          </cell>
          <cell r="P205" t="str">
            <v/>
          </cell>
          <cell r="Q205">
            <v>143064000</v>
          </cell>
          <cell r="R205">
            <v>143064000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N206">
            <v>2.7612090462057051E-2</v>
          </cell>
          <cell r="O206">
            <v>0</v>
          </cell>
          <cell r="P206" t="str">
            <v/>
          </cell>
          <cell r="Q206">
            <v>55036399.719999999</v>
          </cell>
          <cell r="R206">
            <v>55042476.770000003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2659.85</v>
          </cell>
          <cell r="AA206">
            <v>2659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N207">
            <v>3.0150678152295267E-2</v>
          </cell>
          <cell r="O207">
            <v>0</v>
          </cell>
          <cell r="P207" t="str">
            <v/>
          </cell>
          <cell r="Q207">
            <v>60805402.200000003</v>
          </cell>
          <cell r="R207">
            <v>60813667.030000001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320.5</v>
          </cell>
          <cell r="AA207">
            <v>320.3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N208">
            <v>1.2448366233965025E-2</v>
          </cell>
          <cell r="O208">
            <v>0</v>
          </cell>
          <cell r="P208" t="str">
            <v/>
          </cell>
          <cell r="Q208">
            <v>19452502.48</v>
          </cell>
          <cell r="R208">
            <v>19452367.420000002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3391.6</v>
          </cell>
          <cell r="AA208">
            <v>3391.6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N209">
            <v>8.3706043022915132E-3</v>
          </cell>
          <cell r="O209">
            <v>0</v>
          </cell>
          <cell r="P209" t="str">
            <v/>
          </cell>
          <cell r="Q209">
            <v>16992132.550000001</v>
          </cell>
          <cell r="R209">
            <v>16992132.550000001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2604.65</v>
          </cell>
          <cell r="AA209">
            <v>2602.6999999999998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N210">
            <v>4.0872543244872914E-3</v>
          </cell>
          <cell r="O210">
            <v>0</v>
          </cell>
          <cell r="P210" t="str">
            <v/>
          </cell>
          <cell r="Q210">
            <v>10066305.33</v>
          </cell>
          <cell r="R210">
            <v>10066305.33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616.29999999999995</v>
          </cell>
          <cell r="AA210">
            <v>616.35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N211">
            <v>1.0751931437429864E-2</v>
          </cell>
          <cell r="O211">
            <v>0</v>
          </cell>
          <cell r="P211" t="str">
            <v/>
          </cell>
          <cell r="Q211">
            <v>18624941.510000002</v>
          </cell>
          <cell r="R211">
            <v>18624941.510000002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1329.1</v>
          </cell>
          <cell r="AA211">
            <v>1329.65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N212">
            <v>5.1328168979585826E-3</v>
          </cell>
          <cell r="O212">
            <v>0</v>
          </cell>
          <cell r="P212" t="str">
            <v/>
          </cell>
          <cell r="Q212">
            <v>14097142.720000001</v>
          </cell>
          <cell r="R212">
            <v>14097142.720000001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811.85</v>
          </cell>
          <cell r="AA212">
            <v>811.55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N213">
            <v>5.8650065563341869E-3</v>
          </cell>
          <cell r="O213">
            <v>0</v>
          </cell>
          <cell r="P213" t="str">
            <v/>
          </cell>
          <cell r="Q213">
            <v>17716872.07</v>
          </cell>
          <cell r="R213">
            <v>17716872.07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575.20000000000005</v>
          </cell>
          <cell r="AA213">
            <v>575.1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N214">
            <v>8.8084006719941661E-3</v>
          </cell>
          <cell r="O214">
            <v>0</v>
          </cell>
          <cell r="P214" t="str">
            <v/>
          </cell>
          <cell r="Q214">
            <v>22103776.460000001</v>
          </cell>
          <cell r="R214">
            <v>22103776.460000001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16962.150000000001</v>
          </cell>
          <cell r="AA214">
            <v>16966.7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N215">
            <v>2.135632199899705E-3</v>
          </cell>
          <cell r="O215">
            <v>0</v>
          </cell>
          <cell r="P215" t="str">
            <v/>
          </cell>
          <cell r="Q215">
            <v>5533101.0899999999</v>
          </cell>
          <cell r="R215">
            <v>5533101.0899999999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2299.6999999999998</v>
          </cell>
          <cell r="AA215">
            <v>2299.4499999999998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N216">
            <v>5.2873557192439575E-3</v>
          </cell>
          <cell r="O216">
            <v>0</v>
          </cell>
          <cell r="P216" t="str">
            <v/>
          </cell>
          <cell r="Q216">
            <v>12925158.539999999</v>
          </cell>
          <cell r="R216">
            <v>12925158.539999999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3747.75</v>
          </cell>
          <cell r="AA216">
            <v>3745.6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N217">
            <v>2.5476679657706882E-3</v>
          </cell>
          <cell r="O217">
            <v>0</v>
          </cell>
          <cell r="P217" t="str">
            <v/>
          </cell>
          <cell r="Q217">
            <v>5228650.74</v>
          </cell>
          <cell r="R217">
            <v>5228650.74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740.85</v>
          </cell>
          <cell r="AA217">
            <v>740.65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N218">
            <v>5.6249964081850528E-3</v>
          </cell>
          <cell r="O218">
            <v>0</v>
          </cell>
          <cell r="P218" t="str">
            <v/>
          </cell>
          <cell r="Q218">
            <v>12874267.27</v>
          </cell>
          <cell r="R218">
            <v>12874267.27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4084.85</v>
          </cell>
          <cell r="AA218">
            <v>4085.1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N219">
            <v>5.022232625695588E-3</v>
          </cell>
          <cell r="O219">
            <v>0</v>
          </cell>
          <cell r="P219" t="str">
            <v/>
          </cell>
          <cell r="Q219">
            <v>13142693.32</v>
          </cell>
          <cell r="R219">
            <v>13142693.32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769.25</v>
          </cell>
          <cell r="AA219">
            <v>768.9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N220">
            <v>4.1376571291093485E-3</v>
          </cell>
          <cell r="O220">
            <v>0</v>
          </cell>
          <cell r="P220" t="str">
            <v/>
          </cell>
          <cell r="Q220">
            <v>9594574.0299999993</v>
          </cell>
          <cell r="R220">
            <v>9594574.0299999993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809.65</v>
          </cell>
          <cell r="AA220">
            <v>809.65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N221">
            <v>3.8550000558513005E-3</v>
          </cell>
          <cell r="O221">
            <v>0</v>
          </cell>
          <cell r="P221" t="str">
            <v/>
          </cell>
          <cell r="Q221">
            <v>10158208.84</v>
          </cell>
          <cell r="R221">
            <v>10158208.84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696.55</v>
          </cell>
          <cell r="AA221">
            <v>696.8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N222">
            <v>7.5892128083730557E-3</v>
          </cell>
          <cell r="O222">
            <v>0</v>
          </cell>
          <cell r="P222" t="str">
            <v/>
          </cell>
          <cell r="Q222">
            <v>20364820.18</v>
          </cell>
          <cell r="R222">
            <v>20364820.18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1288.3</v>
          </cell>
          <cell r="AA222">
            <v>1287.9000000000001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N223">
            <v>7.5546517642785449E-3</v>
          </cell>
          <cell r="O223">
            <v>0</v>
          </cell>
          <cell r="P223" t="str">
            <v/>
          </cell>
          <cell r="Q223">
            <v>17843092.25</v>
          </cell>
          <cell r="R223">
            <v>17843092.25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583.6</v>
          </cell>
          <cell r="AA223">
            <v>583.4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N224">
            <v>9.3194839401913466E-3</v>
          </cell>
          <cell r="O224">
            <v>0</v>
          </cell>
          <cell r="P224" t="str">
            <v/>
          </cell>
          <cell r="Q224">
            <v>29840169.949999999</v>
          </cell>
          <cell r="R224">
            <v>29840169.949999999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328.65</v>
          </cell>
          <cell r="AA224">
            <v>328.55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N225">
            <v>1.6777452675094711E-2</v>
          </cell>
          <cell r="O225">
            <v>0</v>
          </cell>
          <cell r="P225" t="str">
            <v/>
          </cell>
          <cell r="Q225">
            <v>25111861.82</v>
          </cell>
          <cell r="R225">
            <v>25111861.82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7306.25</v>
          </cell>
          <cell r="AA225">
            <v>7303.8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N226">
            <v>5.6236645829107782E-3</v>
          </cell>
          <cell r="O226">
            <v>0</v>
          </cell>
          <cell r="P226" t="str">
            <v/>
          </cell>
          <cell r="Q226">
            <v>6999373.6900000004</v>
          </cell>
          <cell r="R226">
            <v>6999373.6900000004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306.5</v>
          </cell>
          <cell r="AA226">
            <v>306.5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N227">
            <v>5.0042363812337169E-3</v>
          </cell>
          <cell r="O227">
            <v>0</v>
          </cell>
          <cell r="P227" t="str">
            <v/>
          </cell>
          <cell r="Q227">
            <v>15768758.029999999</v>
          </cell>
          <cell r="R227">
            <v>15768758.029999999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413.55</v>
          </cell>
          <cell r="AA227">
            <v>413.45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N228">
            <v>4.9809027048725463E-3</v>
          </cell>
          <cell r="O228">
            <v>0</v>
          </cell>
          <cell r="P228" t="str">
            <v/>
          </cell>
          <cell r="Q228">
            <v>11039521.800000001</v>
          </cell>
          <cell r="R228">
            <v>11039521.800000001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154</v>
          </cell>
          <cell r="AA228">
            <v>154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N229">
            <v>2.8950662118927498E-3</v>
          </cell>
          <cell r="O229">
            <v>0</v>
          </cell>
          <cell r="P229" t="str">
            <v/>
          </cell>
          <cell r="Q229">
            <v>6993431.54</v>
          </cell>
          <cell r="R229">
            <v>6993431.54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1641.65</v>
          </cell>
          <cell r="AA229">
            <v>1641.2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N230">
            <v>-7.7182933439729762E-3</v>
          </cell>
          <cell r="O230">
            <v>0</v>
          </cell>
          <cell r="P230" t="str">
            <v/>
          </cell>
          <cell r="Q230">
            <v>0</v>
          </cell>
          <cell r="R230">
            <v>-20570327.620000001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N231">
            <v>2.8146572844093306E-3</v>
          </cell>
          <cell r="O231">
            <v>0</v>
          </cell>
          <cell r="P231" t="str">
            <v/>
          </cell>
          <cell r="Q231">
            <v>6119162.0599999996</v>
          </cell>
          <cell r="R231">
            <v>6119162.0599999996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1192.5999999999999</v>
          </cell>
          <cell r="AA231">
            <v>1192.55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</v>
          </cell>
          <cell r="AJ231" t="e">
            <v>#N/A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N232">
            <v>1.0084371231682911E-2</v>
          </cell>
          <cell r="O232">
            <v>0</v>
          </cell>
          <cell r="P232" t="str">
            <v/>
          </cell>
          <cell r="Q232">
            <v>19343829.27</v>
          </cell>
          <cell r="R232">
            <v>19343829.27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471.1</v>
          </cell>
          <cell r="AA232">
            <v>471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</v>
          </cell>
          <cell r="AJ232" t="e">
            <v>#N/A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N233">
            <v>2.5533034719178286E-2</v>
          </cell>
          <cell r="O233">
            <v>0</v>
          </cell>
          <cell r="P233" t="str">
            <v/>
          </cell>
          <cell r="Q233">
            <v>4494795.8</v>
          </cell>
          <cell r="R233">
            <v>4495305.2699999996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2446.4</v>
          </cell>
          <cell r="AA233">
            <v>2446.1999999999998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N234">
            <v>2.9982270511837252E-2</v>
          </cell>
          <cell r="O234">
            <v>0</v>
          </cell>
          <cell r="P234" t="str">
            <v/>
          </cell>
          <cell r="Q234">
            <v>4762019.78</v>
          </cell>
          <cell r="R234">
            <v>4762199.45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320.5</v>
          </cell>
          <cell r="AA234">
            <v>320.3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N235">
            <v>7.3384819068788502E-4</v>
          </cell>
          <cell r="O235">
            <v>0</v>
          </cell>
          <cell r="P235" t="str">
            <v/>
          </cell>
          <cell r="Q235">
            <v>58983.75</v>
          </cell>
          <cell r="R235">
            <v>58983.75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346.3</v>
          </cell>
          <cell r="AA235">
            <v>346.2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N236">
            <v>1.0633764613376664E-2</v>
          </cell>
          <cell r="O236">
            <v>0</v>
          </cell>
          <cell r="P236" t="str">
            <v/>
          </cell>
          <cell r="Q236">
            <v>1433132.91</v>
          </cell>
          <cell r="R236">
            <v>1433132.91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1329.1</v>
          </cell>
          <cell r="AA236">
            <v>1329.65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N237">
            <v>4.1016357325252238E-3</v>
          </cell>
          <cell r="O237">
            <v>0</v>
          </cell>
          <cell r="P237" t="str">
            <v/>
          </cell>
          <cell r="Q237">
            <v>788306.52</v>
          </cell>
          <cell r="R237">
            <v>788306.52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616.29999999999995</v>
          </cell>
          <cell r="AA237">
            <v>616.35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N238">
            <v>1.071365582445712E-2</v>
          </cell>
          <cell r="O238">
            <v>0</v>
          </cell>
          <cell r="P238" t="str">
            <v/>
          </cell>
          <cell r="Q238">
            <v>1879349.38</v>
          </cell>
          <cell r="R238">
            <v>1879349.38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790.35</v>
          </cell>
          <cell r="AA238">
            <v>789.4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N239">
            <v>9.553020330317484E-3</v>
          </cell>
          <cell r="O239">
            <v>0</v>
          </cell>
          <cell r="P239" t="str">
            <v/>
          </cell>
          <cell r="Q239">
            <v>1425551.25</v>
          </cell>
          <cell r="R239">
            <v>1425551.25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471.1</v>
          </cell>
          <cell r="AA239">
            <v>471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N240">
            <v>3.0956790143997711E-2</v>
          </cell>
          <cell r="O240">
            <v>0</v>
          </cell>
          <cell r="P240" t="str">
            <v/>
          </cell>
          <cell r="Q240">
            <v>3862586.24</v>
          </cell>
          <cell r="R240">
            <v>3862293.75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1922.5</v>
          </cell>
          <cell r="AA240">
            <v>1921.75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N241">
            <v>7.2756629952169041E-3</v>
          </cell>
          <cell r="O241">
            <v>0</v>
          </cell>
          <cell r="P241" t="str">
            <v/>
          </cell>
          <cell r="Q241">
            <v>694776.42</v>
          </cell>
          <cell r="R241">
            <v>694776.42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306.5</v>
          </cell>
          <cell r="AA241">
            <v>306.5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N242">
            <v>5.5287141350559175E-3</v>
          </cell>
          <cell r="O242">
            <v>0</v>
          </cell>
          <cell r="P242" t="str">
            <v/>
          </cell>
          <cell r="Q242">
            <v>1051034.76</v>
          </cell>
          <cell r="R242">
            <v>1051034.76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3747.75</v>
          </cell>
          <cell r="AA242">
            <v>3745.6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N243">
            <v>5.2674147563093899E-3</v>
          </cell>
          <cell r="O243">
            <v>0</v>
          </cell>
          <cell r="P243" t="str">
            <v/>
          </cell>
          <cell r="Q243">
            <v>1051452.58</v>
          </cell>
          <cell r="R243">
            <v>1051452.58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769.25</v>
          </cell>
          <cell r="AA243">
            <v>768.9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N244">
            <v>1.3037030787376577E-2</v>
          </cell>
          <cell r="O244">
            <v>0</v>
          </cell>
          <cell r="P244" t="str">
            <v/>
          </cell>
          <cell r="Q244">
            <v>1722961.3</v>
          </cell>
          <cell r="R244">
            <v>1722961.3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893.05</v>
          </cell>
          <cell r="AA244">
            <v>893.25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N245">
            <v>2.474173987593027E-3</v>
          </cell>
          <cell r="O245">
            <v>0</v>
          </cell>
          <cell r="P245" t="str">
            <v/>
          </cell>
          <cell r="Q245">
            <v>351264.15</v>
          </cell>
          <cell r="R245">
            <v>351264.15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740.85</v>
          </cell>
          <cell r="AA245">
            <v>740.65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N246">
            <v>1.3111769579117208E-2</v>
          </cell>
          <cell r="O246">
            <v>0</v>
          </cell>
          <cell r="P246" t="str">
            <v/>
          </cell>
          <cell r="Q246">
            <v>1652441.42</v>
          </cell>
          <cell r="R246">
            <v>1652870.82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1308.7</v>
          </cell>
          <cell r="AA246">
            <v>1308.75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N247">
            <v>4.2872645833595272E-3</v>
          </cell>
          <cell r="O247">
            <v>0</v>
          </cell>
          <cell r="P247" t="str">
            <v/>
          </cell>
          <cell r="Q247">
            <v>910799.52</v>
          </cell>
          <cell r="R247">
            <v>910799.52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407.4</v>
          </cell>
          <cell r="AA247">
            <v>407.3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N248">
            <v>2.8539035688765341E-3</v>
          </cell>
          <cell r="O248">
            <v>0</v>
          </cell>
          <cell r="P248" t="str">
            <v/>
          </cell>
          <cell r="Q248">
            <v>479119.96</v>
          </cell>
          <cell r="R248">
            <v>479119.96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1192.5999999999999</v>
          </cell>
          <cell r="AA248">
            <v>1192.55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N249">
            <v>4.1823553671022379E-3</v>
          </cell>
          <cell r="O249">
            <v>0</v>
          </cell>
          <cell r="P249" t="str">
            <v/>
          </cell>
          <cell r="Q249">
            <v>729008.96</v>
          </cell>
          <cell r="R249">
            <v>729008.96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809.65</v>
          </cell>
          <cell r="AA249">
            <v>809.65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N250">
            <v>7.9778412860279143E-3</v>
          </cell>
          <cell r="O250">
            <v>0</v>
          </cell>
          <cell r="P250" t="str">
            <v/>
          </cell>
          <cell r="Q250">
            <v>1014161.4</v>
          </cell>
          <cell r="R250">
            <v>1014161.4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229.6</v>
          </cell>
          <cell r="AA250">
            <v>229.6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N251">
            <v>4.9728474948914341E-3</v>
          </cell>
          <cell r="O251">
            <v>0</v>
          </cell>
          <cell r="P251" t="str">
            <v/>
          </cell>
          <cell r="Q251">
            <v>860838.09</v>
          </cell>
          <cell r="R251">
            <v>860838.09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154</v>
          </cell>
          <cell r="AA251">
            <v>154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N252">
            <v>7.5016054128979838E-3</v>
          </cell>
          <cell r="O252">
            <v>0</v>
          </cell>
          <cell r="P252" t="str">
            <v/>
          </cell>
          <cell r="Q252">
            <v>1396485.27</v>
          </cell>
          <cell r="R252">
            <v>1396485.27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583.6</v>
          </cell>
          <cell r="AA252">
            <v>583.4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N253">
            <v>8.7212718474563074E-3</v>
          </cell>
          <cell r="O253">
            <v>0</v>
          </cell>
          <cell r="P253" t="str">
            <v/>
          </cell>
          <cell r="Q253">
            <v>1716350.82</v>
          </cell>
          <cell r="R253">
            <v>1716350.82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16962.150000000001</v>
          </cell>
          <cell r="AA253">
            <v>16966.7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N254">
            <v>8.4482798765161734E-3</v>
          </cell>
          <cell r="O254">
            <v>0</v>
          </cell>
          <cell r="P254" t="str">
            <v/>
          </cell>
          <cell r="Q254">
            <v>1307209.43</v>
          </cell>
          <cell r="R254">
            <v>1307209.43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2604.65</v>
          </cell>
          <cell r="AA254">
            <v>2602.6999999999998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N255">
            <v>7.3434553310026268E-3</v>
          </cell>
          <cell r="O255">
            <v>0</v>
          </cell>
          <cell r="P255" t="str">
            <v/>
          </cell>
          <cell r="Q255">
            <v>1320324.02</v>
          </cell>
          <cell r="R255">
            <v>1320324.02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4245.05</v>
          </cell>
          <cell r="AA255">
            <v>4244.6000000000004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N256">
            <v>5.1269948112842743E-3</v>
          </cell>
          <cell r="O256">
            <v>0</v>
          </cell>
          <cell r="P256" t="str">
            <v/>
          </cell>
          <cell r="Q256">
            <v>1267486.93</v>
          </cell>
          <cell r="R256">
            <v>1267486.93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413.55</v>
          </cell>
          <cell r="AA256">
            <v>413.45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N257">
            <v>4.9742746513791267E-3</v>
          </cell>
          <cell r="O257">
            <v>0</v>
          </cell>
          <cell r="P257" t="str">
            <v/>
          </cell>
          <cell r="Q257">
            <v>891535.53</v>
          </cell>
          <cell r="R257">
            <v>891535.53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419.1</v>
          </cell>
          <cell r="AA257">
            <v>419.25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N258">
            <v>1.6686111833986161E-2</v>
          </cell>
          <cell r="O258">
            <v>0</v>
          </cell>
          <cell r="P258" t="str">
            <v/>
          </cell>
          <cell r="Q258">
            <v>2526234.29</v>
          </cell>
          <cell r="R258">
            <v>2526234.29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6677.85</v>
          </cell>
          <cell r="AA258">
            <v>6672.5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N259">
            <v>1.706262887160015E-2</v>
          </cell>
          <cell r="O259">
            <v>0</v>
          </cell>
          <cell r="P259" t="str">
            <v/>
          </cell>
          <cell r="Q259">
            <v>1902283.46</v>
          </cell>
          <cell r="R259">
            <v>1902283.46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7306.25</v>
          </cell>
          <cell r="AA259">
            <v>7303.8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N260">
            <v>3.8761035862950509E-2</v>
          </cell>
          <cell r="O260">
            <v>0</v>
          </cell>
          <cell r="P260" t="str">
            <v/>
          </cell>
          <cell r="Q260">
            <v>6483391.8499999996</v>
          </cell>
          <cell r="R260">
            <v>6483391.8499999996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3211.15</v>
          </cell>
          <cell r="AA260">
            <v>3211.6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N261">
            <v>4.7752411010900568E-3</v>
          </cell>
          <cell r="O261">
            <v>0</v>
          </cell>
          <cell r="P261" t="str">
            <v/>
          </cell>
          <cell r="Q261">
            <v>1233667.25</v>
          </cell>
          <cell r="R261">
            <v>1233667.25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3626.85</v>
          </cell>
          <cell r="AA261">
            <v>3625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N262">
            <v>2.4989077627824981E-2</v>
          </cell>
          <cell r="O262">
            <v>0</v>
          </cell>
          <cell r="P262" t="str">
            <v/>
          </cell>
          <cell r="Q262">
            <v>4394178.96</v>
          </cell>
          <cell r="R262">
            <v>4394178.96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751.5</v>
          </cell>
          <cell r="AA262">
            <v>751.15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N263">
            <v>9.1918565172618271E-3</v>
          </cell>
          <cell r="O263">
            <v>0</v>
          </cell>
          <cell r="P263" t="str">
            <v/>
          </cell>
          <cell r="Q263">
            <v>1669976.7</v>
          </cell>
          <cell r="R263">
            <v>1669976.7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19925.849999999999</v>
          </cell>
          <cell r="AA263">
            <v>19930.75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N264">
            <v>2.9581962727521028E-3</v>
          </cell>
          <cell r="O264">
            <v>0</v>
          </cell>
          <cell r="P264" t="str">
            <v/>
          </cell>
          <cell r="Q264">
            <v>557299.18000000005</v>
          </cell>
          <cell r="R264">
            <v>557299.18000000005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1641.65</v>
          </cell>
          <cell r="AA264">
            <v>1641.2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N265">
            <v>7.6144276592768449E-3</v>
          </cell>
          <cell r="O265">
            <v>0</v>
          </cell>
          <cell r="P265" t="str">
            <v/>
          </cell>
          <cell r="Q265">
            <v>1598599.57</v>
          </cell>
          <cell r="R265">
            <v>1598599.57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1288.3</v>
          </cell>
          <cell r="AA265">
            <v>1287.9000000000001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N266">
            <v>5.3641363229391427E-3</v>
          </cell>
          <cell r="O266">
            <v>0</v>
          </cell>
          <cell r="P266" t="str">
            <v/>
          </cell>
          <cell r="Q266">
            <v>891840.74</v>
          </cell>
          <cell r="R266">
            <v>891840.74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1107.45</v>
          </cell>
          <cell r="AA266">
            <v>1106.95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N267">
            <v>5.3083073546604312E-3</v>
          </cell>
          <cell r="O267">
            <v>0</v>
          </cell>
          <cell r="P267" t="str">
            <v/>
          </cell>
          <cell r="Q267">
            <v>861751.99</v>
          </cell>
          <cell r="R267">
            <v>861751.99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1407.25</v>
          </cell>
          <cell r="AA267">
            <v>1409.7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N268">
            <v>7.6097533613866007E-3</v>
          </cell>
          <cell r="O268">
            <v>0</v>
          </cell>
          <cell r="P268" t="str">
            <v/>
          </cell>
          <cell r="Q268">
            <v>921377.58</v>
          </cell>
          <cell r="R268">
            <v>921377.58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1038.45</v>
          </cell>
          <cell r="AA268">
            <v>1038.95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N269">
            <v>9.578104888078004E-3</v>
          </cell>
          <cell r="O269">
            <v>0</v>
          </cell>
          <cell r="P269" t="str">
            <v/>
          </cell>
          <cell r="Q269">
            <v>2347696.12</v>
          </cell>
          <cell r="R269">
            <v>2347696.12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328.65</v>
          </cell>
          <cell r="AA269">
            <v>328.55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N270">
            <v>1.229372780508875E-2</v>
          </cell>
          <cell r="O270">
            <v>0</v>
          </cell>
          <cell r="P270" t="str">
            <v/>
          </cell>
          <cell r="Q270">
            <v>1926155.12</v>
          </cell>
          <cell r="R270">
            <v>1926155.12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164</v>
          </cell>
          <cell r="AA270">
            <v>163.85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N271">
            <v>4.4576259831819792E-3</v>
          </cell>
          <cell r="O271">
            <v>0</v>
          </cell>
          <cell r="P271" t="str">
            <v/>
          </cell>
          <cell r="Q271">
            <v>563058.51</v>
          </cell>
          <cell r="R271">
            <v>563058.51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236.95</v>
          </cell>
          <cell r="AA271">
            <v>236.9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N272">
            <v>1.0057438459624738E-2</v>
          </cell>
          <cell r="O272">
            <v>0</v>
          </cell>
          <cell r="P272" t="str">
            <v/>
          </cell>
          <cell r="Q272">
            <v>2688369.26</v>
          </cell>
          <cell r="R272">
            <v>2688369.26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1076.0999999999999</v>
          </cell>
          <cell r="AA272">
            <v>1076.7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N273">
            <v>4.7863392850091592E-3</v>
          </cell>
          <cell r="O273">
            <v>0</v>
          </cell>
          <cell r="P273" t="str">
            <v/>
          </cell>
          <cell r="Q273">
            <v>935925.25</v>
          </cell>
          <cell r="R273">
            <v>935925.25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696.55</v>
          </cell>
          <cell r="AA273">
            <v>696.8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N274">
            <v>9.3395931620377307E-3</v>
          </cell>
          <cell r="O274">
            <v>0</v>
          </cell>
          <cell r="P274" t="str">
            <v/>
          </cell>
          <cell r="Q274">
            <v>1551190.83</v>
          </cell>
          <cell r="R274">
            <v>1551190.83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938.95</v>
          </cell>
          <cell r="AA274">
            <v>939.35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N275">
            <v>5.8297201787488994E-3</v>
          </cell>
          <cell r="O275">
            <v>0</v>
          </cell>
          <cell r="P275" t="str">
            <v/>
          </cell>
          <cell r="Q275">
            <v>1043537.81</v>
          </cell>
          <cell r="R275">
            <v>1043537.81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4084.85</v>
          </cell>
          <cell r="AA275">
            <v>4085.1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N276">
            <v>3.5451143783154612E-3</v>
          </cell>
          <cell r="O276">
            <v>0</v>
          </cell>
          <cell r="P276" t="str">
            <v/>
          </cell>
          <cell r="Q276">
            <v>715616.73</v>
          </cell>
          <cell r="R276">
            <v>715616.73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922.2</v>
          </cell>
          <cell r="AA276">
            <v>921.9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N277">
            <v>7.3296595570335479E-2</v>
          </cell>
          <cell r="O277">
            <v>0</v>
          </cell>
          <cell r="P277" t="str">
            <v/>
          </cell>
          <cell r="Q277">
            <v>11050575.539999999</v>
          </cell>
          <cell r="R277">
            <v>11050575.539999999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1492.95</v>
          </cell>
          <cell r="AA277">
            <v>1493.2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N278">
            <v>5.9287251957589587E-3</v>
          </cell>
          <cell r="O278">
            <v>0</v>
          </cell>
          <cell r="P278" t="str">
            <v/>
          </cell>
          <cell r="Q278">
            <v>1323246.1399999999</v>
          </cell>
          <cell r="R278">
            <v>1323246.1399999999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575.20000000000005</v>
          </cell>
          <cell r="AA278">
            <v>575.1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N279">
            <v>7.6516545797604252E-2</v>
          </cell>
          <cell r="O279">
            <v>0</v>
          </cell>
          <cell r="P279" t="str">
            <v/>
          </cell>
          <cell r="Q279">
            <v>13103954.880000001</v>
          </cell>
          <cell r="R279">
            <v>13103954.880000001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1486.1</v>
          </cell>
          <cell r="AA279">
            <v>1486.2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N280">
            <v>2.2101224072359755E-3</v>
          </cell>
          <cell r="O280">
            <v>0</v>
          </cell>
          <cell r="P280" t="str">
            <v/>
          </cell>
          <cell r="Q280">
            <v>447144.1</v>
          </cell>
          <cell r="R280">
            <v>447144.1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2299.6999999999998</v>
          </cell>
          <cell r="AA280">
            <v>2299.4499999999998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N281">
            <v>2.0091768516726544E-3</v>
          </cell>
          <cell r="O281">
            <v>0</v>
          </cell>
          <cell r="P281" t="str">
            <v/>
          </cell>
          <cell r="Q281">
            <v>401742.18</v>
          </cell>
          <cell r="R281">
            <v>401742.18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2883.6</v>
          </cell>
          <cell r="AA281">
            <v>2883.7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N282">
            <v>5.9066018675793825E-3</v>
          </cell>
          <cell r="O282">
            <v>0</v>
          </cell>
          <cell r="P282" t="str">
            <v/>
          </cell>
          <cell r="Q282">
            <v>1238943.33</v>
          </cell>
          <cell r="R282">
            <v>1238943.33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439</v>
          </cell>
          <cell r="AA282">
            <v>438.95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N283">
            <v>1.1074273041383231E-2</v>
          </cell>
          <cell r="O283">
            <v>0</v>
          </cell>
          <cell r="P283" t="str">
            <v/>
          </cell>
          <cell r="Q283">
            <v>2309847.19</v>
          </cell>
          <cell r="R283">
            <v>2309847.19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108.3</v>
          </cell>
          <cell r="AA283">
            <v>108.3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N284">
            <v>4.7203729406891711E-3</v>
          </cell>
          <cell r="O284">
            <v>0</v>
          </cell>
          <cell r="P284" t="str">
            <v/>
          </cell>
          <cell r="Q284">
            <v>1018865.35</v>
          </cell>
          <cell r="R284">
            <v>1018865.35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811.85</v>
          </cell>
          <cell r="AA284">
            <v>811.55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N285">
            <v>1.1758724318730453E-3</v>
          </cell>
          <cell r="O285">
            <v>0</v>
          </cell>
          <cell r="P285" t="str">
            <v/>
          </cell>
          <cell r="Q285">
            <v>204286.27</v>
          </cell>
          <cell r="R285">
            <v>204286.27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3262.75</v>
          </cell>
          <cell r="AA285">
            <v>3264.3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N286">
            <v>3.3615061311952139E-2</v>
          </cell>
          <cell r="O286">
            <v>0</v>
          </cell>
          <cell r="P286" t="str">
            <v/>
          </cell>
          <cell r="Q286">
            <v>4901468.03</v>
          </cell>
          <cell r="R286">
            <v>4901461.54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531.25</v>
          </cell>
          <cell r="AA286">
            <v>531.15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N287">
            <v>-8.4071291406347653E-3</v>
          </cell>
          <cell r="O287">
            <v>0</v>
          </cell>
          <cell r="P287" t="str">
            <v/>
          </cell>
          <cell r="Q287">
            <v>0</v>
          </cell>
          <cell r="R287">
            <v>-1749575.03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N288">
            <v>1.2760906760548639E-2</v>
          </cell>
          <cell r="O288">
            <v>0</v>
          </cell>
          <cell r="P288" t="str">
            <v/>
          </cell>
          <cell r="Q288">
            <v>1518127.04</v>
          </cell>
          <cell r="R288">
            <v>1518091.12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3391.6</v>
          </cell>
          <cell r="AA288">
            <v>3391.6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N289">
            <v>4.7761704971094304E-2</v>
          </cell>
          <cell r="O289">
            <v>0</v>
          </cell>
          <cell r="P289" t="str">
            <v/>
          </cell>
          <cell r="Q289">
            <v>9940000</v>
          </cell>
          <cell r="R289">
            <v>9940000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N290">
            <v>2.7530746747066483E-2</v>
          </cell>
          <cell r="O290">
            <v>0</v>
          </cell>
          <cell r="P290" t="str">
            <v/>
          </cell>
          <cell r="Q290">
            <v>4186412.42</v>
          </cell>
          <cell r="R290">
            <v>4186849.05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2659.85</v>
          </cell>
          <cell r="AA290">
            <v>2659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N291">
            <v>2.8339726557922162E-2</v>
          </cell>
          <cell r="O291">
            <v>0</v>
          </cell>
          <cell r="P291" t="str">
            <v/>
          </cell>
          <cell r="Q291">
            <v>4791916.2</v>
          </cell>
          <cell r="R291">
            <v>4792012.8499999996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1915.45</v>
          </cell>
          <cell r="AA291">
            <v>1915.25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N292">
            <v>4.9526955167087461E-3</v>
          </cell>
          <cell r="O292">
            <v>0</v>
          </cell>
          <cell r="P292" t="str">
            <v/>
          </cell>
          <cell r="Q292">
            <v>1029261.24</v>
          </cell>
          <cell r="R292">
            <v>1029261.24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18739.75</v>
          </cell>
          <cell r="AA292">
            <v>18752.55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N293">
            <v>1.5143911877401991E-2</v>
          </cell>
          <cell r="O293">
            <v>0</v>
          </cell>
          <cell r="P293" t="str">
            <v/>
          </cell>
          <cell r="Q293">
            <v>2545033.6800000002</v>
          </cell>
          <cell r="R293">
            <v>2545203.12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9082.25</v>
          </cell>
          <cell r="AA293">
            <v>9091.9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N294">
            <v>9.5792416398440328E-2</v>
          </cell>
          <cell r="O294">
            <v>0</v>
          </cell>
          <cell r="P294" t="str">
            <v/>
          </cell>
          <cell r="Q294">
            <v>12368711.34</v>
          </cell>
          <cell r="R294">
            <v>12368803.32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2637.95</v>
          </cell>
          <cell r="AA294">
            <v>2639.1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N295">
            <v>3.7917625781698238E-3</v>
          </cell>
          <cell r="O295">
            <v>0</v>
          </cell>
          <cell r="P295" t="str">
            <v/>
          </cell>
          <cell r="Q295">
            <v>764209.19</v>
          </cell>
          <cell r="R295">
            <v>764209.19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4641.7</v>
          </cell>
          <cell r="AA295">
            <v>4642.3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N296">
            <v>6.0470350270164204E-3</v>
          </cell>
          <cell r="O296">
            <v>0</v>
          </cell>
          <cell r="P296" t="str">
            <v/>
          </cell>
          <cell r="Q296">
            <v>1068002.8999999999</v>
          </cell>
          <cell r="R296">
            <v>1068002.8999999999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411.25</v>
          </cell>
          <cell r="AA296">
            <v>411.25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N297">
            <v>2.3578017735427441E-2</v>
          </cell>
          <cell r="O297">
            <v>0</v>
          </cell>
          <cell r="P297" t="str">
            <v/>
          </cell>
          <cell r="Q297">
            <v>3376534.25</v>
          </cell>
          <cell r="R297">
            <v>3376534.25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726.6</v>
          </cell>
          <cell r="AA297">
            <v>726.5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N298">
            <v>4.8435961305616669E-3</v>
          </cell>
          <cell r="O298">
            <v>0</v>
          </cell>
          <cell r="P298" t="str">
            <v/>
          </cell>
          <cell r="Q298">
            <v>1107233.8500000001</v>
          </cell>
          <cell r="R298">
            <v>1107233.8500000001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522</v>
          </cell>
          <cell r="AA298">
            <v>522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N299">
            <v>4.5997866266504163E-3</v>
          </cell>
          <cell r="O299">
            <v>0</v>
          </cell>
          <cell r="P299" t="str">
            <v/>
          </cell>
          <cell r="Q299">
            <v>539768.17000000004</v>
          </cell>
          <cell r="R299">
            <v>539768.17000000004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3358.75</v>
          </cell>
          <cell r="AA299">
            <v>3359.25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N300">
            <v>1.9279721280470461E-3</v>
          </cell>
          <cell r="O300">
            <v>0</v>
          </cell>
          <cell r="P300" t="str">
            <v/>
          </cell>
          <cell r="Q300">
            <v>402828.48</v>
          </cell>
          <cell r="R300">
            <v>402820.17</v>
          </cell>
          <cell r="S300">
            <v>0</v>
          </cell>
          <cell r="T300">
            <v>0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136.1</v>
          </cell>
          <cell r="AA300">
            <v>136.05000000000001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N301">
            <v>5.6970933730899091E-3</v>
          </cell>
          <cell r="O301">
            <v>0</v>
          </cell>
          <cell r="P301" t="str">
            <v/>
          </cell>
          <cell r="Q301">
            <v>1024909.53</v>
          </cell>
          <cell r="R301">
            <v>1024909.53</v>
          </cell>
          <cell r="S301">
            <v>0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390</v>
          </cell>
          <cell r="AA301">
            <v>389.85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N302">
            <v>7.3685091832750779E-2</v>
          </cell>
          <cell r="O302">
            <v>0</v>
          </cell>
          <cell r="P302" t="str">
            <v/>
          </cell>
          <cell r="Q302">
            <v>8002793.4100000001</v>
          </cell>
          <cell r="R302">
            <v>8003233.3399999999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887.3</v>
          </cell>
          <cell r="AA302">
            <v>887.6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E TIER II</v>
          </cell>
          <cell r="AJ302" t="e">
            <v>#N/A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N303">
            <v>3.8689572912812857E-3</v>
          </cell>
          <cell r="O303">
            <v>6.0100000000000001E-2</v>
          </cell>
          <cell r="P303" t="str">
            <v>Half Yly</v>
          </cell>
          <cell r="Q303">
            <v>7299550</v>
          </cell>
          <cell r="R303">
            <v>7299550</v>
          </cell>
          <cell r="S303">
            <v>0</v>
          </cell>
          <cell r="T303">
            <v>0</v>
          </cell>
          <cell r="U303">
            <v>46837</v>
          </cell>
          <cell r="V303">
            <v>5.5694444444444446</v>
          </cell>
          <cell r="W303">
            <v>4.5102846917530703</v>
          </cell>
          <cell r="X303">
            <v>6.6184779697400248E-2</v>
          </cell>
          <cell r="Y303">
            <v>7.0060251788759506E-2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N304">
            <v>5.3708937553895608E-2</v>
          </cell>
          <cell r="O304">
            <v>7.5399999999999995E-2</v>
          </cell>
          <cell r="P304" t="str">
            <v>Half Yly</v>
          </cell>
          <cell r="Q304">
            <v>97960325</v>
          </cell>
          <cell r="R304">
            <v>97960325</v>
          </cell>
          <cell r="S304">
            <v>0</v>
          </cell>
          <cell r="T304">
            <v>0</v>
          </cell>
          <cell r="U304">
            <v>49818</v>
          </cell>
          <cell r="V304">
            <v>13.730555555555556</v>
          </cell>
          <cell r="W304">
            <v>8.3463893571353971</v>
          </cell>
          <cell r="X304">
            <v>7.5427346033192039E-2</v>
          </cell>
          <cell r="Y304">
            <v>7.3559237069500849E-2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N305">
            <v>2.8273952630355464E-2</v>
          </cell>
          <cell r="O305">
            <v>6.9900000000000004E-2</v>
          </cell>
          <cell r="P305" t="str">
            <v>Half Yly</v>
          </cell>
          <cell r="Q305">
            <v>51155018</v>
          </cell>
          <cell r="R305">
            <v>51155018</v>
          </cell>
          <cell r="S305">
            <v>0</v>
          </cell>
          <cell r="T305">
            <v>0</v>
          </cell>
          <cell r="U305">
            <v>55502</v>
          </cell>
          <cell r="V305">
            <v>29.291666666666668</v>
          </cell>
          <cell r="W305">
            <v>11.776857583506009</v>
          </cell>
          <cell r="X305">
            <v>7.6722527435547722E-2</v>
          </cell>
          <cell r="Y305">
            <v>7.4706888273161673E-2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N306">
            <v>5.9548207718719125E-4</v>
          </cell>
          <cell r="O306">
            <v>8.6899999999999991E-2</v>
          </cell>
          <cell r="P306" t="str">
            <v>Half Yly</v>
          </cell>
          <cell r="Q306">
            <v>1108794.55</v>
          </cell>
          <cell r="R306">
            <v>1108794.55</v>
          </cell>
          <cell r="S306">
            <v>0</v>
          </cell>
          <cell r="T306">
            <v>0</v>
          </cell>
          <cell r="U306">
            <v>46077</v>
          </cell>
          <cell r="V306">
            <v>3.4833333333333334</v>
          </cell>
          <cell r="W306">
            <v>2.9823013868210508</v>
          </cell>
          <cell r="X306">
            <v>6.8549086516019084E-2</v>
          </cell>
          <cell r="Y306">
            <v>7.016060872706148E-2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N307">
            <v>1.7330454059349136E-3</v>
          </cell>
          <cell r="O307">
            <v>8.6500000000000007E-2</v>
          </cell>
          <cell r="P307" t="str">
            <v>Half Yly</v>
          </cell>
          <cell r="Q307">
            <v>3353400</v>
          </cell>
          <cell r="R307">
            <v>3353400</v>
          </cell>
          <cell r="S307">
            <v>0</v>
          </cell>
          <cell r="T307">
            <v>0</v>
          </cell>
          <cell r="U307">
            <v>46912</v>
          </cell>
          <cell r="V307">
            <v>5.7780821917808218</v>
          </cell>
          <cell r="W307">
            <v>4.4596598131618528</v>
          </cell>
          <cell r="X307">
            <v>6.1543517892321008E-2</v>
          </cell>
          <cell r="Y307">
            <v>7.2599999999999998E-2</v>
          </cell>
          <cell r="Z307">
            <v>0</v>
          </cell>
          <cell r="AA307">
            <v>0</v>
          </cell>
          <cell r="AB307" t="str">
            <v>AAA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str">
            <v>CRISIL AAA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N308">
            <v>3.4830572801408765E-3</v>
          </cell>
          <cell r="O308">
            <v>8.3800000000000013E-2</v>
          </cell>
          <cell r="P308" t="str">
            <v>Half Yly</v>
          </cell>
          <cell r="Q308">
            <v>6947400</v>
          </cell>
          <cell r="R308">
            <v>6947400</v>
          </cell>
          <cell r="S308">
            <v>0</v>
          </cell>
          <cell r="T308">
            <v>0</v>
          </cell>
          <cell r="U308">
            <v>54495</v>
          </cell>
          <cell r="V308">
            <v>26.536111111111111</v>
          </cell>
          <cell r="W308">
            <v>10.690727232847509</v>
          </cell>
          <cell r="X308">
            <v>7.0552198833647023E-2</v>
          </cell>
          <cell r="Y308">
            <v>7.7053889342569473E-2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N309">
            <v>2.5970487718437383E-2</v>
          </cell>
          <cell r="O309">
            <v>6.4500000000000002E-2</v>
          </cell>
          <cell r="P309" t="str">
            <v>Half Yly</v>
          </cell>
          <cell r="Q309">
            <v>47650000</v>
          </cell>
          <cell r="R309">
            <v>47650000</v>
          </cell>
          <cell r="S309">
            <v>0</v>
          </cell>
          <cell r="T309">
            <v>0</v>
          </cell>
          <cell r="U309">
            <v>47398</v>
          </cell>
          <cell r="V309">
            <v>7.1027777777777779</v>
          </cell>
          <cell r="W309">
            <v>5.4371869007305031</v>
          </cell>
          <cell r="X309">
            <v>7.3082701851998139E-2</v>
          </cell>
          <cell r="Y309">
            <v>7.130354315108467E-2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N310">
            <v>2.9031683262787111E-2</v>
          </cell>
          <cell r="O310">
            <v>8.2400000000000001E-2</v>
          </cell>
          <cell r="P310" t="str">
            <v>Half Yly</v>
          </cell>
          <cell r="Q310">
            <v>53575000</v>
          </cell>
          <cell r="R310">
            <v>53575000</v>
          </cell>
          <cell r="S310">
            <v>0</v>
          </cell>
          <cell r="T310">
            <v>0</v>
          </cell>
          <cell r="U310">
            <v>48893</v>
          </cell>
          <cell r="V310">
            <v>11.194444444444445</v>
          </cell>
          <cell r="W310">
            <v>7.2303593134156454</v>
          </cell>
          <cell r="X310">
            <v>7.29222736215943E-2</v>
          </cell>
          <cell r="Y310">
            <v>7.2361431938009632E-2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N311">
            <v>2.0994282162242965E-2</v>
          </cell>
          <cell r="O311">
            <v>6.2199999999999998E-2</v>
          </cell>
          <cell r="P311" t="str">
            <v>Half Yly</v>
          </cell>
          <cell r="Q311">
            <v>41819580</v>
          </cell>
          <cell r="R311">
            <v>41819580</v>
          </cell>
          <cell r="S311">
            <v>0</v>
          </cell>
          <cell r="T311">
            <v>0</v>
          </cell>
          <cell r="U311">
            <v>49384</v>
          </cell>
          <cell r="V311">
            <v>12.544444444444444</v>
          </cell>
          <cell r="W311">
            <v>8.1436918641807239</v>
          </cell>
          <cell r="X311">
            <v>6.4181370410510266E-2</v>
          </cell>
          <cell r="Y311">
            <v>7.2696157597455749E-2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N312">
            <v>2.5539121738397199E-2</v>
          </cell>
          <cell r="O312">
            <v>6.6400000000000001E-2</v>
          </cell>
          <cell r="P312" t="str">
            <v>Half Yly</v>
          </cell>
          <cell r="Q312">
            <v>49758724.490000002</v>
          </cell>
          <cell r="R312">
            <v>49758724.490000002</v>
          </cell>
          <cell r="S312">
            <v>0</v>
          </cell>
          <cell r="T312">
            <v>0</v>
          </cell>
          <cell r="U312">
            <v>49476</v>
          </cell>
          <cell r="V312">
            <v>12.794444444444444</v>
          </cell>
          <cell r="W312">
            <v>8.2690895443536157</v>
          </cell>
          <cell r="X312">
            <v>6.6951849980960071E-2</v>
          </cell>
          <cell r="Y312">
            <v>7.2881166258044264E-2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N313">
            <v>3.1313756890363562E-3</v>
          </cell>
          <cell r="O313">
            <v>8.3900000000000002E-2</v>
          </cell>
          <cell r="P313" t="str">
            <v>Half Yly</v>
          </cell>
          <cell r="Q313">
            <v>5504950</v>
          </cell>
          <cell r="R313">
            <v>5504950</v>
          </cell>
          <cell r="S313">
            <v>0</v>
          </cell>
          <cell r="T313">
            <v>0</v>
          </cell>
          <cell r="U313">
            <v>47885</v>
          </cell>
          <cell r="V313">
            <v>8.4333333333333336</v>
          </cell>
          <cell r="W313">
            <v>6.0188878935160828</v>
          </cell>
          <cell r="X313">
            <v>8.3732485756369213E-2</v>
          </cell>
          <cell r="Y313">
            <v>7.4964599728416945E-2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N314">
            <v>1.4595728117732767E-2</v>
          </cell>
          <cell r="O314">
            <v>6.6199999999999995E-2</v>
          </cell>
          <cell r="P314" t="str">
            <v>Half Yly</v>
          </cell>
          <cell r="Q314">
            <v>30447000</v>
          </cell>
          <cell r="R314">
            <v>30447000</v>
          </cell>
          <cell r="S314">
            <v>0</v>
          </cell>
          <cell r="T314">
            <v>0</v>
          </cell>
          <cell r="U314">
            <v>55485</v>
          </cell>
          <cell r="V314">
            <v>29.244444444444444</v>
          </cell>
          <cell r="W314">
            <v>11.861752432561367</v>
          </cell>
          <cell r="X314">
            <v>6.5044474010336445E-2</v>
          </cell>
          <cell r="Y314">
            <v>7.4499708932638214E-2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N315">
            <v>4.3021316680292875E-2</v>
          </cell>
          <cell r="O315">
            <v>6.6699999999999995E-2</v>
          </cell>
          <cell r="P315" t="str">
            <v>Half Yly</v>
          </cell>
          <cell r="Q315">
            <v>79035009.170000002</v>
          </cell>
          <cell r="R315">
            <v>79035009.170000002</v>
          </cell>
          <cell r="S315">
            <v>0</v>
          </cell>
          <cell r="T315">
            <v>0</v>
          </cell>
          <cell r="U315">
            <v>49658</v>
          </cell>
          <cell r="V315">
            <v>13.291666666666666</v>
          </cell>
          <cell r="W315">
            <v>8.45775820441186</v>
          </cell>
          <cell r="X315">
            <v>7.373427674936342E-2</v>
          </cell>
          <cell r="Y315">
            <v>7.2725233649457141E-2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N316">
            <v>5.0814507714280806E-3</v>
          </cell>
          <cell r="O316">
            <v>8.2200000000000009E-2</v>
          </cell>
          <cell r="P316" t="str">
            <v>Half Yly</v>
          </cell>
          <cell r="Q316">
            <v>9010800</v>
          </cell>
          <cell r="R316">
            <v>9010800</v>
          </cell>
          <cell r="S316">
            <v>0</v>
          </cell>
          <cell r="T316">
            <v>0</v>
          </cell>
          <cell r="U316">
            <v>47878</v>
          </cell>
          <cell r="V316">
            <v>8.4166666666666661</v>
          </cell>
          <cell r="W316">
            <v>6.027574652004577</v>
          </cell>
          <cell r="X316">
            <v>8.1980792560146482E-2</v>
          </cell>
          <cell r="Y316">
            <v>7.4682217118293259E-2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N317">
            <v>6.6970924261656427E-3</v>
          </cell>
          <cell r="O317">
            <v>8.0799999999999997E-2</v>
          </cell>
          <cell r="P317" t="str">
            <v>Half Yly</v>
          </cell>
          <cell r="Q317">
            <v>12169200</v>
          </cell>
          <cell r="R317">
            <v>12169200</v>
          </cell>
          <cell r="S317">
            <v>0</v>
          </cell>
          <cell r="T317">
            <v>0</v>
          </cell>
          <cell r="U317">
            <v>47113</v>
          </cell>
          <cell r="V317">
            <v>6.322222222222222</v>
          </cell>
          <cell r="W317">
            <v>4.8508118730442167</v>
          </cell>
          <cell r="X317">
            <v>7.7897499993786187E-2</v>
          </cell>
          <cell r="Y317">
            <v>7.3901507993326343E-2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N318">
            <v>4.2779521842301049E-3</v>
          </cell>
          <cell r="O318">
            <v>8.5999999999999993E-2</v>
          </cell>
          <cell r="P318" t="str">
            <v>Half Yly</v>
          </cell>
          <cell r="Q318">
            <v>8203773.1799999997</v>
          </cell>
          <cell r="R318">
            <v>8203773.1799999997</v>
          </cell>
          <cell r="S318">
            <v>0</v>
          </cell>
          <cell r="T318">
            <v>0</v>
          </cell>
          <cell r="U318">
            <v>46906</v>
          </cell>
          <cell r="V318">
            <v>5.7555555555555555</v>
          </cell>
          <cell r="W318">
            <v>4.45645324874247</v>
          </cell>
          <cell r="X318">
            <v>6.3162170219973598E-2</v>
          </cell>
          <cell r="Y318">
            <v>7.0675694703860342E-2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N319">
            <v>7.0260692239240436E-3</v>
          </cell>
          <cell r="O319">
            <v>6.9500000000000006E-2</v>
          </cell>
          <cell r="P319" t="str">
            <v>Half Yly</v>
          </cell>
          <cell r="Q319">
            <v>12818750</v>
          </cell>
          <cell r="R319">
            <v>12818750</v>
          </cell>
          <cell r="S319">
            <v>0</v>
          </cell>
          <cell r="T319">
            <v>0</v>
          </cell>
          <cell r="U319">
            <v>59156</v>
          </cell>
          <cell r="V319">
            <v>39.294444444444444</v>
          </cell>
          <cell r="W319">
            <v>12.510933083898141</v>
          </cell>
          <cell r="X319">
            <v>7.628225051268045E-2</v>
          </cell>
          <cell r="Y319">
            <v>7.5049971220518569E-2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N320">
            <v>9.5457254831281452E-2</v>
          </cell>
          <cell r="O320">
            <v>6.54E-2</v>
          </cell>
          <cell r="P320" t="str">
            <v>Half Yly</v>
          </cell>
          <cell r="Q320">
            <v>175760972.22</v>
          </cell>
          <cell r="R320">
            <v>175760972.22</v>
          </cell>
          <cell r="S320">
            <v>0</v>
          </cell>
          <cell r="T320">
            <v>0</v>
          </cell>
          <cell r="U320">
            <v>48230</v>
          </cell>
          <cell r="V320">
            <v>9.3805555555555564</v>
          </cell>
          <cell r="W320">
            <v>6.7982609647673096</v>
          </cell>
          <cell r="X320">
            <v>7.2824721120763755E-2</v>
          </cell>
          <cell r="Y320">
            <v>7.1890805985721631E-2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N321">
            <v>2.0546279210948174E-3</v>
          </cell>
          <cell r="O321">
            <v>0.08</v>
          </cell>
          <cell r="P321" t="str">
            <v>Half Yly</v>
          </cell>
          <cell r="Q321">
            <v>3819262.5</v>
          </cell>
          <cell r="R321">
            <v>3819262.5</v>
          </cell>
          <cell r="S321">
            <v>0</v>
          </cell>
          <cell r="T321">
            <v>0</v>
          </cell>
          <cell r="U321">
            <v>46769</v>
          </cell>
          <cell r="V321">
            <v>5.3805555555555555</v>
          </cell>
          <cell r="W321">
            <v>4.2945517591183302</v>
          </cell>
          <cell r="X321">
            <v>7.262656234204265E-2</v>
          </cell>
          <cell r="Y321">
            <v>7.3346251798209874E-2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N322">
            <v>1.3391183233698423E-2</v>
          </cell>
          <cell r="O322">
            <v>8.0500000000000002E-2</v>
          </cell>
          <cell r="P322" t="str">
            <v>Half Yly</v>
          </cell>
          <cell r="Q322">
            <v>24227550</v>
          </cell>
          <cell r="R322">
            <v>24227550</v>
          </cell>
          <cell r="S322">
            <v>0</v>
          </cell>
          <cell r="T322">
            <v>0</v>
          </cell>
          <cell r="U322">
            <v>46861</v>
          </cell>
          <cell r="V322">
            <v>5.6333333333333337</v>
          </cell>
          <cell r="W322">
            <v>4.3663529118547615</v>
          </cell>
          <cell r="X322">
            <v>7.9282623910815017E-2</v>
          </cell>
          <cell r="Y322">
            <v>7.3936059720098216E-2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N323">
            <v>1.4124483813929241E-3</v>
          </cell>
          <cell r="O323">
            <v>6.6699999999999995E-2</v>
          </cell>
          <cell r="P323" t="str">
            <v>Half Yly</v>
          </cell>
          <cell r="Q323">
            <v>2568960</v>
          </cell>
          <cell r="R323">
            <v>2568960</v>
          </cell>
          <cell r="S323">
            <v>0</v>
          </cell>
          <cell r="T323">
            <v>0</v>
          </cell>
          <cell r="U323">
            <v>55139</v>
          </cell>
          <cell r="V323">
            <v>28.297222222222221</v>
          </cell>
          <cell r="W323">
            <v>11.787102746710088</v>
          </cell>
          <cell r="X323">
            <v>7.602906006158297E-2</v>
          </cell>
          <cell r="Y323">
            <v>7.4459773213549366E-2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N324">
            <v>1.0252853505219279E-2</v>
          </cell>
          <cell r="O324">
            <v>8.1300000000000011E-2</v>
          </cell>
          <cell r="P324" t="str">
            <v>Half Yly</v>
          </cell>
          <cell r="Q324">
            <v>19268018</v>
          </cell>
          <cell r="R324">
            <v>19268018</v>
          </cell>
          <cell r="S324">
            <v>0</v>
          </cell>
          <cell r="T324">
            <v>0</v>
          </cell>
          <cell r="U324">
            <v>46833</v>
          </cell>
          <cell r="V324">
            <v>5.5583333333333336</v>
          </cell>
          <cell r="W324">
            <v>4.2900105490524076</v>
          </cell>
          <cell r="X324">
            <v>7.0256678994574079E-2</v>
          </cell>
          <cell r="Y324">
            <v>7.3416534921568119E-2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N325">
            <v>1.1792224301398037E-2</v>
          </cell>
          <cell r="O325">
            <v>8.3000000000000004E-2</v>
          </cell>
          <cell r="P325" t="str">
            <v>Half Yly</v>
          </cell>
          <cell r="Q325">
            <v>22230000</v>
          </cell>
          <cell r="R325">
            <v>22230000</v>
          </cell>
          <cell r="S325">
            <v>0</v>
          </cell>
          <cell r="T325">
            <v>0</v>
          </cell>
          <cell r="U325">
            <v>52231</v>
          </cell>
          <cell r="V325">
            <v>20.333333333333332</v>
          </cell>
          <cell r="W325">
            <v>10.067775765188641</v>
          </cell>
          <cell r="X325">
            <v>7.2423475501044207E-2</v>
          </cell>
          <cell r="Y325">
            <v>7.4099610684559822E-2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N326">
            <v>1.1219645121580576E-2</v>
          </cell>
          <cell r="O326">
            <v>7.5899999999999995E-2</v>
          </cell>
          <cell r="P326" t="str">
            <v>Half Yly</v>
          </cell>
          <cell r="Q326">
            <v>20534110</v>
          </cell>
          <cell r="R326">
            <v>20534110</v>
          </cell>
          <cell r="S326">
            <v>0</v>
          </cell>
          <cell r="T326">
            <v>0</v>
          </cell>
          <cell r="U326">
            <v>47197</v>
          </cell>
          <cell r="V326">
            <v>6.5555555555555554</v>
          </cell>
          <cell r="W326">
            <v>4.9570234453749</v>
          </cell>
          <cell r="X326">
            <v>7.3637299554214761E-2</v>
          </cell>
          <cell r="Y326">
            <v>7.1207976462797085E-2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N327">
            <v>6.5951440277647974E-2</v>
          </cell>
          <cell r="O327">
            <v>8.2799999999999999E-2</v>
          </cell>
          <cell r="P327" t="str">
            <v>Half Yly</v>
          </cell>
          <cell r="Q327">
            <v>124398013.23999999</v>
          </cell>
          <cell r="R327">
            <v>124398013.23999999</v>
          </cell>
          <cell r="S327">
            <v>0</v>
          </cell>
          <cell r="T327">
            <v>0</v>
          </cell>
          <cell r="U327">
            <v>48259</v>
          </cell>
          <cell r="V327">
            <v>9.4583333333333339</v>
          </cell>
          <cell r="W327">
            <v>6.5866411125366602</v>
          </cell>
          <cell r="X327">
            <v>6.9289943151913128E-2</v>
          </cell>
          <cell r="Y327">
            <v>7.1965657078093381E-2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N328">
            <v>1.8580082152212796E-3</v>
          </cell>
          <cell r="O328">
            <v>6.3E-2</v>
          </cell>
          <cell r="P328" t="str">
            <v>Half Yly</v>
          </cell>
          <cell r="Q328">
            <v>3285225</v>
          </cell>
          <cell r="R328">
            <v>3285225</v>
          </cell>
          <cell r="S328">
            <v>0</v>
          </cell>
          <cell r="T328">
            <v>0</v>
          </cell>
          <cell r="U328">
            <v>45025</v>
          </cell>
          <cell r="V328">
            <v>0.60833333333333328</v>
          </cell>
          <cell r="W328">
            <v>0.57541833567520284</v>
          </cell>
          <cell r="X328">
            <v>7.3480000000000004E-2</v>
          </cell>
          <cell r="Y328">
            <v>6.1373243414597267E-2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N329">
            <v>3.5724153297711579E-2</v>
          </cell>
          <cell r="O329">
            <v>8.3299999999999999E-2</v>
          </cell>
          <cell r="P329" t="str">
            <v>Half Yly</v>
          </cell>
          <cell r="Q329">
            <v>65927258.18</v>
          </cell>
          <cell r="R329">
            <v>65927258.18</v>
          </cell>
          <cell r="S329">
            <v>0</v>
          </cell>
          <cell r="T329">
            <v>0</v>
          </cell>
          <cell r="U329">
            <v>49833</v>
          </cell>
          <cell r="V329">
            <v>13.769444444444444</v>
          </cell>
          <cell r="W329">
            <v>8.2071639208554164</v>
          </cell>
          <cell r="X329">
            <v>7.4226376381779716E-2</v>
          </cell>
          <cell r="Y329">
            <v>7.3733109533587304E-2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N330">
            <v>9.5787964540073947E-3</v>
          </cell>
          <cell r="O330">
            <v>7.0599999999999996E-2</v>
          </cell>
          <cell r="P330" t="str">
            <v>Half Yly</v>
          </cell>
          <cell r="Q330">
            <v>18151528.48</v>
          </cell>
          <cell r="R330">
            <v>18151528.48</v>
          </cell>
          <cell r="S330">
            <v>0</v>
          </cell>
          <cell r="T330">
            <v>0</v>
          </cell>
          <cell r="U330">
            <v>53610</v>
          </cell>
          <cell r="V330">
            <v>24.111111111111111</v>
          </cell>
          <cell r="W330">
            <v>10.954256217702509</v>
          </cell>
          <cell r="X330">
            <v>7.2109000339462062E-2</v>
          </cell>
          <cell r="Y330">
            <v>7.4081678879765869E-2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N331">
            <v>4.0619744180131808E-3</v>
          </cell>
          <cell r="O331">
            <v>7.400000000000001E-2</v>
          </cell>
          <cell r="P331" t="str">
            <v>Half Yly</v>
          </cell>
          <cell r="Q331">
            <v>7528893.8799999999</v>
          </cell>
          <cell r="R331">
            <v>7528893.8799999999</v>
          </cell>
          <cell r="S331">
            <v>0</v>
          </cell>
          <cell r="T331">
            <v>0</v>
          </cell>
          <cell r="U331">
            <v>49561</v>
          </cell>
          <cell r="V331">
            <v>13.025</v>
          </cell>
          <cell r="W331">
            <v>8.0154748763984784</v>
          </cell>
          <cell r="X331">
            <v>7.288621089263482E-2</v>
          </cell>
          <cell r="Y331">
            <v>7.2914774968921431E-2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N332">
            <v>3.0155414980478587E-3</v>
          </cell>
          <cell r="O332">
            <v>7.6799999999999993E-2</v>
          </cell>
          <cell r="P332" t="str">
            <v>Half Yly</v>
          </cell>
          <cell r="Q332">
            <v>5452150</v>
          </cell>
          <cell r="R332">
            <v>5452150</v>
          </cell>
          <cell r="S332">
            <v>0</v>
          </cell>
          <cell r="T332">
            <v>0</v>
          </cell>
          <cell r="U332">
            <v>45275</v>
          </cell>
          <cell r="V332">
            <v>1.2916666666666667</v>
          </cell>
          <cell r="W332">
            <v>1.1992983482199062</v>
          </cell>
          <cell r="X332">
            <v>8.3887601986028681E-2</v>
          </cell>
          <cell r="Y332">
            <v>6.3582063960428745E-2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N333">
            <v>5.7215736017405337E-2</v>
          </cell>
          <cell r="O333">
            <v>7.6100000000000001E-2</v>
          </cell>
          <cell r="P333" t="str">
            <v>Half Yly</v>
          </cell>
          <cell r="Q333">
            <v>110886866.59999999</v>
          </cell>
          <cell r="R333">
            <v>110886866.59999999</v>
          </cell>
          <cell r="S333">
            <v>0</v>
          </cell>
          <cell r="T333">
            <v>0</v>
          </cell>
          <cell r="U333">
            <v>47612</v>
          </cell>
          <cell r="V333">
            <v>7.6916666666666664</v>
          </cell>
          <cell r="W333">
            <v>5.6553915991875572</v>
          </cell>
          <cell r="X333">
            <v>6.3677908183201182E-2</v>
          </cell>
          <cell r="Y333">
            <v>7.1387075547780537E-2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N334">
            <v>3.2913102856730235E-2</v>
          </cell>
          <cell r="O334">
            <v>7.4999999999999997E-2</v>
          </cell>
          <cell r="P334" t="str">
            <v>Half Yly</v>
          </cell>
          <cell r="Q334">
            <v>61074582.670000002</v>
          </cell>
          <cell r="R334">
            <v>61074582.670000002</v>
          </cell>
          <cell r="S334">
            <v>0</v>
          </cell>
          <cell r="T334">
            <v>0</v>
          </cell>
          <cell r="U334">
            <v>49166</v>
          </cell>
          <cell r="V334">
            <v>11.944444444444445</v>
          </cell>
          <cell r="W334">
            <v>7.8106675972998731</v>
          </cell>
          <cell r="X334">
            <v>7.2722424330593727E-2</v>
          </cell>
          <cell r="Y334">
            <v>7.2898717158795132E-2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N335">
            <v>1.8636953063110554E-3</v>
          </cell>
          <cell r="O335">
            <v>8.3199999999999996E-2</v>
          </cell>
          <cell r="P335" t="str">
            <v>Half Yly</v>
          </cell>
          <cell r="Q335">
            <v>3472000</v>
          </cell>
          <cell r="R335">
            <v>3472000</v>
          </cell>
          <cell r="S335">
            <v>0</v>
          </cell>
          <cell r="T335">
            <v>0</v>
          </cell>
          <cell r="U335">
            <v>48428</v>
          </cell>
          <cell r="V335">
            <v>9.9222222222222225</v>
          </cell>
          <cell r="W335">
            <v>6.7834026348819014</v>
          </cell>
          <cell r="X335">
            <v>7.1100341880661763E-2</v>
          </cell>
          <cell r="Y335">
            <v>7.1880424742517796E-2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N336">
            <v>3.651541595292553E-3</v>
          </cell>
          <cell r="O336">
            <v>8.8300000000000003E-2</v>
          </cell>
          <cell r="P336" t="str">
            <v>Half Yly</v>
          </cell>
          <cell r="Q336">
            <v>6682222</v>
          </cell>
          <cell r="R336">
            <v>6682222</v>
          </cell>
          <cell r="S336">
            <v>0</v>
          </cell>
          <cell r="T336">
            <v>0</v>
          </cell>
          <cell r="U336">
            <v>51847</v>
          </cell>
          <cell r="V336">
            <v>19.283333333333335</v>
          </cell>
          <cell r="W336">
            <v>9.6839778804361334</v>
          </cell>
          <cell r="X336">
            <v>7.5151501501258031E-2</v>
          </cell>
          <cell r="Y336">
            <v>7.3873904077222344E-2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N337">
            <v>9.0565795586086944E-3</v>
          </cell>
          <cell r="O337">
            <v>7.7199999999999991E-2</v>
          </cell>
          <cell r="P337" t="str">
            <v>Half Yly</v>
          </cell>
          <cell r="Q337">
            <v>16258400</v>
          </cell>
          <cell r="R337">
            <v>16258400</v>
          </cell>
          <cell r="S337">
            <v>0</v>
          </cell>
          <cell r="T337">
            <v>0</v>
          </cell>
          <cell r="U337">
            <v>56913</v>
          </cell>
          <cell r="V337">
            <v>33.155555555555559</v>
          </cell>
          <cell r="W337">
            <v>11.845343747571871</v>
          </cell>
          <cell r="X337">
            <v>7.7401610895316261E-2</v>
          </cell>
          <cell r="Y337">
            <v>7.4761946740687896E-2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N338">
            <v>2.0314481313946208E-2</v>
          </cell>
          <cell r="O338">
            <v>6.7900000000000002E-2</v>
          </cell>
          <cell r="P338" t="str">
            <v>Half Yly</v>
          </cell>
          <cell r="Q338">
            <v>38019000</v>
          </cell>
          <cell r="R338">
            <v>38019000</v>
          </cell>
          <cell r="S338">
            <v>0</v>
          </cell>
          <cell r="T338">
            <v>0</v>
          </cell>
          <cell r="U338">
            <v>46522</v>
          </cell>
          <cell r="V338">
            <v>4.708333333333333</v>
          </cell>
          <cell r="W338">
            <v>3.8901060612679612</v>
          </cell>
          <cell r="X338">
            <v>6.7739589571698663E-2</v>
          </cell>
          <cell r="Y338">
            <v>7.0234582391312417E-2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N339">
            <v>1.7832395663601154E-2</v>
          </cell>
          <cell r="O339">
            <v>8.1699999999999995E-2</v>
          </cell>
          <cell r="P339" t="str">
            <v>Half Yly</v>
          </cell>
          <cell r="Q339">
            <v>32368427.5</v>
          </cell>
          <cell r="R339">
            <v>32368427.5</v>
          </cell>
          <cell r="S339">
            <v>0</v>
          </cell>
          <cell r="T339">
            <v>0</v>
          </cell>
          <cell r="U339">
            <v>52932</v>
          </cell>
          <cell r="V339">
            <v>22.252777777777776</v>
          </cell>
          <cell r="W339">
            <v>10.429835844293269</v>
          </cell>
          <cell r="X339">
            <v>7.6091921554515538E-2</v>
          </cell>
          <cell r="Y339">
            <v>7.4135333545376811E-2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N340">
            <v>1.5613262965372937E-3</v>
          </cell>
          <cell r="O340">
            <v>7.6200000000000004E-2</v>
          </cell>
          <cell r="P340" t="str">
            <v>Half Yly</v>
          </cell>
          <cell r="Q340">
            <v>2963457.77</v>
          </cell>
          <cell r="R340">
            <v>2963457.77</v>
          </cell>
          <cell r="S340">
            <v>0</v>
          </cell>
          <cell r="T340">
            <v>0</v>
          </cell>
          <cell r="U340">
            <v>51028</v>
          </cell>
          <cell r="V340">
            <v>17.041666666666668</v>
          </cell>
          <cell r="W340">
            <v>9.2295733084925082</v>
          </cell>
          <cell r="X340">
            <v>7.1368187485672779E-2</v>
          </cell>
          <cell r="Y340">
            <v>7.3867864524213664E-2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N341">
            <v>3.3814397591707813E-3</v>
          </cell>
          <cell r="O341">
            <v>7.7300000000000008E-2</v>
          </cell>
          <cell r="P341" t="str">
            <v>Half Yly</v>
          </cell>
          <cell r="Q341">
            <v>6073976.4199999999</v>
          </cell>
          <cell r="R341">
            <v>6073976.4199999999</v>
          </cell>
          <cell r="S341">
            <v>0</v>
          </cell>
          <cell r="T341">
            <v>0</v>
          </cell>
          <cell r="U341">
            <v>49297</v>
          </cell>
          <cell r="V341">
            <v>12.302777777777777</v>
          </cell>
          <cell r="W341">
            <v>7.8252034377319051</v>
          </cell>
          <cell r="X341">
            <v>7.6984469238828873E-2</v>
          </cell>
          <cell r="Y341">
            <v>7.3043676934045634E-2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N342">
            <v>9.4595302659580584E-3</v>
          </cell>
          <cell r="O342">
            <v>7.690000000000001E-2</v>
          </cell>
          <cell r="P342" t="str">
            <v>Half Yly</v>
          </cell>
          <cell r="Q342">
            <v>18077900</v>
          </cell>
          <cell r="R342">
            <v>18077900</v>
          </cell>
          <cell r="S342">
            <v>0</v>
          </cell>
          <cell r="T342">
            <v>0</v>
          </cell>
          <cell r="U342">
            <v>52399</v>
          </cell>
          <cell r="V342">
            <v>20.797222222222221</v>
          </cell>
          <cell r="W342">
            <v>10.303728705586174</v>
          </cell>
          <cell r="X342">
            <v>7.1005152991446913E-2</v>
          </cell>
          <cell r="Y342">
            <v>7.3930250376592246E-2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N343">
            <v>3.281003264127548E-2</v>
          </cell>
          <cell r="O343">
            <v>6.7900000000000002E-2</v>
          </cell>
          <cell r="P343" t="str">
            <v>Half Yly</v>
          </cell>
          <cell r="Q343">
            <v>60174075.310000002</v>
          </cell>
          <cell r="R343">
            <v>60174075.310000002</v>
          </cell>
          <cell r="S343">
            <v>0</v>
          </cell>
          <cell r="T343">
            <v>0</v>
          </cell>
          <cell r="U343">
            <v>47478</v>
          </cell>
          <cell r="V343">
            <v>7.322222222222222</v>
          </cell>
          <cell r="W343">
            <v>5.6037978915727775</v>
          </cell>
          <cell r="X343">
            <v>7.3141229103725586E-2</v>
          </cell>
          <cell r="Y343">
            <v>7.1317249917200481E-2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N344">
            <v>1.7400054786192807E-2</v>
          </cell>
          <cell r="O344">
            <v>7.9500000000000001E-2</v>
          </cell>
          <cell r="P344" t="str">
            <v>Half Yly</v>
          </cell>
          <cell r="Q344">
            <v>33180663.370000001</v>
          </cell>
          <cell r="R344">
            <v>33180663.370000001</v>
          </cell>
          <cell r="S344">
            <v>0</v>
          </cell>
          <cell r="T344">
            <v>0</v>
          </cell>
          <cell r="U344">
            <v>48454</v>
          </cell>
          <cell r="V344">
            <v>9.9944444444444436</v>
          </cell>
          <cell r="W344">
            <v>6.9114195315379723</v>
          </cell>
          <cell r="X344">
            <v>6.7747175369200219E-2</v>
          </cell>
          <cell r="Y344">
            <v>7.187387442791468E-2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N345">
            <v>5.5359146768797626E-3</v>
          </cell>
          <cell r="O345">
            <v>7.8299999999999995E-2</v>
          </cell>
          <cell r="P345" t="str">
            <v>Half Yly</v>
          </cell>
          <cell r="Q345">
            <v>10138000</v>
          </cell>
          <cell r="R345">
            <v>10138000</v>
          </cell>
          <cell r="S345">
            <v>0</v>
          </cell>
          <cell r="T345">
            <v>0</v>
          </cell>
          <cell r="U345">
            <v>47581</v>
          </cell>
          <cell r="V345">
            <v>7.6055555555555552</v>
          </cell>
          <cell r="W345">
            <v>5.5231356657497805</v>
          </cell>
          <cell r="X345">
            <v>7.5857418152619496E-2</v>
          </cell>
          <cell r="Y345">
            <v>7.3778883544278945E-2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N346">
            <v>2.5501670310343416E-3</v>
          </cell>
          <cell r="O346">
            <v>6.5000000000000002E-2</v>
          </cell>
          <cell r="P346" t="str">
            <v>Half Yly</v>
          </cell>
          <cell r="Q346">
            <v>4573500</v>
          </cell>
          <cell r="R346">
            <v>4573500</v>
          </cell>
          <cell r="S346">
            <v>0</v>
          </cell>
          <cell r="T346">
            <v>0</v>
          </cell>
          <cell r="U346">
            <v>47798</v>
          </cell>
          <cell r="V346">
            <v>8.1972222222222229</v>
          </cell>
          <cell r="W346">
            <v>6.0714682684120813</v>
          </cell>
          <cell r="X346">
            <v>7.9325973001462602E-2</v>
          </cell>
          <cell r="Y346">
            <v>7.4025617391237641E-2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N347">
            <v>4.5776415583574127E-2</v>
          </cell>
          <cell r="O347">
            <v>0</v>
          </cell>
          <cell r="P347" t="str">
            <v/>
          </cell>
          <cell r="Q347">
            <v>84831000</v>
          </cell>
          <cell r="R347">
            <v>84831000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N348">
            <v>3.6035710108753161E-3</v>
          </cell>
          <cell r="O348">
            <v>9.5000000000000001E-2</v>
          </cell>
          <cell r="P348" t="str">
            <v>Half Yly</v>
          </cell>
          <cell r="Q348">
            <v>7113925</v>
          </cell>
          <cell r="R348">
            <v>7113925</v>
          </cell>
          <cell r="S348">
            <v>0</v>
          </cell>
          <cell r="T348">
            <v>0</v>
          </cell>
          <cell r="U348">
            <v>45180</v>
          </cell>
          <cell r="V348">
            <v>1.0305555555555554</v>
          </cell>
          <cell r="W348">
            <v>0.93363166490542882</v>
          </cell>
          <cell r="X348">
            <v>3.1288236747653814E-3</v>
          </cell>
          <cell r="Y348">
            <v>6.7063218282409062E-2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N349">
            <v>1.7846314351925855E-2</v>
          </cell>
          <cell r="O349">
            <v>8.2400000000000001E-2</v>
          </cell>
          <cell r="P349" t="str">
            <v>Half Yly</v>
          </cell>
          <cell r="Q349">
            <v>34333086.200000003</v>
          </cell>
          <cell r="R349">
            <v>34333086.200000003</v>
          </cell>
          <cell r="S349">
            <v>0</v>
          </cell>
          <cell r="T349">
            <v>0</v>
          </cell>
          <cell r="U349">
            <v>46433</v>
          </cell>
          <cell r="V349">
            <v>4.458333333333333</v>
          </cell>
          <cell r="W349">
            <v>3.6956315713797183</v>
          </cell>
          <cell r="X349">
            <v>6.0075356656905679E-2</v>
          </cell>
          <cell r="Y349">
            <v>7.0139070979751E-2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N350">
            <v>5.8370063031670215E-2</v>
          </cell>
          <cell r="O350">
            <v>6.5700000000000008E-2</v>
          </cell>
          <cell r="P350" t="str">
            <v>Half Yly</v>
          </cell>
          <cell r="Q350">
            <v>110547990</v>
          </cell>
          <cell r="R350">
            <v>110547990</v>
          </cell>
          <cell r="S350">
            <v>0</v>
          </cell>
          <cell r="T350">
            <v>0</v>
          </cell>
          <cell r="U350">
            <v>48918</v>
          </cell>
          <cell r="V350">
            <v>11.263888888888889</v>
          </cell>
          <cell r="W350">
            <v>7.6338681666117854</v>
          </cell>
          <cell r="X350">
            <v>6.9593330624707836E-2</v>
          </cell>
          <cell r="Y350">
            <v>7.2394868689930988E-2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N351">
            <v>3.4696177218581307E-2</v>
          </cell>
          <cell r="O351">
            <v>7.17E-2</v>
          </cell>
          <cell r="P351" t="str">
            <v>Half Yly</v>
          </cell>
          <cell r="Q351">
            <v>65513351.350000001</v>
          </cell>
          <cell r="R351">
            <v>65513351.350000001</v>
          </cell>
          <cell r="S351">
            <v>0</v>
          </cell>
          <cell r="T351">
            <v>0</v>
          </cell>
          <cell r="U351">
            <v>46760</v>
          </cell>
          <cell r="V351">
            <v>5.3555555555555552</v>
          </cell>
          <cell r="W351">
            <v>4.345108770512887</v>
          </cell>
          <cell r="X351">
            <v>6.6354802822304826E-2</v>
          </cell>
          <cell r="Y351">
            <v>7.0624751745146708E-2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N352">
            <v>2.5846849567240572E-2</v>
          </cell>
          <cell r="O352">
            <v>0</v>
          </cell>
          <cell r="P352" t="str">
            <v/>
          </cell>
          <cell r="Q352">
            <v>0</v>
          </cell>
          <cell r="R352">
            <v>47895940.240000002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N353">
            <v>1.6072069887364015E-3</v>
          </cell>
          <cell r="O353">
            <v>7.2400000000000006E-2</v>
          </cell>
          <cell r="P353" t="str">
            <v>Half Yly</v>
          </cell>
          <cell r="Q353">
            <v>2890800</v>
          </cell>
          <cell r="R353">
            <v>2890800</v>
          </cell>
          <cell r="S353">
            <v>0</v>
          </cell>
          <cell r="T353">
            <v>0</v>
          </cell>
          <cell r="U353">
            <v>47386</v>
          </cell>
          <cell r="V353">
            <v>7.0694444444444446</v>
          </cell>
          <cell r="W353">
            <v>5.2842742792280841</v>
          </cell>
          <cell r="X353">
            <v>7.9207236433515946E-2</v>
          </cell>
          <cell r="Y353">
            <v>7.3719034193185456E-2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N354">
            <v>2.2615158155921765E-2</v>
          </cell>
          <cell r="O354">
            <v>8.3599999999999994E-2</v>
          </cell>
          <cell r="P354" t="str">
            <v>Half Yly</v>
          </cell>
          <cell r="Q354">
            <v>43411000</v>
          </cell>
          <cell r="R354">
            <v>43411000</v>
          </cell>
          <cell r="S354">
            <v>0</v>
          </cell>
          <cell r="T354">
            <v>0</v>
          </cell>
          <cell r="U354">
            <v>47099</v>
          </cell>
          <cell r="V354">
            <v>6.2833333333333332</v>
          </cell>
          <cell r="W354">
            <v>4.7874174198892776</v>
          </cell>
          <cell r="X354">
            <v>6.6729763176862342E-2</v>
          </cell>
          <cell r="Y354">
            <v>7.3937446290939943E-2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N355">
            <v>9.7899889314604898E-3</v>
          </cell>
          <cell r="O355">
            <v>6.6299999999999998E-2</v>
          </cell>
          <cell r="P355" t="str">
            <v>Half Yly</v>
          </cell>
          <cell r="Q355">
            <v>19037105.66</v>
          </cell>
          <cell r="R355">
            <v>19037105.66</v>
          </cell>
          <cell r="S355">
            <v>0</v>
          </cell>
          <cell r="T355">
            <v>0</v>
          </cell>
          <cell r="U355">
            <v>47770</v>
          </cell>
          <cell r="V355">
            <v>8.1222222222222218</v>
          </cell>
          <cell r="W355">
            <v>5.9808151593464425</v>
          </cell>
          <cell r="X355">
            <v>6.5969523109550107E-2</v>
          </cell>
          <cell r="Y355">
            <v>7.3775814770673784E-2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</v>
          </cell>
          <cell r="AJ355" t="e">
            <v>#N/A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N356">
            <v>1.7063750244179986E-3</v>
          </cell>
          <cell r="O356">
            <v>8.5000000000000006E-2</v>
          </cell>
          <cell r="P356" t="str">
            <v>Half Yly</v>
          </cell>
          <cell r="Q356">
            <v>3276300</v>
          </cell>
          <cell r="R356">
            <v>3276300</v>
          </cell>
          <cell r="S356">
            <v>0</v>
          </cell>
          <cell r="T356">
            <v>0</v>
          </cell>
          <cell r="U356">
            <v>47085</v>
          </cell>
          <cell r="V356">
            <v>6.2444444444444445</v>
          </cell>
          <cell r="W356">
            <v>4.736940157354069</v>
          </cell>
          <cell r="X356">
            <v>6.6691515095800694E-2</v>
          </cell>
          <cell r="Y356">
            <v>7.4003627367605879E-2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</v>
          </cell>
          <cell r="AJ356" t="e">
            <v>#N/A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N357">
            <v>7.3807801174980148E-3</v>
          </cell>
          <cell r="O357">
            <v>8.3199999999999996E-2</v>
          </cell>
          <cell r="P357" t="str">
            <v>Half Yly</v>
          </cell>
          <cell r="Q357">
            <v>14062100</v>
          </cell>
          <cell r="R357">
            <v>14062100</v>
          </cell>
          <cell r="S357">
            <v>0</v>
          </cell>
          <cell r="T357">
            <v>0</v>
          </cell>
          <cell r="U357">
            <v>47598</v>
          </cell>
          <cell r="V357">
            <v>7.6527777777777777</v>
          </cell>
          <cell r="W357">
            <v>5.5054044762433261</v>
          </cell>
          <cell r="X357">
            <v>6.9241714134176513E-2</v>
          </cell>
          <cell r="Y357">
            <v>7.413209896458238E-2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</v>
          </cell>
          <cell r="AJ357" t="e">
            <v>#N/A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N358">
            <v>2.8100874967706968E-3</v>
          </cell>
          <cell r="O358">
            <v>8.2599999999999993E-2</v>
          </cell>
          <cell r="P358" t="str">
            <v>Half Yly</v>
          </cell>
          <cell r="Q358">
            <v>5345125</v>
          </cell>
          <cell r="R358">
            <v>5345125</v>
          </cell>
          <cell r="S358">
            <v>0</v>
          </cell>
          <cell r="T358">
            <v>0</v>
          </cell>
          <cell r="U358">
            <v>46826</v>
          </cell>
          <cell r="V358">
            <v>5.5388888888888888</v>
          </cell>
          <cell r="W358">
            <v>4.260959952105579</v>
          </cell>
          <cell r="X358">
            <v>6.744827711651695E-2</v>
          </cell>
          <cell r="Y358">
            <v>7.3345952482194304E-2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</v>
          </cell>
          <cell r="AJ358" t="e">
            <v>#N/A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N359">
            <v>9.6138584809513442E-4</v>
          </cell>
          <cell r="O359">
            <v>7.7499999999999999E-2</v>
          </cell>
          <cell r="P359" t="str">
            <v>Half Yly</v>
          </cell>
          <cell r="Q359">
            <v>1828750</v>
          </cell>
          <cell r="R359">
            <v>1828750</v>
          </cell>
          <cell r="S359">
            <v>0</v>
          </cell>
          <cell r="T359">
            <v>0</v>
          </cell>
          <cell r="U359">
            <v>46762</v>
          </cell>
          <cell r="V359">
            <v>5.3611111111111107</v>
          </cell>
          <cell r="W359">
            <v>4.2942906815478663</v>
          </cell>
          <cell r="X359">
            <v>6.7332343510619078E-2</v>
          </cell>
          <cell r="Y359">
            <v>7.3345235599437217E-2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</v>
          </cell>
          <cell r="AJ359" t="e">
            <v>#N/A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N360">
            <v>6.9430921853014891E-3</v>
          </cell>
          <cell r="O360">
            <v>5.7699999999999994E-2</v>
          </cell>
          <cell r="P360" t="str">
            <v>Half Yly</v>
          </cell>
          <cell r="Q360">
            <v>13784800</v>
          </cell>
          <cell r="R360">
            <v>13784800</v>
          </cell>
          <cell r="S360">
            <v>0</v>
          </cell>
          <cell r="T360">
            <v>0</v>
          </cell>
          <cell r="U360">
            <v>47698</v>
          </cell>
          <cell r="V360">
            <v>7.9249999999999998</v>
          </cell>
          <cell r="W360">
            <v>6.14819101272571</v>
          </cell>
          <cell r="X360">
            <v>6.0158346390800171E-2</v>
          </cell>
          <cell r="Y360">
            <v>7.1241604581616033E-2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</v>
          </cell>
          <cell r="AJ360" t="e">
            <v>#N/A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N361">
            <v>1.7003930492022039E-3</v>
          </cell>
          <cell r="O361">
            <v>8.6699999999999999E-2</v>
          </cell>
          <cell r="P361" t="str">
            <v>Half Yly</v>
          </cell>
          <cell r="Q361">
            <v>3275400</v>
          </cell>
          <cell r="R361">
            <v>3275400</v>
          </cell>
          <cell r="S361">
            <v>0</v>
          </cell>
          <cell r="T361">
            <v>0</v>
          </cell>
          <cell r="U361">
            <v>46077</v>
          </cell>
          <cell r="V361">
            <v>3.4833333333333334</v>
          </cell>
          <cell r="W361">
            <v>2.9829609121145877</v>
          </cell>
          <cell r="X361">
            <v>5.7250368152424659E-2</v>
          </cell>
          <cell r="Y361">
            <v>7.0160404479002916E-2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</v>
          </cell>
          <cell r="AJ361" t="e">
            <v>#N/A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N362">
            <v>1.7313983988274776E-2</v>
          </cell>
          <cell r="O362">
            <v>0</v>
          </cell>
          <cell r="P362" t="str">
            <v/>
          </cell>
          <cell r="Q362">
            <v>0</v>
          </cell>
          <cell r="R362">
            <v>2999172.53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N363">
            <v>4.0330290890011E-2</v>
          </cell>
          <cell r="O363">
            <v>7.6100000000000001E-2</v>
          </cell>
          <cell r="P363" t="str">
            <v>Half Yly</v>
          </cell>
          <cell r="Q363">
            <v>7331740</v>
          </cell>
          <cell r="R363">
            <v>7331740</v>
          </cell>
          <cell r="S363">
            <v>0</v>
          </cell>
          <cell r="T363">
            <v>0</v>
          </cell>
          <cell r="U363">
            <v>47612</v>
          </cell>
          <cell r="V363">
            <v>7.6916666666666664</v>
          </cell>
          <cell r="W363">
            <v>5.6553915991875572</v>
          </cell>
          <cell r="X363">
            <v>6.3677908183201182E-2</v>
          </cell>
          <cell r="Y363">
            <v>7.1387075547780537E-2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N364">
            <v>6.862621356794274E-2</v>
          </cell>
          <cell r="O364">
            <v>6.7900000000000002E-2</v>
          </cell>
          <cell r="P364" t="str">
            <v>Half Yly</v>
          </cell>
          <cell r="Q364">
            <v>12006000</v>
          </cell>
          <cell r="R364">
            <v>12006000</v>
          </cell>
          <cell r="S364">
            <v>0</v>
          </cell>
          <cell r="T364">
            <v>0</v>
          </cell>
          <cell r="U364">
            <v>46522</v>
          </cell>
          <cell r="V364">
            <v>4.708333333333333</v>
          </cell>
          <cell r="W364">
            <v>3.8901060612679612</v>
          </cell>
          <cell r="X364">
            <v>6.7739589571698663E-2</v>
          </cell>
          <cell r="Y364">
            <v>7.0234582391312417E-2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N365">
            <v>2.3518623649095308E-2</v>
          </cell>
          <cell r="O365">
            <v>7.7300000000000008E-2</v>
          </cell>
          <cell r="P365" t="str">
            <v>Half Yly</v>
          </cell>
          <cell r="Q365">
            <v>4265901.47</v>
          </cell>
          <cell r="R365">
            <v>4265901.47</v>
          </cell>
          <cell r="S365">
            <v>0</v>
          </cell>
          <cell r="T365">
            <v>0</v>
          </cell>
          <cell r="U365">
            <v>49297</v>
          </cell>
          <cell r="V365">
            <v>12.302777777777777</v>
          </cell>
          <cell r="W365">
            <v>7.8252034377319051</v>
          </cell>
          <cell r="X365">
            <v>7.6984469238828873E-2</v>
          </cell>
          <cell r="Y365">
            <v>7.3043676934045634E-2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N366">
            <v>2.0501590605197208E-2</v>
          </cell>
          <cell r="O366">
            <v>6.6799999999999998E-2</v>
          </cell>
          <cell r="P366" t="str">
            <v>Half Yly</v>
          </cell>
          <cell r="Q366">
            <v>3525035</v>
          </cell>
          <cell r="R366">
            <v>3525035</v>
          </cell>
          <cell r="S366">
            <v>0</v>
          </cell>
          <cell r="T366">
            <v>0</v>
          </cell>
          <cell r="U366">
            <v>48108</v>
          </cell>
          <cell r="V366">
            <v>9.0472222222222225</v>
          </cell>
          <cell r="W366">
            <v>6.4530975390791472</v>
          </cell>
          <cell r="X366">
            <v>7.2829618845657793E-2</v>
          </cell>
          <cell r="Y366">
            <v>7.1711469125820673E-2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N367">
            <v>0.10188799189858105</v>
          </cell>
          <cell r="O367">
            <v>6.5700000000000008E-2</v>
          </cell>
          <cell r="P367" t="str">
            <v>Half Yly</v>
          </cell>
          <cell r="Q367">
            <v>18610000</v>
          </cell>
          <cell r="R367">
            <v>18610000</v>
          </cell>
          <cell r="S367">
            <v>0</v>
          </cell>
          <cell r="T367">
            <v>0</v>
          </cell>
          <cell r="U367">
            <v>48918</v>
          </cell>
          <cell r="V367">
            <v>11.263888888888889</v>
          </cell>
          <cell r="W367">
            <v>7.6338681666117854</v>
          </cell>
          <cell r="X367">
            <v>6.9593330624707836E-2</v>
          </cell>
          <cell r="Y367">
            <v>7.2394868689930988E-2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N368">
            <v>2.5962934506483397E-2</v>
          </cell>
          <cell r="O368">
            <v>8.2799999999999999E-2</v>
          </cell>
          <cell r="P368" t="str">
            <v>Half Yly</v>
          </cell>
          <cell r="Q368">
            <v>4396623.3</v>
          </cell>
          <cell r="R368">
            <v>4396623.3</v>
          </cell>
          <cell r="S368">
            <v>0</v>
          </cell>
          <cell r="T368">
            <v>0</v>
          </cell>
          <cell r="U368">
            <v>48259</v>
          </cell>
          <cell r="V368">
            <v>9.4583333333333339</v>
          </cell>
          <cell r="W368">
            <v>6.5866411125366602</v>
          </cell>
          <cell r="X368">
            <v>6.9289943151913128E-2</v>
          </cell>
          <cell r="Y368">
            <v>7.1965657078093381E-2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N369">
            <v>2.3729072803169122E-2</v>
          </cell>
          <cell r="O369">
            <v>8.3299999999999999E-2</v>
          </cell>
          <cell r="P369" t="str">
            <v>Half Yly</v>
          </cell>
          <cell r="Q369">
            <v>4184060.4</v>
          </cell>
          <cell r="R369">
            <v>4184060.4</v>
          </cell>
          <cell r="S369">
            <v>0</v>
          </cell>
          <cell r="T369">
            <v>0</v>
          </cell>
          <cell r="U369">
            <v>49833</v>
          </cell>
          <cell r="V369">
            <v>13.769444444444444</v>
          </cell>
          <cell r="W369">
            <v>8.2071639208554164</v>
          </cell>
          <cell r="X369">
            <v>7.4226376381779716E-2</v>
          </cell>
          <cell r="Y369">
            <v>7.3733109533587304E-2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N370">
            <v>2.9326435135239078E-3</v>
          </cell>
          <cell r="O370">
            <v>7.6799999999999993E-2</v>
          </cell>
          <cell r="P370" t="str">
            <v>Half Yly</v>
          </cell>
          <cell r="Q370">
            <v>495650</v>
          </cell>
          <cell r="R370">
            <v>495650</v>
          </cell>
          <cell r="S370">
            <v>0</v>
          </cell>
          <cell r="T370">
            <v>0</v>
          </cell>
          <cell r="U370">
            <v>45275</v>
          </cell>
          <cell r="V370">
            <v>1.2916666666666667</v>
          </cell>
          <cell r="W370">
            <v>1.1992983482199062</v>
          </cell>
          <cell r="X370">
            <v>8.3887601986028681E-2</v>
          </cell>
          <cell r="Y370">
            <v>6.3582063960428745E-2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N371">
            <v>3.4889890797206016E-2</v>
          </cell>
          <cell r="O371">
            <v>8.3199999999999996E-2</v>
          </cell>
          <cell r="P371" t="str">
            <v>Half Yly</v>
          </cell>
          <cell r="Q371">
            <v>6211760</v>
          </cell>
          <cell r="R371">
            <v>6211760</v>
          </cell>
          <cell r="S371">
            <v>0</v>
          </cell>
          <cell r="T371">
            <v>0</v>
          </cell>
          <cell r="U371">
            <v>48428</v>
          </cell>
          <cell r="V371">
            <v>9.9222222222222225</v>
          </cell>
          <cell r="W371">
            <v>6.7834026348819014</v>
          </cell>
          <cell r="X371">
            <v>7.1100341880661763E-2</v>
          </cell>
          <cell r="Y371">
            <v>7.1880424742517796E-2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N372">
            <v>4.1606510381221101E-3</v>
          </cell>
          <cell r="O372">
            <v>7.7199999999999991E-2</v>
          </cell>
          <cell r="P372" t="str">
            <v>Half Yly</v>
          </cell>
          <cell r="Q372">
            <v>698600</v>
          </cell>
          <cell r="R372">
            <v>698600</v>
          </cell>
          <cell r="S372">
            <v>0</v>
          </cell>
          <cell r="T372">
            <v>0</v>
          </cell>
          <cell r="U372">
            <v>56913</v>
          </cell>
          <cell r="V372">
            <v>33.155555555555559</v>
          </cell>
          <cell r="W372">
            <v>11.845343747571871</v>
          </cell>
          <cell r="X372">
            <v>7.7401610895316261E-2</v>
          </cell>
          <cell r="Y372">
            <v>7.4761946740687896E-2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N373">
            <v>2.0606254862589581E-2</v>
          </cell>
          <cell r="O373">
            <v>8.1699999999999995E-2</v>
          </cell>
          <cell r="P373" t="str">
            <v>Half Yly</v>
          </cell>
          <cell r="Q373">
            <v>3466610</v>
          </cell>
          <cell r="R373">
            <v>3466610</v>
          </cell>
          <cell r="S373">
            <v>0</v>
          </cell>
          <cell r="T373">
            <v>0</v>
          </cell>
          <cell r="U373">
            <v>52932</v>
          </cell>
          <cell r="V373">
            <v>22.252777777777776</v>
          </cell>
          <cell r="W373">
            <v>10.429835844293269</v>
          </cell>
          <cell r="X373">
            <v>7.6091921554515538E-2</v>
          </cell>
          <cell r="Y373">
            <v>7.4135333545376811E-2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N374">
            <v>3.938483421580994E-2</v>
          </cell>
          <cell r="O374">
            <v>6.2199999999999998E-2</v>
          </cell>
          <cell r="P374" t="str">
            <v>Half Yly</v>
          </cell>
          <cell r="Q374">
            <v>7416134</v>
          </cell>
          <cell r="R374">
            <v>7416134</v>
          </cell>
          <cell r="S374">
            <v>0</v>
          </cell>
          <cell r="T374">
            <v>0</v>
          </cell>
          <cell r="U374">
            <v>49384</v>
          </cell>
          <cell r="V374">
            <v>12.544444444444444</v>
          </cell>
          <cell r="W374">
            <v>8.1436918641807239</v>
          </cell>
          <cell r="X374">
            <v>6.4181370410510266E-2</v>
          </cell>
          <cell r="Y374">
            <v>7.2696157597455749E-2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N375">
            <v>5.9019277522059576E-3</v>
          </cell>
          <cell r="O375">
            <v>7.6200000000000004E-2</v>
          </cell>
          <cell r="P375" t="str">
            <v>Half Yly</v>
          </cell>
          <cell r="Q375">
            <v>1048000</v>
          </cell>
          <cell r="R375">
            <v>1048000</v>
          </cell>
          <cell r="S375">
            <v>0</v>
          </cell>
          <cell r="T375">
            <v>0</v>
          </cell>
          <cell r="U375">
            <v>51028</v>
          </cell>
          <cell r="V375">
            <v>17.041666666666668</v>
          </cell>
          <cell r="W375">
            <v>9.2295733084925082</v>
          </cell>
          <cell r="X375">
            <v>7.1368187485672779E-2</v>
          </cell>
          <cell r="Y375">
            <v>7.3867864524213664E-2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N376">
            <v>5.9526082195390803E-3</v>
          </cell>
          <cell r="O376">
            <v>7.690000000000001E-2</v>
          </cell>
          <cell r="P376" t="str">
            <v>Half Yly</v>
          </cell>
          <cell r="Q376">
            <v>1063700</v>
          </cell>
          <cell r="R376">
            <v>1063700</v>
          </cell>
          <cell r="S376">
            <v>0</v>
          </cell>
          <cell r="T376">
            <v>0</v>
          </cell>
          <cell r="U376">
            <v>52399</v>
          </cell>
          <cell r="V376">
            <v>20.797222222222221</v>
          </cell>
          <cell r="W376">
            <v>10.303728705586174</v>
          </cell>
          <cell r="X376">
            <v>7.1005152991446913E-2</v>
          </cell>
          <cell r="Y376">
            <v>7.3930250376592246E-2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N377">
            <v>2.6050569457193085E-2</v>
          </cell>
          <cell r="O377">
            <v>8.3000000000000004E-2</v>
          </cell>
          <cell r="P377" t="str">
            <v>Half Yly</v>
          </cell>
          <cell r="Q377">
            <v>4727378.22</v>
          </cell>
          <cell r="R377">
            <v>4727378.22</v>
          </cell>
          <cell r="S377">
            <v>0</v>
          </cell>
          <cell r="T377">
            <v>0</v>
          </cell>
          <cell r="U377">
            <v>51319</v>
          </cell>
          <cell r="V377">
            <v>17.838888888888889</v>
          </cell>
          <cell r="W377">
            <v>9.4851581597780825</v>
          </cell>
          <cell r="X377">
            <v>6.9033079794994331E-2</v>
          </cell>
          <cell r="Y377">
            <v>7.382778182536856E-2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N378">
            <v>4.6686378496623833E-2</v>
          </cell>
          <cell r="O378">
            <v>8.2400000000000001E-2</v>
          </cell>
          <cell r="P378" t="str">
            <v>Half Yly</v>
          </cell>
          <cell r="Q378">
            <v>8386353</v>
          </cell>
          <cell r="R378">
            <v>8386353</v>
          </cell>
          <cell r="S378">
            <v>0</v>
          </cell>
          <cell r="T378">
            <v>0</v>
          </cell>
          <cell r="U378">
            <v>46433</v>
          </cell>
          <cell r="V378">
            <v>4.458333333333333</v>
          </cell>
          <cell r="W378">
            <v>3.6956315713797183</v>
          </cell>
          <cell r="X378">
            <v>6.0075356656905679E-2</v>
          </cell>
          <cell r="Y378">
            <v>7.0139070979751E-2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N379">
            <v>9.2791519402916661E-2</v>
          </cell>
          <cell r="O379">
            <v>7.17E-2</v>
          </cell>
          <cell r="P379" t="str">
            <v>Half Yly</v>
          </cell>
          <cell r="Q379">
            <v>16718175</v>
          </cell>
          <cell r="R379">
            <v>16718175</v>
          </cell>
          <cell r="S379">
            <v>0</v>
          </cell>
          <cell r="T379">
            <v>0</v>
          </cell>
          <cell r="U379">
            <v>46760</v>
          </cell>
          <cell r="V379">
            <v>5.3555555555555552</v>
          </cell>
          <cell r="W379">
            <v>4.345108770512887</v>
          </cell>
          <cell r="X379">
            <v>6.6354802822304826E-2</v>
          </cell>
          <cell r="Y379">
            <v>7.0624751745146708E-2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N380">
            <v>1.591595859196054E-2</v>
          </cell>
          <cell r="O380">
            <v>5.7699999999999994E-2</v>
          </cell>
          <cell r="P380" t="str">
            <v>Half Yly</v>
          </cell>
          <cell r="Q380">
            <v>2968200</v>
          </cell>
          <cell r="R380">
            <v>2968200</v>
          </cell>
          <cell r="S380">
            <v>0</v>
          </cell>
          <cell r="T380">
            <v>0</v>
          </cell>
          <cell r="U380">
            <v>47698</v>
          </cell>
          <cell r="V380">
            <v>7.9249999999999998</v>
          </cell>
          <cell r="W380">
            <v>6.14819101272571</v>
          </cell>
          <cell r="X380">
            <v>6.0158346390800171E-2</v>
          </cell>
          <cell r="Y380">
            <v>7.1241604581616033E-2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N381">
            <v>5.1260968125635631E-2</v>
          </cell>
          <cell r="O381">
            <v>0</v>
          </cell>
          <cell r="P381" t="str">
            <v/>
          </cell>
          <cell r="Q381">
            <v>8880000</v>
          </cell>
          <cell r="R381">
            <v>8880000</v>
          </cell>
          <cell r="S381">
            <v>0</v>
          </cell>
          <cell r="T381">
            <v>0</v>
          </cell>
          <cell r="U381">
            <v>0</v>
          </cell>
          <cell r="V381">
            <v>0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N382">
            <v>1.7193269165107758E-2</v>
          </cell>
          <cell r="O382">
            <v>7.2400000000000006E-2</v>
          </cell>
          <cell r="P382" t="str">
            <v>Half Yly</v>
          </cell>
          <cell r="Q382">
            <v>2890800</v>
          </cell>
          <cell r="R382">
            <v>2890800</v>
          </cell>
          <cell r="S382">
            <v>0</v>
          </cell>
          <cell r="T382">
            <v>0</v>
          </cell>
          <cell r="U382">
            <v>47386</v>
          </cell>
          <cell r="V382">
            <v>7.0694444444444446</v>
          </cell>
          <cell r="W382">
            <v>5.2842742792280841</v>
          </cell>
          <cell r="X382">
            <v>7.9207236433515946E-2</v>
          </cell>
          <cell r="Y382">
            <v>7.3719034193185456E-2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N383">
            <v>6.0633790142979324E-3</v>
          </cell>
          <cell r="O383">
            <v>8.6699999999999999E-2</v>
          </cell>
          <cell r="P383" t="str">
            <v>Half Yly</v>
          </cell>
          <cell r="Q383">
            <v>1091800</v>
          </cell>
          <cell r="R383">
            <v>1091800</v>
          </cell>
          <cell r="S383">
            <v>0</v>
          </cell>
          <cell r="T383">
            <v>0</v>
          </cell>
          <cell r="U383">
            <v>46077</v>
          </cell>
          <cell r="V383">
            <v>3.4833333333333334</v>
          </cell>
          <cell r="W383">
            <v>2.9829609121145877</v>
          </cell>
          <cell r="X383">
            <v>5.7250368152424659E-2</v>
          </cell>
          <cell r="Y383">
            <v>7.0160404479002916E-2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N384">
            <v>1.1024153342554502E-2</v>
          </cell>
          <cell r="O384">
            <v>6.6299999999999998E-2</v>
          </cell>
          <cell r="P384" t="str">
            <v>Half Yly</v>
          </cell>
          <cell r="Q384">
            <v>2006000</v>
          </cell>
          <cell r="R384">
            <v>2006000</v>
          </cell>
          <cell r="S384">
            <v>0</v>
          </cell>
          <cell r="T384">
            <v>0</v>
          </cell>
          <cell r="U384">
            <v>47770</v>
          </cell>
          <cell r="V384">
            <v>8.1222222222222218</v>
          </cell>
          <cell r="W384">
            <v>5.9808151593464425</v>
          </cell>
          <cell r="X384">
            <v>6.5969523109550107E-2</v>
          </cell>
          <cell r="Y384">
            <v>7.3775814770673784E-2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N385">
            <v>1.1861411519824974E-2</v>
          </cell>
          <cell r="O385">
            <v>9.5000000000000001E-2</v>
          </cell>
          <cell r="P385" t="str">
            <v>Half Yly</v>
          </cell>
          <cell r="Q385">
            <v>2188900</v>
          </cell>
          <cell r="R385">
            <v>2188900</v>
          </cell>
          <cell r="S385">
            <v>0</v>
          </cell>
          <cell r="T385">
            <v>0</v>
          </cell>
          <cell r="U385">
            <v>45180</v>
          </cell>
          <cell r="V385">
            <v>1.0305555555555554</v>
          </cell>
          <cell r="W385">
            <v>0.93363166490542882</v>
          </cell>
          <cell r="X385">
            <v>3.1288236747653814E-3</v>
          </cell>
          <cell r="Y385">
            <v>6.7063218282409062E-2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N386">
            <v>6.2100631462568478E-3</v>
          </cell>
          <cell r="O386">
            <v>8.3800000000000013E-2</v>
          </cell>
          <cell r="P386" t="str">
            <v>Half Yly</v>
          </cell>
          <cell r="Q386">
            <v>1157900</v>
          </cell>
          <cell r="R386">
            <v>1157900</v>
          </cell>
          <cell r="S386">
            <v>0</v>
          </cell>
          <cell r="T386">
            <v>0</v>
          </cell>
          <cell r="U386">
            <v>54495</v>
          </cell>
          <cell r="V386">
            <v>26.536111111111111</v>
          </cell>
          <cell r="W386">
            <v>10.690727232847509</v>
          </cell>
          <cell r="X386">
            <v>7.0552198833647023E-2</v>
          </cell>
          <cell r="Y386">
            <v>7.7053889342569473E-2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N387">
            <v>5.9978621417881234E-3</v>
          </cell>
          <cell r="O387">
            <v>8.1900000000000001E-2</v>
          </cell>
          <cell r="P387" t="str">
            <v>Half Yly</v>
          </cell>
          <cell r="Q387">
            <v>1074200</v>
          </cell>
          <cell r="R387">
            <v>1074200</v>
          </cell>
          <cell r="S387">
            <v>0</v>
          </cell>
          <cell r="T387">
            <v>0</v>
          </cell>
          <cell r="U387">
            <v>47141</v>
          </cell>
          <cell r="V387">
            <v>6.3972222222222221</v>
          </cell>
          <cell r="W387">
            <v>4.9116701429372762</v>
          </cell>
          <cell r="X387">
            <v>6.7408196451857666E-2</v>
          </cell>
          <cell r="Y387">
            <v>7.4117128995180262E-2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N388">
            <v>6.0905867876822591E-3</v>
          </cell>
          <cell r="O388">
            <v>8.3900000000000002E-2</v>
          </cell>
          <cell r="P388" t="str">
            <v>Half Yly</v>
          </cell>
          <cell r="Q388">
            <v>1000900</v>
          </cell>
          <cell r="R388">
            <v>1000900</v>
          </cell>
          <cell r="S388">
            <v>0</v>
          </cell>
          <cell r="T388">
            <v>0</v>
          </cell>
          <cell r="U388">
            <v>47885</v>
          </cell>
          <cell r="V388">
            <v>8.4333333333333336</v>
          </cell>
          <cell r="W388">
            <v>6.0188878935160828</v>
          </cell>
          <cell r="X388">
            <v>8.3732485756369213E-2</v>
          </cell>
          <cell r="Y388">
            <v>7.4964599728416945E-2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N389">
            <v>5.944133572535433E-3</v>
          </cell>
          <cell r="O389">
            <v>8.0500000000000002E-2</v>
          </cell>
          <cell r="P389" t="str">
            <v>Half Yly</v>
          </cell>
          <cell r="Q389">
            <v>961900</v>
          </cell>
          <cell r="R389">
            <v>961900</v>
          </cell>
          <cell r="S389">
            <v>0</v>
          </cell>
          <cell r="T389">
            <v>0</v>
          </cell>
          <cell r="U389">
            <v>46861</v>
          </cell>
          <cell r="V389">
            <v>5.6333333333333337</v>
          </cell>
          <cell r="W389">
            <v>4.3663529118547615</v>
          </cell>
          <cell r="X389">
            <v>7.9282623910815017E-2</v>
          </cell>
          <cell r="Y389">
            <v>7.3936059720098216E-2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N390">
            <v>8.9657493337570379E-3</v>
          </cell>
          <cell r="O390">
            <v>8.1300000000000011E-2</v>
          </cell>
          <cell r="P390" t="str">
            <v>Half Yly</v>
          </cell>
          <cell r="Q390">
            <v>1527349</v>
          </cell>
          <cell r="R390">
            <v>1527349</v>
          </cell>
          <cell r="S390">
            <v>0</v>
          </cell>
          <cell r="T390">
            <v>0</v>
          </cell>
          <cell r="U390">
            <v>46833</v>
          </cell>
          <cell r="V390">
            <v>5.5583333333333336</v>
          </cell>
          <cell r="W390">
            <v>4.2900105490524076</v>
          </cell>
          <cell r="X390">
            <v>7.0256678994574079E-2</v>
          </cell>
          <cell r="Y390">
            <v>7.3416534921568119E-2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N391">
            <v>2.1234111324445874E-3</v>
          </cell>
          <cell r="O391">
            <v>8.6899999999999991E-2</v>
          </cell>
          <cell r="P391" t="str">
            <v>Half Yly</v>
          </cell>
          <cell r="Q391">
            <v>369614.85</v>
          </cell>
          <cell r="R391">
            <v>369614.85</v>
          </cell>
          <cell r="S391">
            <v>0</v>
          </cell>
          <cell r="T391">
            <v>0</v>
          </cell>
          <cell r="U391">
            <v>46077</v>
          </cell>
          <cell r="V391">
            <v>3.4833333333333334</v>
          </cell>
          <cell r="W391">
            <v>2.9823013868210508</v>
          </cell>
          <cell r="X391">
            <v>6.8549086516019084E-2</v>
          </cell>
          <cell r="Y391">
            <v>7.016060872706148E-2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N392">
            <v>2.4170960525868347E-2</v>
          </cell>
          <cell r="O392">
            <v>6.9900000000000004E-2</v>
          </cell>
          <cell r="P392" t="str">
            <v>Half Yly</v>
          </cell>
          <cell r="Q392">
            <v>4109509.32</v>
          </cell>
          <cell r="R392">
            <v>4109509.32</v>
          </cell>
          <cell r="S392">
            <v>0</v>
          </cell>
          <cell r="T392">
            <v>0</v>
          </cell>
          <cell r="U392">
            <v>55502</v>
          </cell>
          <cell r="V392">
            <v>29.291666666666668</v>
          </cell>
          <cell r="W392">
            <v>11.776857583506009</v>
          </cell>
          <cell r="X392">
            <v>7.6722527435547722E-2</v>
          </cell>
          <cell r="Y392">
            <v>7.4706888273161673E-2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G TIER II</v>
          </cell>
          <cell r="AJ392" t="e">
            <v>#N/A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N393">
            <v>1.1725655525998146E-2</v>
          </cell>
          <cell r="O393">
            <v>7.5399999999999995E-2</v>
          </cell>
          <cell r="P393" t="str">
            <v>Half Yly</v>
          </cell>
          <cell r="Q393">
            <v>1972800</v>
          </cell>
          <cell r="R393">
            <v>1972800</v>
          </cell>
          <cell r="S393">
            <v>0</v>
          </cell>
          <cell r="T393">
            <v>0</v>
          </cell>
          <cell r="U393">
            <v>49818</v>
          </cell>
          <cell r="V393">
            <v>13.730555555555556</v>
          </cell>
          <cell r="W393">
            <v>8.3463893571353971</v>
          </cell>
          <cell r="X393">
            <v>7.5427346033192039E-2</v>
          </cell>
          <cell r="Y393">
            <v>7.3559237069500849E-2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G TIER II</v>
          </cell>
          <cell r="AJ393" t="e">
            <v>#N/A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N394">
            <v>3.0279600620836497E-2</v>
          </cell>
          <cell r="O394">
            <v>6.9500000000000006E-2</v>
          </cell>
          <cell r="P394" t="str">
            <v>Half Yly</v>
          </cell>
          <cell r="Q394">
            <v>5204550</v>
          </cell>
          <cell r="R394">
            <v>5204550</v>
          </cell>
          <cell r="S394">
            <v>0</v>
          </cell>
          <cell r="T394">
            <v>0</v>
          </cell>
          <cell r="U394">
            <v>59156</v>
          </cell>
          <cell r="V394">
            <v>39.294444444444444</v>
          </cell>
          <cell r="W394">
            <v>12.510933083898141</v>
          </cell>
          <cell r="X394">
            <v>7.628225051268045E-2</v>
          </cell>
          <cell r="Y394">
            <v>7.5049971220518569E-2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G TIER II</v>
          </cell>
          <cell r="AJ394" t="e">
            <v>#N/A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N395">
            <v>8.2797099173428701E-2</v>
          </cell>
          <cell r="O395">
            <v>6.54E-2</v>
          </cell>
          <cell r="P395" t="str">
            <v>Half Yly</v>
          </cell>
          <cell r="Q395">
            <v>14115000</v>
          </cell>
          <cell r="R395">
            <v>14115000</v>
          </cell>
          <cell r="S395">
            <v>0</v>
          </cell>
          <cell r="T395">
            <v>0</v>
          </cell>
          <cell r="U395">
            <v>48230</v>
          </cell>
          <cell r="V395">
            <v>9.3805555555555564</v>
          </cell>
          <cell r="W395">
            <v>6.7982609647673096</v>
          </cell>
          <cell r="X395">
            <v>7.2824721120763755E-2</v>
          </cell>
          <cell r="Y395">
            <v>7.1890805985721631E-2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G TIER II</v>
          </cell>
          <cell r="AJ395" t="e">
            <v>#N/A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N396">
            <v>8.7661933339182804E-2</v>
          </cell>
          <cell r="O396">
            <v>6.6699999999999995E-2</v>
          </cell>
          <cell r="P396" t="str">
            <v>Half Yly</v>
          </cell>
          <cell r="Q396">
            <v>15183601.09</v>
          </cell>
          <cell r="R396">
            <v>15183601.09</v>
          </cell>
          <cell r="S396">
            <v>0</v>
          </cell>
          <cell r="T396">
            <v>0</v>
          </cell>
          <cell r="U396">
            <v>49658</v>
          </cell>
          <cell r="V396">
            <v>13.291666666666666</v>
          </cell>
          <cell r="W396">
            <v>8.45775820441186</v>
          </cell>
          <cell r="X396">
            <v>7.373427674936342E-2</v>
          </cell>
          <cell r="Y396">
            <v>7.2725233649457141E-2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G TIER II</v>
          </cell>
          <cell r="AJ396" t="e">
            <v>#N/A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N397">
            <v>1.9124524604248994E-3</v>
          </cell>
          <cell r="O397">
            <v>6.6400000000000001E-2</v>
          </cell>
          <cell r="P397" t="str">
            <v>Half Yly</v>
          </cell>
          <cell r="Q397">
            <v>322560</v>
          </cell>
          <cell r="R397">
            <v>322560</v>
          </cell>
          <cell r="S397">
            <v>0</v>
          </cell>
          <cell r="T397">
            <v>0</v>
          </cell>
          <cell r="U397">
            <v>49476</v>
          </cell>
          <cell r="V397">
            <v>12.794444444444444</v>
          </cell>
          <cell r="W397">
            <v>8.2690895443536157</v>
          </cell>
          <cell r="X397">
            <v>6.6951849980960071E-2</v>
          </cell>
          <cell r="Y397">
            <v>7.2881166258044264E-2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G TIER II</v>
          </cell>
          <cell r="AJ397" t="e">
            <v>#N/A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N398">
            <v>1.1573372815930145E-2</v>
          </cell>
          <cell r="O398">
            <v>6.0100000000000001E-2</v>
          </cell>
          <cell r="P398" t="str">
            <v>Half Yly</v>
          </cell>
          <cell r="Q398">
            <v>2014200</v>
          </cell>
          <cell r="R398">
            <v>2014200</v>
          </cell>
          <cell r="S398">
            <v>0</v>
          </cell>
          <cell r="T398">
            <v>0</v>
          </cell>
          <cell r="U398">
            <v>46837</v>
          </cell>
          <cell r="V398">
            <v>5.5694444444444446</v>
          </cell>
          <cell r="W398">
            <v>4.5102846917530703</v>
          </cell>
          <cell r="X398">
            <v>6.6184779697400248E-2</v>
          </cell>
          <cell r="Y398">
            <v>7.0060251788759506E-2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G TIER II</v>
          </cell>
          <cell r="AJ398" t="e">
            <v>#N/A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N399">
            <v>1.6443288867306798E-3</v>
          </cell>
          <cell r="O399">
            <v>0</v>
          </cell>
          <cell r="P399" t="str">
            <v/>
          </cell>
          <cell r="Q399">
            <v>4324.8900000000003</v>
          </cell>
          <cell r="R399">
            <v>4324.8900000000003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1107.45</v>
          </cell>
          <cell r="AA399">
            <v>1106.95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N400">
            <v>1.2335027910428278E-3</v>
          </cell>
          <cell r="O400">
            <v>0</v>
          </cell>
          <cell r="P400" t="str">
            <v/>
          </cell>
          <cell r="Q400">
            <v>3150</v>
          </cell>
          <cell r="R400">
            <v>3150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1038.45</v>
          </cell>
          <cell r="AA400">
            <v>1038.95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N401">
            <v>4.016946471769544E-3</v>
          </cell>
          <cell r="O401">
            <v>0</v>
          </cell>
          <cell r="P401" t="str">
            <v/>
          </cell>
          <cell r="Q401">
            <v>12888.63</v>
          </cell>
          <cell r="R401">
            <v>12888.63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751.5</v>
          </cell>
          <cell r="AA401">
            <v>751.15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N402">
            <v>4.7678781928080028E-3</v>
          </cell>
          <cell r="O402">
            <v>0</v>
          </cell>
          <cell r="P402" t="str">
            <v/>
          </cell>
          <cell r="Q402">
            <v>16981.400000000001</v>
          </cell>
          <cell r="R402">
            <v>16981.400000000001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3211.15</v>
          </cell>
          <cell r="AA402">
            <v>3211.6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N403">
            <v>6.2227480827922515E-4</v>
          </cell>
          <cell r="O403">
            <v>0</v>
          </cell>
          <cell r="P403" t="str">
            <v/>
          </cell>
          <cell r="Q403">
            <v>1763.03</v>
          </cell>
          <cell r="R403">
            <v>1763.03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419.1</v>
          </cell>
          <cell r="AA403">
            <v>419.25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N404">
            <v>3.9660776220161523E-3</v>
          </cell>
          <cell r="O404">
            <v>0</v>
          </cell>
          <cell r="P404" t="str">
            <v/>
          </cell>
          <cell r="Q404">
            <v>14420.78</v>
          </cell>
          <cell r="R404">
            <v>14420.78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6677.85</v>
          </cell>
          <cell r="AA404">
            <v>6672.5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N405">
            <v>2.4350529362393921E-3</v>
          </cell>
          <cell r="O405">
            <v>0</v>
          </cell>
          <cell r="P405" t="str">
            <v/>
          </cell>
          <cell r="Q405">
            <v>4857.5</v>
          </cell>
          <cell r="R405">
            <v>4857.5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164</v>
          </cell>
          <cell r="AA405">
            <v>163.85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N406">
            <v>1.2606001789003697E-3</v>
          </cell>
          <cell r="O406">
            <v>0</v>
          </cell>
          <cell r="P406" t="str">
            <v/>
          </cell>
          <cell r="Q406">
            <v>4826.95</v>
          </cell>
          <cell r="R406">
            <v>4826.95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4245.05</v>
          </cell>
          <cell r="AA406">
            <v>4244.6000000000004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N407">
            <v>2.4561369311751238E-4</v>
          </cell>
          <cell r="O407">
            <v>0</v>
          </cell>
          <cell r="P407" t="str">
            <v/>
          </cell>
          <cell r="Q407">
            <v>1179.9000000000001</v>
          </cell>
          <cell r="R407">
            <v>1179.9000000000001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413.55</v>
          </cell>
          <cell r="AA407">
            <v>413.45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N408">
            <v>7.7347080858243089E-4</v>
          </cell>
          <cell r="O408">
            <v>0</v>
          </cell>
          <cell r="P408" t="str">
            <v/>
          </cell>
          <cell r="Q408">
            <v>2179.08</v>
          </cell>
          <cell r="R408">
            <v>2179.08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2604.65</v>
          </cell>
          <cell r="AA408">
            <v>2602.6999999999998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N409">
            <v>2.1696470140730559E-3</v>
          </cell>
          <cell r="O409">
            <v>0</v>
          </cell>
          <cell r="P409" t="str">
            <v/>
          </cell>
          <cell r="Q409">
            <v>7128</v>
          </cell>
          <cell r="R409">
            <v>7128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7306.25</v>
          </cell>
          <cell r="AA409">
            <v>7303.8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N410">
            <v>9.7500113482375575E-4</v>
          </cell>
          <cell r="O410">
            <v>0</v>
          </cell>
          <cell r="P410" t="str">
            <v/>
          </cell>
          <cell r="Q410">
            <v>2826</v>
          </cell>
          <cell r="R410">
            <v>2826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1641.65</v>
          </cell>
          <cell r="AA410">
            <v>1641.2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N411">
            <v>8.7835625944581537E-4</v>
          </cell>
          <cell r="O411">
            <v>0</v>
          </cell>
          <cell r="P411" t="str">
            <v/>
          </cell>
          <cell r="Q411">
            <v>3309.02</v>
          </cell>
          <cell r="R411">
            <v>3309.02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328.65</v>
          </cell>
          <cell r="AA411">
            <v>328.55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N412">
            <v>1.024860328481633E-3</v>
          </cell>
          <cell r="O412">
            <v>0</v>
          </cell>
          <cell r="P412" t="str">
            <v/>
          </cell>
          <cell r="Q412">
            <v>3552.41</v>
          </cell>
          <cell r="R412">
            <v>3552.41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575.20000000000005</v>
          </cell>
          <cell r="AA412">
            <v>575.1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N413">
            <v>1.2130275593411563E-3</v>
          </cell>
          <cell r="O413">
            <v>0</v>
          </cell>
          <cell r="P413" t="str">
            <v/>
          </cell>
          <cell r="Q413">
            <v>3356.5</v>
          </cell>
          <cell r="R413">
            <v>3356.5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4084.85</v>
          </cell>
          <cell r="AA413">
            <v>4085.1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N414">
            <v>2.0660830248640941E-3</v>
          </cell>
          <cell r="O414">
            <v>0</v>
          </cell>
          <cell r="P414" t="str">
            <v/>
          </cell>
          <cell r="Q414">
            <v>5796.52</v>
          </cell>
          <cell r="R414">
            <v>5796.52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1391.5</v>
          </cell>
          <cell r="AA414">
            <v>1391.35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N415">
            <v>7.2325526571437218E-4</v>
          </cell>
          <cell r="O415">
            <v>0</v>
          </cell>
          <cell r="P415" t="str">
            <v/>
          </cell>
          <cell r="Q415">
            <v>2306.94</v>
          </cell>
          <cell r="R415">
            <v>2306.94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811.85</v>
          </cell>
          <cell r="AA415">
            <v>811.55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N416">
            <v>1.9734322302169369E-3</v>
          </cell>
          <cell r="O416">
            <v>0</v>
          </cell>
          <cell r="P416" t="str">
            <v/>
          </cell>
          <cell r="Q416">
            <v>4544.93</v>
          </cell>
          <cell r="R416">
            <v>4544.93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1329.1</v>
          </cell>
          <cell r="AA416">
            <v>1329.65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N417">
            <v>5.9045816904818122E-3</v>
          </cell>
          <cell r="O417">
            <v>0</v>
          </cell>
          <cell r="P417" t="str">
            <v/>
          </cell>
          <cell r="Q417">
            <v>0</v>
          </cell>
          <cell r="R417">
            <v>19883.580000000002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N418">
            <v>1.1129231270477051E-3</v>
          </cell>
          <cell r="O418">
            <v>0</v>
          </cell>
          <cell r="P418" t="str">
            <v/>
          </cell>
          <cell r="Q418">
            <v>3374.76</v>
          </cell>
          <cell r="R418">
            <v>3374.76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3747.75</v>
          </cell>
          <cell r="AA418">
            <v>3745.6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N419">
            <v>1.3200065618143564E-3</v>
          </cell>
          <cell r="O419">
            <v>0</v>
          </cell>
          <cell r="P419" t="str">
            <v/>
          </cell>
          <cell r="Q419">
            <v>4287.8500000000004</v>
          </cell>
          <cell r="R419">
            <v>4287.8500000000004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740.85</v>
          </cell>
          <cell r="AA419">
            <v>740.65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N420">
            <v>1.3864359937456677E-3</v>
          </cell>
          <cell r="O420">
            <v>0</v>
          </cell>
          <cell r="P420" t="str">
            <v/>
          </cell>
          <cell r="Q420">
            <v>4093.69</v>
          </cell>
          <cell r="R420">
            <v>4093.69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583.6</v>
          </cell>
          <cell r="AA420">
            <v>583.4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N421">
            <v>1.4166068935410239E-3</v>
          </cell>
          <cell r="O421">
            <v>0</v>
          </cell>
          <cell r="P421" t="str">
            <v/>
          </cell>
          <cell r="Q421">
            <v>3130.2</v>
          </cell>
          <cell r="R421">
            <v>3130.2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1192.5999999999999</v>
          </cell>
          <cell r="AA421">
            <v>1192.55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N422">
            <v>1.1191740861096367E-3</v>
          </cell>
          <cell r="O422">
            <v>0</v>
          </cell>
          <cell r="P422" t="str">
            <v/>
          </cell>
          <cell r="Q422">
            <v>2457.5500000000002</v>
          </cell>
          <cell r="R422">
            <v>2457.5500000000002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471.1</v>
          </cell>
          <cell r="AA422">
            <v>471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N423">
            <v>1.0922103292059127E-3</v>
          </cell>
          <cell r="O423">
            <v>0</v>
          </cell>
          <cell r="P423" t="str">
            <v/>
          </cell>
          <cell r="Q423">
            <v>2179.11</v>
          </cell>
          <cell r="R423">
            <v>2179.11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306.5</v>
          </cell>
          <cell r="AA423">
            <v>306.5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N424">
            <v>0.14174561924919563</v>
          </cell>
          <cell r="O424">
            <v>6.0100000000000001E-2</v>
          </cell>
          <cell r="P424" t="str">
            <v>Half Yly</v>
          </cell>
          <cell r="Q424">
            <v>487050</v>
          </cell>
          <cell r="R424">
            <v>487050</v>
          </cell>
          <cell r="S424">
            <v>0</v>
          </cell>
          <cell r="T424">
            <v>0</v>
          </cell>
          <cell r="U424">
            <v>46837</v>
          </cell>
          <cell r="V424">
            <v>5.5694444444444446</v>
          </cell>
          <cell r="W424">
            <v>4.5102846917530703</v>
          </cell>
          <cell r="X424">
            <v>6.6184779697400248E-2</v>
          </cell>
          <cell r="Y424">
            <v>7.0060251788759506E-2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N425">
            <v>0.54679225339341408</v>
          </cell>
          <cell r="O425">
            <v>8.2400000000000001E-2</v>
          </cell>
          <cell r="P425" t="str">
            <v>Half Yly</v>
          </cell>
          <cell r="Q425">
            <v>1843237.9</v>
          </cell>
          <cell r="R425">
            <v>1843237.9</v>
          </cell>
          <cell r="S425">
            <v>0</v>
          </cell>
          <cell r="T425">
            <v>0</v>
          </cell>
          <cell r="U425">
            <v>46433</v>
          </cell>
          <cell r="V425">
            <v>4.458333333333333</v>
          </cell>
          <cell r="W425">
            <v>3.6956315713797183</v>
          </cell>
          <cell r="X425">
            <v>6.0075356656905679E-2</v>
          </cell>
          <cell r="Y425">
            <v>7.0139070979751E-2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N426">
            <v>0.16806967586826252</v>
          </cell>
          <cell r="O426">
            <v>0</v>
          </cell>
          <cell r="P426" t="str">
            <v/>
          </cell>
          <cell r="Q426">
            <v>566000</v>
          </cell>
          <cell r="R426">
            <v>566000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N427">
            <v>3.021484953127874E-3</v>
          </cell>
          <cell r="O427">
            <v>0</v>
          </cell>
          <cell r="P427" t="str">
            <v/>
          </cell>
          <cell r="Q427">
            <v>9396.31</v>
          </cell>
          <cell r="R427">
            <v>9396.31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3391.6</v>
          </cell>
          <cell r="AA427">
            <v>3391.6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N428">
            <v>4.7391772335046442E-3</v>
          </cell>
          <cell r="O428">
            <v>0</v>
          </cell>
          <cell r="P428" t="str">
            <v/>
          </cell>
          <cell r="Q428">
            <v>13936.9</v>
          </cell>
          <cell r="R428">
            <v>13936.9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2659.85</v>
          </cell>
          <cell r="AA428">
            <v>2659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N429">
            <v>4.5504606309460915E-3</v>
          </cell>
          <cell r="O429">
            <v>0</v>
          </cell>
          <cell r="P429" t="str">
            <v/>
          </cell>
          <cell r="Q429">
            <v>14946.54</v>
          </cell>
          <cell r="R429">
            <v>14946.54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1915.45</v>
          </cell>
          <cell r="AA429">
            <v>1915.25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N430">
            <v>2.6970438451414903E-3</v>
          </cell>
          <cell r="O430">
            <v>0</v>
          </cell>
          <cell r="P430" t="str">
            <v/>
          </cell>
          <cell r="Q430">
            <v>7185.6</v>
          </cell>
          <cell r="R430">
            <v>7185.6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9082.25</v>
          </cell>
          <cell r="AA430">
            <v>9091.9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N431">
            <v>1.175039248747446E-2</v>
          </cell>
          <cell r="O431">
            <v>0</v>
          </cell>
          <cell r="P431" t="str">
            <v/>
          </cell>
          <cell r="Q431">
            <v>33456.400000000001</v>
          </cell>
          <cell r="R431">
            <v>33456.400000000001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2637.95</v>
          </cell>
          <cell r="AA431">
            <v>2639.1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N432">
            <v>1.587609970776811E-3</v>
          </cell>
          <cell r="O432">
            <v>0</v>
          </cell>
          <cell r="P432" t="str">
            <v/>
          </cell>
          <cell r="Q432">
            <v>3797.63</v>
          </cell>
          <cell r="R432">
            <v>3797.63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411.25</v>
          </cell>
          <cell r="AA432">
            <v>411.25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N433">
            <v>4.5311583820612667E-3</v>
          </cell>
          <cell r="O433">
            <v>0</v>
          </cell>
          <cell r="P433" t="str">
            <v/>
          </cell>
          <cell r="Q433">
            <v>12727.17</v>
          </cell>
          <cell r="R433">
            <v>12727.17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726.6</v>
          </cell>
          <cell r="AA433">
            <v>726.5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N434">
            <v>9.9740659141390954E-4</v>
          </cell>
          <cell r="O434">
            <v>0</v>
          </cell>
          <cell r="P434" t="str">
            <v/>
          </cell>
          <cell r="Q434">
            <v>2858.7</v>
          </cell>
          <cell r="R434">
            <v>2858.7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3358.75</v>
          </cell>
          <cell r="AA434">
            <v>3359.25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N435">
            <v>1.1581349330894669E-3</v>
          </cell>
          <cell r="O435">
            <v>0</v>
          </cell>
          <cell r="P435" t="str">
            <v/>
          </cell>
          <cell r="Q435">
            <v>3207.57</v>
          </cell>
          <cell r="R435">
            <v>3207.57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390</v>
          </cell>
          <cell r="AA435">
            <v>389.85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N436">
            <v>3.2332751670456709E-4</v>
          </cell>
          <cell r="O436">
            <v>0</v>
          </cell>
          <cell r="P436" t="str">
            <v/>
          </cell>
          <cell r="Q436">
            <v>1095.2</v>
          </cell>
          <cell r="R436">
            <v>1095.2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136.1</v>
          </cell>
          <cell r="AA436">
            <v>136.05000000000001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N437">
            <v>1.1330093441949287E-2</v>
          </cell>
          <cell r="O437">
            <v>0</v>
          </cell>
          <cell r="P437" t="str">
            <v/>
          </cell>
          <cell r="Q437">
            <v>29254.46</v>
          </cell>
          <cell r="R437">
            <v>29254.46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887.3</v>
          </cell>
          <cell r="AA437">
            <v>887.6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N438">
            <v>1.0283644290484166E-4</v>
          </cell>
          <cell r="O438">
            <v>0</v>
          </cell>
          <cell r="P438" t="str">
            <v/>
          </cell>
          <cell r="Q438">
            <v>133.75</v>
          </cell>
          <cell r="R438">
            <v>133.75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346.3</v>
          </cell>
          <cell r="AA438">
            <v>346.2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N439">
            <v>4.5672090438246158E-3</v>
          </cell>
          <cell r="O439">
            <v>0</v>
          </cell>
          <cell r="P439" t="str">
            <v/>
          </cell>
          <cell r="Q439">
            <v>11466.6</v>
          </cell>
          <cell r="R439">
            <v>11466.6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1922.5</v>
          </cell>
          <cell r="AA439">
            <v>1921.75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N440">
            <v>3.8862850947030399E-3</v>
          </cell>
          <cell r="O440">
            <v>0</v>
          </cell>
          <cell r="P440" t="str">
            <v/>
          </cell>
          <cell r="Q440">
            <v>8218.25</v>
          </cell>
          <cell r="R440">
            <v>8218.25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1308.7</v>
          </cell>
          <cell r="AA440">
            <v>1308.75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N441">
            <v>2.2499889130851982E-3</v>
          </cell>
          <cell r="O441">
            <v>0</v>
          </cell>
          <cell r="P441" t="str">
            <v/>
          </cell>
          <cell r="Q441">
            <v>4861.25</v>
          </cell>
          <cell r="R441">
            <v>4861.25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229.6</v>
          </cell>
          <cell r="AA441">
            <v>229.6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N442">
            <v>2.1215844143498432E-3</v>
          </cell>
          <cell r="O442">
            <v>0</v>
          </cell>
          <cell r="P442" t="str">
            <v/>
          </cell>
          <cell r="Q442">
            <v>6140.57</v>
          </cell>
          <cell r="R442">
            <v>6140.57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893.05</v>
          </cell>
          <cell r="AA442">
            <v>893.25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N443">
            <v>4.6940099711141554E-4</v>
          </cell>
          <cell r="O443">
            <v>0</v>
          </cell>
          <cell r="P443" t="str">
            <v/>
          </cell>
          <cell r="Q443">
            <v>1263.78</v>
          </cell>
          <cell r="R443">
            <v>1263.78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790.35</v>
          </cell>
          <cell r="AA443">
            <v>789.4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N444">
            <v>4.3588635389385727E-3</v>
          </cell>
          <cell r="O444">
            <v>0</v>
          </cell>
          <cell r="P444" t="str">
            <v/>
          </cell>
          <cell r="Q444">
            <v>15062.09</v>
          </cell>
          <cell r="R444">
            <v>15062.09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2446.4</v>
          </cell>
          <cell r="AA444">
            <v>2446.1999999999998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N445">
            <v>4.2828720698673941E-3</v>
          </cell>
          <cell r="O445">
            <v>0</v>
          </cell>
          <cell r="P445" t="str">
            <v/>
          </cell>
          <cell r="Q445">
            <v>10344.48</v>
          </cell>
          <cell r="R445">
            <v>10344.48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320.5</v>
          </cell>
          <cell r="AA445">
            <v>320.3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Scheme Tax Saver Tier II</v>
          </cell>
          <cell r="AJ445" t="e">
            <v>#N/A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N446">
            <v>4.5750041827973334E-3</v>
          </cell>
          <cell r="O446">
            <v>0</v>
          </cell>
          <cell r="P446" t="str">
            <v/>
          </cell>
          <cell r="Q446">
            <v>12589.01</v>
          </cell>
          <cell r="R446">
            <v>12589.01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531.25</v>
          </cell>
          <cell r="AA446">
            <v>531.15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Scheme Tax Saver Tier II</v>
          </cell>
          <cell r="AJ446" t="e">
            <v>#N/A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N447">
            <v>1.6080258109434523E-3</v>
          </cell>
          <cell r="O447">
            <v>0</v>
          </cell>
          <cell r="P447" t="str">
            <v/>
          </cell>
          <cell r="Q447">
            <v>4633.79</v>
          </cell>
          <cell r="R447">
            <v>4633.79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108.3</v>
          </cell>
          <cell r="AA447">
            <v>108.3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Scheme Tax Saver Tier II</v>
          </cell>
          <cell r="AJ447" t="e">
            <v>#N/A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N448">
            <v>6.5182209695676416E-4</v>
          </cell>
          <cell r="O448">
            <v>0</v>
          </cell>
          <cell r="P448" t="str">
            <v/>
          </cell>
          <cell r="Q448">
            <v>2150.64</v>
          </cell>
          <cell r="R448">
            <v>2150.64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439</v>
          </cell>
          <cell r="AA448">
            <v>438.95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Scheme Tax Saver Tier II</v>
          </cell>
          <cell r="AJ448" t="e">
            <v>#N/A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N449">
            <v>1.0591411225010812E-2</v>
          </cell>
          <cell r="O449">
            <v>0</v>
          </cell>
          <cell r="P449" t="str">
            <v/>
          </cell>
          <cell r="Q449">
            <v>35542.11</v>
          </cell>
          <cell r="R449">
            <v>35542.11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1486.1</v>
          </cell>
          <cell r="AA449">
            <v>1486.2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 t="str">
            <v>Scheme Tax Saver Tier II</v>
          </cell>
          <cell r="AJ449" t="e">
            <v>#N/A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N450">
            <v>8.8668592223380503E-3</v>
          </cell>
          <cell r="O450">
            <v>0</v>
          </cell>
          <cell r="P450" t="str">
            <v/>
          </cell>
          <cell r="Q450">
            <v>32328.93</v>
          </cell>
          <cell r="R450">
            <v>32328.93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1492.95</v>
          </cell>
          <cell r="AA450">
            <v>1493.2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 t="str">
            <v>Scheme Tax Saver Tier II</v>
          </cell>
          <cell r="AJ450" t="e">
            <v>#N/A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N451">
            <v>1.1153136363326718E-3</v>
          </cell>
          <cell r="O451">
            <v>0</v>
          </cell>
          <cell r="P451" t="str">
            <v/>
          </cell>
          <cell r="Q451">
            <v>4326.6499999999996</v>
          </cell>
          <cell r="R451">
            <v>4326.6499999999996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938.95</v>
          </cell>
          <cell r="AA451">
            <v>939.35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 t="str">
            <v>Scheme Tax Saver Tier II</v>
          </cell>
          <cell r="AJ451" t="e">
            <v>#N/A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N452">
            <v>1.9173369253808854E-3</v>
          </cell>
          <cell r="O452">
            <v>0</v>
          </cell>
          <cell r="P452" t="str">
            <v/>
          </cell>
          <cell r="Q452">
            <v>7897</v>
          </cell>
          <cell r="R452">
            <v>7897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1076.0999999999999</v>
          </cell>
          <cell r="AA452">
            <v>1076.7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 t="str">
            <v>Scheme Tax Saver Tier II</v>
          </cell>
          <cell r="AJ452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B6E510-1E8F-4A11-A842-DBF200F99013}" name="Table111" displayName="Table111" ref="B6:H98" totalsRowShown="0" headerRowDxfId="11" dataDxfId="10" headerRowBorderDxfId="8" tableBorderDxfId="9" totalsRowBorderDxfId="7">
  <sortState xmlns:xlrd2="http://schemas.microsoft.com/office/spreadsheetml/2017/richdata2" ref="B7:H85">
    <sortCondition descending="1" ref="F6:F85"/>
  </sortState>
  <tableColumns count="7">
    <tableColumn id="1" xr3:uid="{D9422D83-CA0E-45FD-AE82-40923D11D6FC}" name="ISIN No." dataDxfId="6"/>
    <tableColumn id="2" xr3:uid="{E020A24A-2E0E-4188-858D-35E7C9891341}" name="Name of the Instrument" dataDxfId="5">
      <calculatedColumnFormula>IFERROR(VLOOKUP(Table111[[#This Row],[ISIN No.]],#REF!,2,0),0)</calculatedColumnFormula>
    </tableColumn>
    <tableColumn id="3" xr3:uid="{3AB11B87-9067-4D88-964F-70F53181DCBF}" name="Industry " dataDxfId="4">
      <calculatedColumnFormula>IFERROR(VLOOKUP(Table111[[#This Row],[ISIN No.]],#REF!,5,0),0)</calculatedColumnFormula>
    </tableColumn>
    <tableColumn id="4" xr3:uid="{2826A9D0-753E-4C45-8431-BE0519180A2D}" name="Quantity" dataDxfId="3" dataCellStyle="Comma">
      <calculatedColumnFormula>VLOOKUP(Table111[[#This Row],[ISIN No.]],'[1]Crisil data '!E:L,8,0)</calculatedColumnFormula>
    </tableColumn>
    <tableColumn id="5" xr3:uid="{DE004983-5D0C-4EB8-BB4F-D35461686519}" name="Market Value" dataDxfId="2" dataCellStyle="Comma">
      <calculatedColumnFormula>SUMIFS(#REF!,#REF!,$D$3,#REF!,Table111[[#This Row],[ISIN No.]])</calculatedColumnFormula>
    </tableColumn>
    <tableColumn id="6" xr3:uid="{1D7F8A32-C150-4C69-A313-F098FF5C88B9}" name="% of Portfolio" dataDxfId="1" dataCellStyle="Percent">
      <calculatedColumnFormula>+F7/$F$112</calculatedColumnFormula>
    </tableColumn>
    <tableColumn id="7" xr3:uid="{D259B8F4-BC60-4478-8115-E58C6E4716DA}" name="Ratings" dataDxfId="0">
      <calculatedColumnFormula>IFERROR(VLOOKUP(Table111[[#This Row],[ISIN No.]],'[1]Crisil data '!E:AJ,32,0),0)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1A3F8-F0A1-4C9D-949C-6C90BFEB2ABE}">
  <sheetPr>
    <pageSetUpPr fitToPage="1"/>
  </sheetPr>
  <dimension ref="A2:R151"/>
  <sheetViews>
    <sheetView showGridLines="0" tabSelected="1" view="pageBreakPreview" topLeftCell="A108" zoomScale="98" zoomScaleNormal="100" zoomScaleSheetLayoutView="98" workbookViewId="0">
      <selection activeCell="D119" sqref="D119"/>
    </sheetView>
  </sheetViews>
  <sheetFormatPr defaultRowHeight="14.5" outlineLevelRow="2" x14ac:dyDescent="0.35"/>
  <cols>
    <col min="2" max="2" width="19.1796875" customWidth="1"/>
    <col min="3" max="3" width="57.81640625" bestFit="1" customWidth="1"/>
    <col min="4" max="4" width="70.81640625" customWidth="1"/>
    <col min="5" max="5" width="12.26953125" style="2" customWidth="1"/>
    <col min="6" max="6" width="19.453125" customWidth="1"/>
    <col min="7" max="7" width="15.26953125" customWidth="1"/>
    <col min="8" max="8" width="20.7265625" bestFit="1" customWidth="1"/>
    <col min="9" max="9" width="12" bestFit="1" customWidth="1"/>
    <col min="12" max="13" width="18.7265625" bestFit="1" customWidth="1"/>
    <col min="14" max="14" width="9.453125" customWidth="1"/>
    <col min="15" max="15" width="14.7265625" bestFit="1" customWidth="1"/>
    <col min="18" max="18" width="18.26953125" bestFit="1" customWidth="1"/>
  </cols>
  <sheetData>
    <row r="2" spans="1:8" x14ac:dyDescent="0.35">
      <c r="B2" s="1"/>
      <c r="C2" s="1" t="s">
        <v>0</v>
      </c>
      <c r="D2" s="1" t="s">
        <v>1</v>
      </c>
    </row>
    <row r="3" spans="1:8" x14ac:dyDescent="0.35">
      <c r="B3" s="1"/>
      <c r="C3" s="1" t="s">
        <v>2</v>
      </c>
      <c r="D3" t="s">
        <v>3</v>
      </c>
    </row>
    <row r="4" spans="1:8" x14ac:dyDescent="0.35">
      <c r="B4" s="1"/>
      <c r="C4" s="1" t="s">
        <v>4</v>
      </c>
      <c r="D4" s="3" t="str">
        <f>+'[1]Tax Saver'!D4</f>
        <v>30th August 2022</v>
      </c>
    </row>
    <row r="6" spans="1:8" x14ac:dyDescent="0.35">
      <c r="B6" s="4" t="s">
        <v>5</v>
      </c>
      <c r="C6" s="5" t="s">
        <v>6</v>
      </c>
      <c r="D6" s="5" t="s">
        <v>7</v>
      </c>
      <c r="E6" s="6" t="s">
        <v>8</v>
      </c>
      <c r="F6" s="5" t="s">
        <v>9</v>
      </c>
      <c r="G6" s="5" t="s">
        <v>10</v>
      </c>
      <c r="H6" s="7" t="s">
        <v>11</v>
      </c>
    </row>
    <row r="7" spans="1:8" x14ac:dyDescent="0.35">
      <c r="A7" s="8"/>
      <c r="B7" s="9" t="s">
        <v>12</v>
      </c>
      <c r="C7" s="10" t="str">
        <f>VLOOKUP(Table111[[#This Row],[ISIN No.]],'[1]Crisil data '!E:F,2,0)</f>
        <v>9.15% ICICI 20-March-2099 BASEL III (CALL OPT 20-JUNE-2023)</v>
      </c>
      <c r="D7" s="10" t="str">
        <f>VLOOKUP(Table111[[#This Row],[ISIN No.]],'[1]Crisil data '!E:I,5,0)</f>
        <v>Monetary intermediation of commercial banks, saving banks. postal savings</v>
      </c>
      <c r="E7" s="11">
        <f>VLOOKUP(Table111[[#This Row],[ISIN No.]],'[1]Crisil data '!E:L,8,0)</f>
        <v>3</v>
      </c>
      <c r="F7" s="12">
        <f>VLOOKUP(Table111[[#This Row],[ISIN No.]],'[1]Crisil data '!E:M,9,0)</f>
        <v>3024129</v>
      </c>
      <c r="G7" s="13">
        <f t="shared" ref="G7:G13" si="0">+F7/$F$112</f>
        <v>0.12887618920118563</v>
      </c>
      <c r="H7" s="14" t="str">
        <f>IFERROR(VLOOKUP(Table111[[#This Row],[ISIN No.]],'[1]Crisil data '!E:AJ,32,0),0)</f>
        <v>[ICRA]AA+</v>
      </c>
    </row>
    <row r="8" spans="1:8" x14ac:dyDescent="0.35">
      <c r="A8" s="8"/>
      <c r="B8" s="9" t="s">
        <v>13</v>
      </c>
      <c r="C8" s="10" t="str">
        <f>VLOOKUP(Table111[[#This Row],[ISIN No.]],'[1]Crisil data '!E:F,2,0)</f>
        <v>9.45% SBI 22-March-2099 BASEL III (CALL OPT 22-MARCH-2024)</v>
      </c>
      <c r="D8" s="10" t="str">
        <f>VLOOKUP(Table111[[#This Row],[ISIN No.]],'[1]Crisil data '!E:I,5,0)</f>
        <v>Monetary intermediation of commercial banks, saving banks. postal savings</v>
      </c>
      <c r="E8" s="11">
        <f>VLOOKUP(Table111[[#This Row],[ISIN No.]],'[1]Crisil data '!E:L,8,0)</f>
        <v>1</v>
      </c>
      <c r="F8" s="12">
        <f>VLOOKUP(Table111[[#This Row],[ISIN No.]],'[1]Crisil data '!E:M,9,0)</f>
        <v>1029206</v>
      </c>
      <c r="G8" s="13">
        <f t="shared" si="0"/>
        <v>4.386061149606893E-2</v>
      </c>
      <c r="H8" s="14" t="str">
        <f>IFERROR(VLOOKUP(Table111[[#This Row],[ISIN No.]],'[1]Crisil data '!E:AJ,32,0),0)</f>
        <v>CRISIL AA+</v>
      </c>
    </row>
    <row r="9" spans="1:8" x14ac:dyDescent="0.35">
      <c r="A9" s="8"/>
      <c r="B9" s="9" t="s">
        <v>14</v>
      </c>
      <c r="C9" s="10" t="str">
        <f>VLOOKUP(Table111[[#This Row],[ISIN No.]],'[1]Crisil data '!E:F,2,0)</f>
        <v>7.74%SBI Perpetual 09-Sept-2099(call 09.09.2025)</v>
      </c>
      <c r="D9" s="10" t="str">
        <f>VLOOKUP(Table111[[#This Row],[ISIN No.]],'[1]Crisil data '!E:I,5,0)</f>
        <v>Monetary intermediation of commercial banks, saving banks. postal savings</v>
      </c>
      <c r="E9" s="11">
        <f>VLOOKUP(Table111[[#This Row],[ISIN No.]],'[1]Crisil data '!E:L,8,0)</f>
        <v>6</v>
      </c>
      <c r="F9" s="12">
        <f>VLOOKUP(Table111[[#This Row],[ISIN No.]],'[1]Crisil data '!E:M,9,0)</f>
        <v>5990136</v>
      </c>
      <c r="G9" s="13">
        <f t="shared" si="0"/>
        <v>0.25527545302360888</v>
      </c>
      <c r="H9" s="14" t="str">
        <f>IFERROR(VLOOKUP(Table111[[#This Row],[ISIN No.]],'[1]Crisil data '!E:AJ,32,0),0)</f>
        <v>CRISIL AA+</v>
      </c>
    </row>
    <row r="10" spans="1:8" x14ac:dyDescent="0.35">
      <c r="A10" s="8"/>
      <c r="B10" s="9" t="s">
        <v>15</v>
      </c>
      <c r="C10" s="10" t="str">
        <f>VLOOKUP(Table111[[#This Row],[ISIN No.]],'[1]Crisil data '!E:F,2,0)</f>
        <v>Mindspace Business Parks REIT</v>
      </c>
      <c r="D10" s="10" t="str">
        <f>VLOOKUP(Table111[[#This Row],[ISIN No.]],'[1]Crisil data '!E:I,5,0)</f>
        <v>Real estate activities with own or leased property</v>
      </c>
      <c r="E10" s="11">
        <f>VLOOKUP(Table111[[#This Row],[ISIN No.]],'[1]Crisil data '!E:L,8,0)</f>
        <v>5990</v>
      </c>
      <c r="F10" s="12">
        <f>VLOOKUP(Table111[[#This Row],[ISIN No.]],'[1]Crisil data '!E:M,9,0)</f>
        <v>2208453.1</v>
      </c>
      <c r="G10" s="13">
        <f t="shared" si="0"/>
        <v>9.411536993215068E-2</v>
      </c>
      <c r="H10" s="14">
        <f>IFERROR(VLOOKUP(Table111[[#This Row],[ISIN No.]],'[1]Crisil data '!E:AJ,32,0),0)</f>
        <v>0</v>
      </c>
    </row>
    <row r="11" spans="1:8" x14ac:dyDescent="0.35">
      <c r="A11" s="8"/>
      <c r="B11" s="9" t="s">
        <v>16</v>
      </c>
      <c r="C11" s="10" t="str">
        <f>VLOOKUP(Table111[[#This Row],[ISIN No.]],'[1]Crisil data '!E:F,2,0)</f>
        <v>Embassy Office Parks REIT</v>
      </c>
      <c r="D11" s="10" t="str">
        <f>VLOOKUP(Table111[[#This Row],[ISIN No.]],'[1]Crisil data '!E:I,5,0)</f>
        <v>Real estate activities with own or leased property</v>
      </c>
      <c r="E11" s="11">
        <f>VLOOKUP(Table111[[#This Row],[ISIN No.]],'[1]Crisil data '!E:L,8,0)</f>
        <v>6390</v>
      </c>
      <c r="F11" s="12">
        <f>VLOOKUP(Table111[[#This Row],[ISIN No.]],'[1]Crisil data '!E:M,9,0)</f>
        <v>2320464.6</v>
      </c>
      <c r="G11" s="13">
        <f t="shared" si="0"/>
        <v>9.8888848598804327E-2</v>
      </c>
      <c r="H11" s="14">
        <f>IFERROR(VLOOKUP(Table111[[#This Row],[ISIN No.]],'[1]Crisil data '!E:AJ,32,0),0)</f>
        <v>0</v>
      </c>
    </row>
    <row r="12" spans="1:8" x14ac:dyDescent="0.35">
      <c r="A12" s="8"/>
      <c r="B12" s="9" t="s">
        <v>17</v>
      </c>
      <c r="C12" s="10" t="str">
        <f>VLOOKUP(Table111[[#This Row],[ISIN No.]],'[1]Crisil data '!E:F,2,0)</f>
        <v>POWERGRID Infrastructure Investment Trust</v>
      </c>
      <c r="D12" s="10" t="str">
        <f>VLOOKUP(Table111[[#This Row],[ISIN No.]],'[1]Crisil data '!E:I,5,0)</f>
        <v>Transmission of electric energy</v>
      </c>
      <c r="E12" s="11">
        <f>VLOOKUP(Table111[[#This Row],[ISIN No.]],'[1]Crisil data '!E:L,8,0)</f>
        <v>14770</v>
      </c>
      <c r="F12" s="12">
        <f>VLOOKUP(Table111[[#This Row],[ISIN No.]],'[1]Crisil data '!E:M,9,0)</f>
        <v>2008867.7</v>
      </c>
      <c r="G12" s="13">
        <f t="shared" si="0"/>
        <v>8.5609844614879388E-2</v>
      </c>
      <c r="H12" s="14">
        <f>IFERROR(VLOOKUP(Table111[[#This Row],[ISIN No.]],'[1]Crisil data '!E:AJ,32,0),0)</f>
        <v>0</v>
      </c>
    </row>
    <row r="13" spans="1:8" x14ac:dyDescent="0.35">
      <c r="A13" s="8"/>
      <c r="B13" s="9" t="s">
        <v>18</v>
      </c>
      <c r="C13" s="10" t="str">
        <f>VLOOKUP(Table111[[#This Row],[ISIN No.]],'[1]Crisil data '!E:F,2,0)</f>
        <v>India Grid Trust - InvITs</v>
      </c>
      <c r="D13" s="10" t="str">
        <f>VLOOKUP(Table111[[#This Row],[ISIN No.]],'[1]Crisil data '!E:I,5,0)</f>
        <v>Transmission of electric energy</v>
      </c>
      <c r="E13" s="11">
        <f>VLOOKUP(Table111[[#This Row],[ISIN No.]],'[1]Crisil data '!E:L,8,0)</f>
        <v>11601</v>
      </c>
      <c r="F13" s="12">
        <f>VLOOKUP(Table111[[#This Row],[ISIN No.]],'[1]Crisil data '!E:M,9,0)</f>
        <v>1658710.98</v>
      </c>
      <c r="G13" s="13">
        <f t="shared" si="0"/>
        <v>7.0687576518251707E-2</v>
      </c>
      <c r="H13" s="14">
        <f>IFERROR(VLOOKUP(Table111[[#This Row],[ISIN No.]],'[1]Crisil data '!E:AJ,32,0),0)</f>
        <v>0</v>
      </c>
    </row>
    <row r="14" spans="1:8" hidden="1" outlineLevel="1" x14ac:dyDescent="0.35">
      <c r="A14" s="8"/>
      <c r="B14" s="15"/>
      <c r="C14" s="10"/>
      <c r="D14" s="10"/>
      <c r="E14" s="11"/>
      <c r="F14" s="12"/>
      <c r="G14" s="13"/>
      <c r="H14" s="16">
        <f>IFERROR(VLOOKUP(Table111[[#This Row],[ISIN No.]],'[1]Crisil data '!E:AJ,32,0),0)</f>
        <v>0</v>
      </c>
    </row>
    <row r="15" spans="1:8" hidden="1" outlineLevel="1" x14ac:dyDescent="0.35">
      <c r="A15" s="8"/>
      <c r="B15" s="15"/>
      <c r="C15" s="10"/>
      <c r="D15" s="10"/>
      <c r="E15" s="11"/>
      <c r="F15" s="12"/>
      <c r="G15" s="13"/>
      <c r="H15" s="16">
        <f>IFERROR(VLOOKUP(Table111[[#This Row],[ISIN No.]],'[1]Crisil data '!E:AJ,32,0),0)</f>
        <v>0</v>
      </c>
    </row>
    <row r="16" spans="1:8" hidden="1" outlineLevel="1" x14ac:dyDescent="0.35">
      <c r="A16" s="8"/>
      <c r="B16" s="15"/>
      <c r="C16" s="10"/>
      <c r="D16" s="10"/>
      <c r="E16" s="11"/>
      <c r="F16" s="12"/>
      <c r="G16" s="13"/>
      <c r="H16" s="16">
        <f>IFERROR(VLOOKUP(Table111[[#This Row],[ISIN No.]],'[1]Crisil data '!E:AJ,32,0),0)</f>
        <v>0</v>
      </c>
    </row>
    <row r="17" spans="1:8" hidden="1" outlineLevel="1" x14ac:dyDescent="0.35">
      <c r="A17" s="8"/>
      <c r="B17" s="15"/>
      <c r="C17" s="10"/>
      <c r="D17" s="10"/>
      <c r="E17" s="11"/>
      <c r="F17" s="12"/>
      <c r="G17" s="13"/>
      <c r="H17" s="16">
        <f>IFERROR(VLOOKUP(Table111[[#This Row],[ISIN No.]],'[1]Crisil data '!E:AJ,32,0),0)</f>
        <v>0</v>
      </c>
    </row>
    <row r="18" spans="1:8" hidden="1" outlineLevel="1" x14ac:dyDescent="0.35">
      <c r="A18" s="8"/>
      <c r="B18" s="15"/>
      <c r="C18" s="10"/>
      <c r="D18" s="10"/>
      <c r="E18" s="11"/>
      <c r="F18" s="12"/>
      <c r="G18" s="13"/>
      <c r="H18" s="16">
        <f>IFERROR(VLOOKUP(Table111[[#This Row],[ISIN No.]],'[1]Crisil data '!E:AJ,32,0),0)</f>
        <v>0</v>
      </c>
    </row>
    <row r="19" spans="1:8" hidden="1" outlineLevel="1" x14ac:dyDescent="0.35">
      <c r="A19" s="8"/>
      <c r="B19" s="15"/>
      <c r="C19" s="10"/>
      <c r="D19" s="10"/>
      <c r="E19" s="11"/>
      <c r="F19" s="12"/>
      <c r="G19" s="13"/>
      <c r="H19" s="16">
        <f>IFERROR(VLOOKUP(Table111[[#This Row],[ISIN No.]],'[1]Crisil data '!E:AJ,32,0),0)</f>
        <v>0</v>
      </c>
    </row>
    <row r="20" spans="1:8" hidden="1" outlineLevel="1" x14ac:dyDescent="0.35">
      <c r="A20" s="8"/>
      <c r="B20" s="15"/>
      <c r="C20" s="10"/>
      <c r="D20" s="10"/>
      <c r="E20" s="11"/>
      <c r="F20" s="12"/>
      <c r="G20" s="13"/>
      <c r="H20" s="16">
        <f>IFERROR(VLOOKUP(Table111[[#This Row],[ISIN No.]],'[1]Crisil data '!E:AJ,32,0),0)</f>
        <v>0</v>
      </c>
    </row>
    <row r="21" spans="1:8" hidden="1" outlineLevel="1" x14ac:dyDescent="0.35">
      <c r="A21" s="8"/>
      <c r="B21" s="15"/>
      <c r="C21" s="10"/>
      <c r="D21" s="10"/>
      <c r="E21" s="11"/>
      <c r="F21" s="12"/>
      <c r="G21" s="13"/>
      <c r="H21" s="16">
        <f>IFERROR(VLOOKUP(Table111[[#This Row],[ISIN No.]],'[1]Crisil data '!E:AJ,32,0),0)</f>
        <v>0</v>
      </c>
    </row>
    <row r="22" spans="1:8" hidden="1" outlineLevel="1" x14ac:dyDescent="0.35">
      <c r="A22" s="8"/>
      <c r="B22" s="15"/>
      <c r="C22" s="10"/>
      <c r="D22" s="10"/>
      <c r="E22" s="11"/>
      <c r="F22" s="12"/>
      <c r="G22" s="13"/>
      <c r="H22" s="16">
        <f>IFERROR(VLOOKUP(Table111[[#This Row],[ISIN No.]],'[1]Crisil data '!E:AJ,32,0),0)</f>
        <v>0</v>
      </c>
    </row>
    <row r="23" spans="1:8" hidden="1" outlineLevel="1" x14ac:dyDescent="0.35">
      <c r="A23" s="8"/>
      <c r="B23" s="15"/>
      <c r="C23" s="10"/>
      <c r="D23" s="10"/>
      <c r="E23" s="11"/>
      <c r="F23" s="12"/>
      <c r="G23" s="13"/>
      <c r="H23" s="16">
        <f>IFERROR(VLOOKUP(Table111[[#This Row],[ISIN No.]],'[1]Crisil data '!E:AJ,32,0),0)</f>
        <v>0</v>
      </c>
    </row>
    <row r="24" spans="1:8" hidden="1" outlineLevel="1" x14ac:dyDescent="0.35">
      <c r="A24" s="8"/>
      <c r="B24" s="15"/>
      <c r="C24" s="10"/>
      <c r="D24" s="10"/>
      <c r="E24" s="11"/>
      <c r="F24" s="12"/>
      <c r="G24" s="13"/>
      <c r="H24" s="16">
        <f>IFERROR(VLOOKUP(Table111[[#This Row],[ISIN No.]],'[1]Crisil data '!E:AJ,32,0),0)</f>
        <v>0</v>
      </c>
    </row>
    <row r="25" spans="1:8" hidden="1" outlineLevel="1" x14ac:dyDescent="0.35">
      <c r="A25" s="8"/>
      <c r="B25" s="15"/>
      <c r="C25" s="10"/>
      <c r="D25" s="10"/>
      <c r="E25" s="11"/>
      <c r="F25" s="12"/>
      <c r="G25" s="13"/>
      <c r="H25" s="16">
        <f>IFERROR(VLOOKUP(Table111[[#This Row],[ISIN No.]],'[1]Crisil data '!E:AJ,32,0),0)</f>
        <v>0</v>
      </c>
    </row>
    <row r="26" spans="1:8" hidden="1" outlineLevel="1" x14ac:dyDescent="0.35">
      <c r="A26" s="8"/>
      <c r="B26" s="15"/>
      <c r="C26" s="10"/>
      <c r="D26" s="10"/>
      <c r="E26" s="11"/>
      <c r="F26" s="12"/>
      <c r="G26" s="13"/>
      <c r="H26" s="16">
        <f>IFERROR(VLOOKUP(Table111[[#This Row],[ISIN No.]],'[1]Crisil data '!E:AJ,32,0),0)</f>
        <v>0</v>
      </c>
    </row>
    <row r="27" spans="1:8" hidden="1" outlineLevel="1" x14ac:dyDescent="0.35">
      <c r="A27" s="8"/>
      <c r="B27" s="15"/>
      <c r="C27" s="10"/>
      <c r="D27" s="10"/>
      <c r="E27" s="11"/>
      <c r="F27" s="12"/>
      <c r="G27" s="13"/>
      <c r="H27" s="16">
        <f>IFERROR(VLOOKUP(Table111[[#This Row],[ISIN No.]],'[1]Crisil data '!E:AJ,32,0),0)</f>
        <v>0</v>
      </c>
    </row>
    <row r="28" spans="1:8" hidden="1" outlineLevel="1" x14ac:dyDescent="0.35">
      <c r="A28" s="8"/>
      <c r="B28" s="15"/>
      <c r="C28" s="10"/>
      <c r="D28" s="10"/>
      <c r="E28" s="11"/>
      <c r="F28" s="12"/>
      <c r="G28" s="13"/>
      <c r="H28" s="16">
        <f>IFERROR(VLOOKUP(Table111[[#This Row],[ISIN No.]],'[1]Crisil data '!E:AJ,32,0),0)</f>
        <v>0</v>
      </c>
    </row>
    <row r="29" spans="1:8" hidden="1" outlineLevel="1" x14ac:dyDescent="0.35">
      <c r="A29" s="8"/>
      <c r="B29" s="15"/>
      <c r="C29" s="10"/>
      <c r="D29" s="10"/>
      <c r="E29" s="11"/>
      <c r="F29" s="12"/>
      <c r="G29" s="13"/>
      <c r="H29" s="16">
        <f>IFERROR(VLOOKUP(Table111[[#This Row],[ISIN No.]],'[1]Crisil data '!E:AJ,32,0),0)</f>
        <v>0</v>
      </c>
    </row>
    <row r="30" spans="1:8" hidden="1" outlineLevel="1" x14ac:dyDescent="0.35">
      <c r="A30" s="8"/>
      <c r="B30" s="15"/>
      <c r="C30" s="10"/>
      <c r="D30" s="10"/>
      <c r="E30" s="11"/>
      <c r="F30" s="12"/>
      <c r="G30" s="13"/>
      <c r="H30" s="16">
        <f>IFERROR(VLOOKUP(Table111[[#This Row],[ISIN No.]],'[1]Crisil data '!E:AJ,32,0),0)</f>
        <v>0</v>
      </c>
    </row>
    <row r="31" spans="1:8" hidden="1" outlineLevel="1" x14ac:dyDescent="0.35">
      <c r="A31" s="8"/>
      <c r="B31" s="15"/>
      <c r="C31" s="10"/>
      <c r="D31" s="10"/>
      <c r="E31" s="11"/>
      <c r="F31" s="12"/>
      <c r="G31" s="13"/>
      <c r="H31" s="16">
        <f>IFERROR(VLOOKUP(Table111[[#This Row],[ISIN No.]],'[1]Crisil data '!E:AJ,32,0),0)</f>
        <v>0</v>
      </c>
    </row>
    <row r="32" spans="1:8" hidden="1" outlineLevel="1" x14ac:dyDescent="0.35">
      <c r="A32" s="8"/>
      <c r="B32" s="15"/>
      <c r="C32" s="10"/>
      <c r="D32" s="10"/>
      <c r="E32" s="11"/>
      <c r="F32" s="12"/>
      <c r="G32" s="13"/>
      <c r="H32" s="16">
        <f>IFERROR(VLOOKUP(Table111[[#This Row],[ISIN No.]],'[1]Crisil data '!E:AJ,32,0),0)</f>
        <v>0</v>
      </c>
    </row>
    <row r="33" spans="1:18" hidden="1" outlineLevel="1" x14ac:dyDescent="0.35">
      <c r="A33" s="8"/>
      <c r="B33" s="15"/>
      <c r="C33" s="10"/>
      <c r="D33" s="10"/>
      <c r="E33" s="11"/>
      <c r="F33" s="12"/>
      <c r="G33" s="13"/>
      <c r="H33" s="16">
        <f>IFERROR(VLOOKUP(Table111[[#This Row],[ISIN No.]],'[1]Crisil data '!E:AJ,32,0),0)</f>
        <v>0</v>
      </c>
    </row>
    <row r="34" spans="1:18" hidden="1" outlineLevel="1" x14ac:dyDescent="0.35">
      <c r="A34" s="8"/>
      <c r="B34" s="15"/>
      <c r="C34" s="10"/>
      <c r="D34" s="10"/>
      <c r="E34" s="11"/>
      <c r="F34" s="12"/>
      <c r="G34" s="13"/>
      <c r="H34" s="16">
        <f>IFERROR(VLOOKUP(Table111[[#This Row],[ISIN No.]],'[1]Crisil data '!E:AJ,32,0),0)</f>
        <v>0</v>
      </c>
    </row>
    <row r="35" spans="1:18" hidden="1" outlineLevel="1" x14ac:dyDescent="0.35">
      <c r="A35" s="8"/>
      <c r="B35" s="15"/>
      <c r="C35" s="10"/>
      <c r="D35" s="10"/>
      <c r="E35" s="11"/>
      <c r="F35" s="12"/>
      <c r="G35" s="13"/>
      <c r="H35" s="16">
        <f>IFERROR(VLOOKUP(Table111[[#This Row],[ISIN No.]],'[1]Crisil data '!E:AJ,32,0),0)</f>
        <v>0</v>
      </c>
    </row>
    <row r="36" spans="1:18" hidden="1" outlineLevel="1" x14ac:dyDescent="0.35">
      <c r="A36" s="8"/>
      <c r="B36" s="15"/>
      <c r="C36" s="10"/>
      <c r="D36" s="10"/>
      <c r="E36" s="11"/>
      <c r="F36" s="12"/>
      <c r="G36" s="13"/>
      <c r="H36" s="16">
        <f>IFERROR(VLOOKUP(Table111[[#This Row],[ISIN No.]],'[1]Crisil data '!E:AJ,32,0),0)</f>
        <v>0</v>
      </c>
    </row>
    <row r="37" spans="1:18" hidden="1" outlineLevel="1" x14ac:dyDescent="0.35">
      <c r="A37" s="8"/>
      <c r="B37" s="15"/>
      <c r="C37" s="10"/>
      <c r="D37" s="10"/>
      <c r="E37" s="11"/>
      <c r="F37" s="12"/>
      <c r="G37" s="13"/>
      <c r="H37" s="16">
        <f>IFERROR(VLOOKUP(Table111[[#This Row],[ISIN No.]],'[1]Crisil data '!E:AJ,32,0),0)</f>
        <v>0</v>
      </c>
    </row>
    <row r="38" spans="1:18" hidden="1" outlineLevel="1" x14ac:dyDescent="0.35">
      <c r="A38" s="8"/>
      <c r="B38" s="15"/>
      <c r="C38" s="10"/>
      <c r="D38" s="10"/>
      <c r="E38" s="11"/>
      <c r="F38" s="12"/>
      <c r="G38" s="13"/>
      <c r="H38" s="16">
        <f>IFERROR(VLOOKUP(Table111[[#This Row],[ISIN No.]],'[1]Crisil data '!E:AJ,32,0),0)</f>
        <v>0</v>
      </c>
    </row>
    <row r="39" spans="1:18" hidden="1" outlineLevel="1" x14ac:dyDescent="0.35">
      <c r="A39" s="8"/>
      <c r="B39" s="15"/>
      <c r="C39" s="10"/>
      <c r="D39" s="10"/>
      <c r="E39" s="11"/>
      <c r="F39" s="12"/>
      <c r="G39" s="13"/>
      <c r="H39" s="16">
        <f>IFERROR(VLOOKUP(Table111[[#This Row],[ISIN No.]],'[1]Crisil data '!E:AJ,32,0),0)</f>
        <v>0</v>
      </c>
    </row>
    <row r="40" spans="1:18" hidden="1" outlineLevel="1" x14ac:dyDescent="0.35">
      <c r="A40" s="8"/>
      <c r="B40" s="15"/>
      <c r="C40" s="10"/>
      <c r="D40" s="10"/>
      <c r="E40" s="11"/>
      <c r="F40" s="12"/>
      <c r="G40" s="13"/>
      <c r="H40" s="16">
        <f>IFERROR(VLOOKUP(Table111[[#This Row],[ISIN No.]],'[1]Crisil data '!E:AJ,32,0),0)</f>
        <v>0</v>
      </c>
    </row>
    <row r="41" spans="1:18" hidden="1" outlineLevel="1" x14ac:dyDescent="0.35">
      <c r="A41" s="8"/>
      <c r="B41" s="15"/>
      <c r="C41" s="10"/>
      <c r="D41" s="10"/>
      <c r="E41" s="11"/>
      <c r="F41" s="12"/>
      <c r="G41" s="13"/>
      <c r="H41" s="16">
        <f>IFERROR(VLOOKUP(Table111[[#This Row],[ISIN No.]],'[1]Crisil data '!E:AJ,32,0),0)</f>
        <v>0</v>
      </c>
    </row>
    <row r="42" spans="1:18" hidden="1" outlineLevel="1" x14ac:dyDescent="0.35">
      <c r="A42" s="8"/>
      <c r="B42" s="15"/>
      <c r="C42" s="10"/>
      <c r="D42" s="10"/>
      <c r="E42" s="11"/>
      <c r="F42" s="12"/>
      <c r="G42" s="13"/>
      <c r="H42" s="16">
        <f>IFERROR(VLOOKUP(Table111[[#This Row],[ISIN No.]],'[1]Crisil data '!E:AJ,32,0),0)</f>
        <v>0</v>
      </c>
    </row>
    <row r="43" spans="1:18" hidden="1" outlineLevel="1" x14ac:dyDescent="0.35">
      <c r="A43" s="8"/>
      <c r="B43" s="15"/>
      <c r="C43" s="10"/>
      <c r="D43" s="10"/>
      <c r="E43" s="11"/>
      <c r="F43" s="12"/>
      <c r="G43" s="13"/>
      <c r="H43" s="16">
        <f>IFERROR(VLOOKUP(Table111[[#This Row],[ISIN No.]],'[1]Crisil data '!E:AJ,32,0),0)</f>
        <v>0</v>
      </c>
    </row>
    <row r="44" spans="1:18" hidden="1" outlineLevel="1" x14ac:dyDescent="0.35">
      <c r="A44" s="8"/>
      <c r="B44" s="15"/>
      <c r="C44" s="10"/>
      <c r="D44" s="10"/>
      <c r="E44" s="11"/>
      <c r="F44" s="12"/>
      <c r="G44" s="13"/>
      <c r="H44" s="16">
        <f>IFERROR(VLOOKUP(Table111[[#This Row],[ISIN No.]],'[1]Crisil data '!E:AJ,32,0),0)</f>
        <v>0</v>
      </c>
    </row>
    <row r="45" spans="1:18" hidden="1" outlineLevel="1" x14ac:dyDescent="0.35">
      <c r="A45" s="8"/>
      <c r="B45" s="15"/>
      <c r="C45" s="10"/>
      <c r="D45" s="10"/>
      <c r="E45" s="11"/>
      <c r="F45" s="12"/>
      <c r="G45" s="13"/>
      <c r="H45" s="16">
        <f>IFERROR(VLOOKUP(Table111[[#This Row],[ISIN No.]],'[1]Crisil data '!E:AJ,32,0),0)</f>
        <v>0</v>
      </c>
    </row>
    <row r="46" spans="1:18" hidden="1" outlineLevel="1" x14ac:dyDescent="0.35">
      <c r="A46" s="8"/>
      <c r="B46" s="15"/>
      <c r="C46" s="10"/>
      <c r="D46" s="10"/>
      <c r="E46" s="11"/>
      <c r="F46" s="12"/>
      <c r="G46" s="13"/>
      <c r="H46" s="16">
        <f>IFERROR(VLOOKUP(Table111[[#This Row],[ISIN No.]],'[1]Crisil data '!E:AJ,32,0),0)</f>
        <v>0</v>
      </c>
    </row>
    <row r="47" spans="1:18" hidden="1" outlineLevel="1" x14ac:dyDescent="0.35">
      <c r="A47" s="8"/>
      <c r="B47" s="15"/>
      <c r="C47" s="10"/>
      <c r="D47" s="10"/>
      <c r="E47" s="11"/>
      <c r="F47" s="12"/>
      <c r="G47" s="13"/>
      <c r="H47" s="16">
        <f>IFERROR(VLOOKUP(Table111[[#This Row],[ISIN No.]],'[1]Crisil data '!E:AJ,32,0),0)</f>
        <v>0</v>
      </c>
      <c r="R47" s="17"/>
    </row>
    <row r="48" spans="1:18" hidden="1" outlineLevel="1" x14ac:dyDescent="0.35">
      <c r="A48" s="8"/>
      <c r="B48" s="15"/>
      <c r="C48" s="10"/>
      <c r="D48" s="10"/>
      <c r="E48" s="11"/>
      <c r="F48" s="12"/>
      <c r="G48" s="13"/>
      <c r="H48" s="16">
        <f>IFERROR(VLOOKUP(Table111[[#This Row],[ISIN No.]],'[1]Crisil data '!E:AJ,32,0),0)</f>
        <v>0</v>
      </c>
      <c r="R48" s="17"/>
    </row>
    <row r="49" spans="1:18" hidden="1" outlineLevel="1" x14ac:dyDescent="0.35">
      <c r="A49" s="8"/>
      <c r="B49" s="15"/>
      <c r="C49" s="10"/>
      <c r="D49" s="10"/>
      <c r="E49" s="11"/>
      <c r="F49" s="12"/>
      <c r="G49" s="13"/>
      <c r="H49" s="16">
        <f>IFERROR(VLOOKUP(Table111[[#This Row],[ISIN No.]],'[1]Crisil data '!E:AJ,32,0),0)</f>
        <v>0</v>
      </c>
      <c r="R49" s="17"/>
    </row>
    <row r="50" spans="1:18" hidden="1" outlineLevel="1" x14ac:dyDescent="0.35">
      <c r="A50" s="8"/>
      <c r="B50" s="15"/>
      <c r="C50" s="10"/>
      <c r="D50" s="10"/>
      <c r="E50" s="11"/>
      <c r="F50" s="12"/>
      <c r="G50" s="13"/>
      <c r="H50" s="16">
        <f>IFERROR(VLOOKUP(Table111[[#This Row],[ISIN No.]],'[1]Crisil data '!E:AJ,32,0),0)</f>
        <v>0</v>
      </c>
      <c r="R50" s="17"/>
    </row>
    <row r="51" spans="1:18" hidden="1" outlineLevel="1" x14ac:dyDescent="0.35">
      <c r="A51" s="8"/>
      <c r="B51" s="15"/>
      <c r="C51" s="10"/>
      <c r="D51" s="10"/>
      <c r="E51" s="11"/>
      <c r="F51" s="12"/>
      <c r="G51" s="13"/>
      <c r="H51" s="16">
        <f>IFERROR(VLOOKUP(Table111[[#This Row],[ISIN No.]],'[1]Crisil data '!E:AJ,32,0),0)</f>
        <v>0</v>
      </c>
      <c r="R51" s="17"/>
    </row>
    <row r="52" spans="1:18" hidden="1" outlineLevel="1" x14ac:dyDescent="0.35">
      <c r="A52" s="8"/>
      <c r="B52" s="15"/>
      <c r="C52" s="10"/>
      <c r="D52" s="10"/>
      <c r="E52" s="11"/>
      <c r="F52" s="12"/>
      <c r="G52" s="13"/>
      <c r="H52" s="16">
        <f>IFERROR(VLOOKUP(Table111[[#This Row],[ISIN No.]],'[1]Crisil data '!E:AJ,32,0),0)</f>
        <v>0</v>
      </c>
      <c r="R52" s="17"/>
    </row>
    <row r="53" spans="1:18" hidden="1" outlineLevel="1" x14ac:dyDescent="0.35">
      <c r="A53" s="8"/>
      <c r="B53" s="15"/>
      <c r="C53" s="10"/>
      <c r="D53" s="10"/>
      <c r="E53" s="11"/>
      <c r="F53" s="12"/>
      <c r="G53" s="13"/>
      <c r="H53" s="16">
        <f>IFERROR(VLOOKUP(Table111[[#This Row],[ISIN No.]],'[1]Crisil data '!E:AJ,32,0),0)</f>
        <v>0</v>
      </c>
      <c r="L53" s="10"/>
      <c r="M53" s="10"/>
      <c r="N53" s="10"/>
      <c r="O53" s="10"/>
      <c r="R53" s="17"/>
    </row>
    <row r="54" spans="1:18" hidden="1" outlineLevel="1" x14ac:dyDescent="0.35">
      <c r="A54" s="8"/>
      <c r="B54" s="15"/>
      <c r="C54" s="10"/>
      <c r="D54" s="10"/>
      <c r="E54" s="11"/>
      <c r="F54" s="12"/>
      <c r="G54" s="13"/>
      <c r="H54" s="16">
        <f>IFERROR(VLOOKUP(Table111[[#This Row],[ISIN No.]],'[1]Crisil data '!E:AJ,32,0),0)</f>
        <v>0</v>
      </c>
      <c r="L54" s="10"/>
      <c r="M54" s="10"/>
      <c r="N54" s="10"/>
      <c r="O54" s="10"/>
      <c r="R54" s="17"/>
    </row>
    <row r="55" spans="1:18" hidden="1" outlineLevel="1" x14ac:dyDescent="0.35">
      <c r="A55" s="8"/>
      <c r="B55" s="15"/>
      <c r="C55" s="10"/>
      <c r="D55" s="10"/>
      <c r="E55" s="11"/>
      <c r="F55" s="12"/>
      <c r="G55" s="13"/>
      <c r="H55" s="16">
        <f>IFERROR(VLOOKUP(Table111[[#This Row],[ISIN No.]],'[1]Crisil data '!E:AJ,32,0),0)</f>
        <v>0</v>
      </c>
      <c r="L55" s="10"/>
      <c r="M55" s="10"/>
      <c r="N55" s="10"/>
      <c r="O55" s="10"/>
      <c r="R55" s="17"/>
    </row>
    <row r="56" spans="1:18" hidden="1" outlineLevel="1" x14ac:dyDescent="0.35">
      <c r="A56" s="8"/>
      <c r="B56" s="15"/>
      <c r="C56" s="10"/>
      <c r="D56" s="10"/>
      <c r="E56" s="11"/>
      <c r="F56" s="12"/>
      <c r="G56" s="13"/>
      <c r="H56" s="16">
        <f>IFERROR(VLOOKUP(Table111[[#This Row],[ISIN No.]],'[1]Crisil data '!E:AJ,32,0),0)</f>
        <v>0</v>
      </c>
      <c r="L56" s="10"/>
      <c r="M56" s="10"/>
      <c r="N56" s="10"/>
      <c r="O56" s="10"/>
    </row>
    <row r="57" spans="1:18" hidden="1" outlineLevel="1" x14ac:dyDescent="0.35">
      <c r="A57" s="8"/>
      <c r="B57" s="15"/>
      <c r="C57" s="10"/>
      <c r="D57" s="10"/>
      <c r="E57" s="11"/>
      <c r="F57" s="12"/>
      <c r="G57" s="13"/>
      <c r="H57" s="16">
        <f>IFERROR(VLOOKUP(Table111[[#This Row],[ISIN No.]],'[1]Crisil data '!E:AJ,32,0),0)</f>
        <v>0</v>
      </c>
      <c r="L57" s="10"/>
      <c r="M57" s="10"/>
      <c r="N57" s="10"/>
      <c r="O57" s="10"/>
    </row>
    <row r="58" spans="1:18" hidden="1" outlineLevel="1" x14ac:dyDescent="0.35">
      <c r="A58" s="8"/>
      <c r="B58" s="15"/>
      <c r="C58" s="10"/>
      <c r="D58" s="10"/>
      <c r="E58" s="11"/>
      <c r="F58" s="12"/>
      <c r="G58" s="13"/>
      <c r="H58" s="16">
        <f>IFERROR(VLOOKUP(Table111[[#This Row],[ISIN No.]],'[1]Crisil data '!E:AJ,32,0),0)</f>
        <v>0</v>
      </c>
      <c r="L58" s="10"/>
      <c r="M58" s="10"/>
      <c r="N58" s="10"/>
      <c r="O58" s="10"/>
    </row>
    <row r="59" spans="1:18" hidden="1" outlineLevel="1" x14ac:dyDescent="0.35">
      <c r="A59" s="8"/>
      <c r="B59" s="15"/>
      <c r="C59" s="10"/>
      <c r="D59" s="10"/>
      <c r="E59" s="11"/>
      <c r="F59" s="12"/>
      <c r="G59" s="13"/>
      <c r="H59" s="16">
        <f>IFERROR(VLOOKUP(Table111[[#This Row],[ISIN No.]],'[1]Crisil data '!E:AJ,32,0),0)</f>
        <v>0</v>
      </c>
      <c r="L59" s="10"/>
      <c r="M59" s="10"/>
      <c r="N59" s="10"/>
      <c r="O59" s="10"/>
    </row>
    <row r="60" spans="1:18" hidden="1" outlineLevel="1" x14ac:dyDescent="0.35">
      <c r="A60" s="8"/>
      <c r="B60" s="15"/>
      <c r="C60" s="10"/>
      <c r="D60" s="10"/>
      <c r="E60" s="11"/>
      <c r="F60" s="12"/>
      <c r="G60" s="13"/>
      <c r="H60" s="16">
        <f>IFERROR(VLOOKUP(Table111[[#This Row],[ISIN No.]],'[1]Crisil data '!E:AJ,32,0),0)</f>
        <v>0</v>
      </c>
      <c r="L60" s="10"/>
      <c r="M60" s="18"/>
      <c r="N60" s="10"/>
      <c r="O60" s="10"/>
    </row>
    <row r="61" spans="1:18" hidden="1" outlineLevel="1" x14ac:dyDescent="0.35">
      <c r="A61" s="8"/>
      <c r="B61" s="15"/>
      <c r="C61" s="10"/>
      <c r="D61" s="10"/>
      <c r="E61" s="11"/>
      <c r="F61" s="12"/>
      <c r="G61" s="13"/>
      <c r="H61" s="16">
        <f>IFERROR(VLOOKUP(Table111[[#This Row],[ISIN No.]],'[1]Crisil data '!E:AJ,32,0),0)</f>
        <v>0</v>
      </c>
      <c r="L61" s="10"/>
      <c r="M61" s="10"/>
      <c r="N61" s="10"/>
      <c r="O61" s="10"/>
    </row>
    <row r="62" spans="1:18" hidden="1" outlineLevel="1" x14ac:dyDescent="0.35">
      <c r="A62" s="8"/>
      <c r="B62" s="15"/>
      <c r="C62" s="10"/>
      <c r="D62" s="10"/>
      <c r="E62" s="11"/>
      <c r="F62" s="12"/>
      <c r="G62" s="13"/>
      <c r="H62" s="16">
        <f>IFERROR(VLOOKUP(Table111[[#This Row],[ISIN No.]],'[1]Crisil data '!E:AJ,32,0),0)</f>
        <v>0</v>
      </c>
      <c r="L62" s="10"/>
      <c r="M62" s="17"/>
      <c r="N62" s="10"/>
      <c r="O62" s="10"/>
    </row>
    <row r="63" spans="1:18" hidden="1" outlineLevel="1" x14ac:dyDescent="0.35">
      <c r="A63" s="8"/>
      <c r="B63" s="15"/>
      <c r="C63" s="10"/>
      <c r="D63" s="10"/>
      <c r="E63" s="11"/>
      <c r="F63" s="12"/>
      <c r="G63" s="13"/>
      <c r="H63" s="16">
        <f>IFERROR(VLOOKUP(Table111[[#This Row],[ISIN No.]],'[1]Crisil data '!E:AJ,32,0),0)</f>
        <v>0</v>
      </c>
      <c r="L63" s="10"/>
      <c r="M63" s="10"/>
      <c r="N63" s="10"/>
      <c r="O63" s="10"/>
    </row>
    <row r="64" spans="1:18" hidden="1" outlineLevel="1" x14ac:dyDescent="0.35">
      <c r="A64" s="8"/>
      <c r="B64" s="15"/>
      <c r="C64" s="10"/>
      <c r="D64" s="10"/>
      <c r="E64" s="11"/>
      <c r="F64" s="12"/>
      <c r="G64" s="13"/>
      <c r="H64" s="16">
        <f>IFERROR(VLOOKUP(Table111[[#This Row],[ISIN No.]],'[1]Crisil data '!E:AJ,32,0),0)</f>
        <v>0</v>
      </c>
    </row>
    <row r="65" spans="1:8" hidden="1" outlineLevel="1" x14ac:dyDescent="0.35">
      <c r="A65" s="8"/>
      <c r="B65" s="15"/>
      <c r="C65" s="10"/>
      <c r="D65" s="10"/>
      <c r="E65" s="11"/>
      <c r="F65" s="12"/>
      <c r="G65" s="13"/>
      <c r="H65" s="16">
        <f>IFERROR(VLOOKUP(Table111[[#This Row],[ISIN No.]],'[1]Crisil data '!E:AJ,32,0),0)</f>
        <v>0</v>
      </c>
    </row>
    <row r="66" spans="1:8" hidden="1" outlineLevel="1" x14ac:dyDescent="0.35">
      <c r="A66" s="8"/>
      <c r="B66" s="15"/>
      <c r="C66" s="10"/>
      <c r="D66" s="10"/>
      <c r="E66" s="11"/>
      <c r="F66" s="12"/>
      <c r="G66" s="13"/>
      <c r="H66" s="16">
        <f>IFERROR(VLOOKUP(Table111[[#This Row],[ISIN No.]],'[1]Crisil data '!E:AJ,32,0),0)</f>
        <v>0</v>
      </c>
    </row>
    <row r="67" spans="1:8" hidden="1" outlineLevel="1" x14ac:dyDescent="0.35">
      <c r="A67" s="8"/>
      <c r="B67" s="15"/>
      <c r="C67" s="10"/>
      <c r="D67" s="10"/>
      <c r="E67" s="11"/>
      <c r="F67" s="12"/>
      <c r="G67" s="13"/>
      <c r="H67" s="16">
        <f>IFERROR(VLOOKUP(Table111[[#This Row],[ISIN No.]],'[1]Crisil data '!E:AJ,32,0),0)</f>
        <v>0</v>
      </c>
    </row>
    <row r="68" spans="1:8" hidden="1" outlineLevel="1" x14ac:dyDescent="0.35">
      <c r="A68" s="8"/>
      <c r="B68" s="15"/>
      <c r="C68" s="10"/>
      <c r="D68" s="10"/>
      <c r="E68" s="11"/>
      <c r="F68" s="12"/>
      <c r="G68" s="13"/>
      <c r="H68" s="16">
        <f>IFERROR(VLOOKUP(Table111[[#This Row],[ISIN No.]],'[1]Crisil data '!E:AJ,32,0),0)</f>
        <v>0</v>
      </c>
    </row>
    <row r="69" spans="1:8" hidden="1" outlineLevel="1" x14ac:dyDescent="0.35">
      <c r="A69" s="8"/>
      <c r="B69" s="15"/>
      <c r="C69" s="15"/>
      <c r="D69" s="15"/>
      <c r="E69" s="19"/>
      <c r="F69" s="20"/>
      <c r="G69" s="13"/>
      <c r="H69" s="16">
        <f>IFERROR(VLOOKUP(Table111[[#This Row],[ISIN No.]],'[1]Crisil data '!E:AJ,32,0),0)</f>
        <v>0</v>
      </c>
    </row>
    <row r="70" spans="1:8" hidden="1" outlineLevel="1" x14ac:dyDescent="0.35">
      <c r="A70" s="8"/>
      <c r="B70" s="15"/>
      <c r="C70" s="15"/>
      <c r="D70" s="15"/>
      <c r="E70" s="19"/>
      <c r="F70" s="20"/>
      <c r="G70" s="13"/>
      <c r="H70" s="16">
        <f>IFERROR(VLOOKUP(Table111[[#This Row],[ISIN No.]],'[1]Crisil data '!E:AJ,32,0),0)</f>
        <v>0</v>
      </c>
    </row>
    <row r="71" spans="1:8" hidden="1" outlineLevel="1" x14ac:dyDescent="0.35">
      <c r="A71" s="8"/>
      <c r="B71" s="15"/>
      <c r="C71" s="15"/>
      <c r="D71" s="15"/>
      <c r="E71" s="19"/>
      <c r="F71" s="20"/>
      <c r="G71" s="13"/>
      <c r="H71" s="16">
        <f>IFERROR(VLOOKUP(Table111[[#This Row],[ISIN No.]],'[1]Crisil data '!E:AJ,32,0),0)</f>
        <v>0</v>
      </c>
    </row>
    <row r="72" spans="1:8" hidden="1" outlineLevel="1" x14ac:dyDescent="0.35">
      <c r="A72" s="8"/>
      <c r="B72" s="15"/>
      <c r="C72" s="15"/>
      <c r="D72" s="15"/>
      <c r="E72" s="19"/>
      <c r="F72" s="20"/>
      <c r="G72" s="13"/>
      <c r="H72" s="16">
        <f>IFERROR(VLOOKUP(Table111[[#This Row],[ISIN No.]],'[1]Crisil data '!E:AJ,32,0),0)</f>
        <v>0</v>
      </c>
    </row>
    <row r="73" spans="1:8" hidden="1" outlineLevel="1" x14ac:dyDescent="0.35">
      <c r="A73" s="8"/>
      <c r="B73" s="15"/>
      <c r="C73" s="15"/>
      <c r="D73" s="15"/>
      <c r="E73" s="19"/>
      <c r="F73" s="20"/>
      <c r="G73" s="13"/>
      <c r="H73" s="16">
        <f>IFERROR(VLOOKUP(Table111[[#This Row],[ISIN No.]],'[1]Crisil data '!E:AJ,32,0),0)</f>
        <v>0</v>
      </c>
    </row>
    <row r="74" spans="1:8" hidden="1" outlineLevel="1" x14ac:dyDescent="0.35">
      <c r="A74" s="8"/>
      <c r="B74" s="15"/>
      <c r="C74" s="15"/>
      <c r="D74" s="15"/>
      <c r="E74" s="19"/>
      <c r="F74" s="20"/>
      <c r="G74" s="13"/>
      <c r="H74" s="16">
        <f>IFERROR(VLOOKUP(Table111[[#This Row],[ISIN No.]],'[1]Crisil data '!E:AJ,32,0),0)</f>
        <v>0</v>
      </c>
    </row>
    <row r="75" spans="1:8" hidden="1" outlineLevel="1" x14ac:dyDescent="0.35">
      <c r="A75" s="8"/>
      <c r="B75" s="15"/>
      <c r="C75" s="15"/>
      <c r="D75" s="15"/>
      <c r="E75" s="19"/>
      <c r="F75" s="20"/>
      <c r="G75" s="13"/>
      <c r="H75" s="16">
        <f>IFERROR(VLOOKUP(Table111[[#This Row],[ISIN No.]],'[1]Crisil data '!E:AJ,32,0),0)</f>
        <v>0</v>
      </c>
    </row>
    <row r="76" spans="1:8" hidden="1" outlineLevel="1" x14ac:dyDescent="0.35">
      <c r="A76" s="8"/>
      <c r="B76" s="15"/>
      <c r="C76" s="15"/>
      <c r="D76" s="15"/>
      <c r="E76" s="19"/>
      <c r="F76" s="20"/>
      <c r="G76" s="13"/>
      <c r="H76" s="16">
        <f>IFERROR(VLOOKUP(Table111[[#This Row],[ISIN No.]],'[1]Crisil data '!E:AJ,32,0),0)</f>
        <v>0</v>
      </c>
    </row>
    <row r="77" spans="1:8" hidden="1" outlineLevel="1" x14ac:dyDescent="0.35">
      <c r="A77" s="8"/>
      <c r="B77" s="15"/>
      <c r="C77" s="15"/>
      <c r="D77" s="15"/>
      <c r="E77" s="19"/>
      <c r="F77" s="20"/>
      <c r="G77" s="13"/>
      <c r="H77" s="16">
        <f>IFERROR(VLOOKUP(Table111[[#This Row],[ISIN No.]],'[1]Crisil data '!E:AJ,32,0),0)</f>
        <v>0</v>
      </c>
    </row>
    <row r="78" spans="1:8" hidden="1" outlineLevel="1" x14ac:dyDescent="0.35">
      <c r="A78" s="8"/>
      <c r="B78" s="15"/>
      <c r="C78" s="15"/>
      <c r="D78" s="15"/>
      <c r="E78" s="19"/>
      <c r="F78" s="20"/>
      <c r="G78" s="13"/>
      <c r="H78" s="16">
        <f>IFERROR(VLOOKUP(Table111[[#This Row],[ISIN No.]],'[1]Crisil data '!E:AJ,32,0),0)</f>
        <v>0</v>
      </c>
    </row>
    <row r="79" spans="1:8" hidden="1" outlineLevel="1" x14ac:dyDescent="0.35">
      <c r="A79" s="8"/>
      <c r="B79" s="15"/>
      <c r="C79" s="15"/>
      <c r="D79" s="15"/>
      <c r="E79" s="19"/>
      <c r="F79" s="20"/>
      <c r="G79" s="13"/>
      <c r="H79" s="16">
        <f>IFERROR(VLOOKUP(Table111[[#This Row],[ISIN No.]],'[1]Crisil data '!E:AJ,32,0),0)</f>
        <v>0</v>
      </c>
    </row>
    <row r="80" spans="1:8" hidden="1" outlineLevel="1" x14ac:dyDescent="0.35">
      <c r="A80" s="8"/>
      <c r="B80" s="15"/>
      <c r="C80" s="15"/>
      <c r="D80" s="15"/>
      <c r="E80" s="19"/>
      <c r="F80" s="20"/>
      <c r="G80" s="13"/>
      <c r="H80" s="16">
        <f>IFERROR(VLOOKUP(Table111[[#This Row],[ISIN No.]],'[1]Crisil data '!E:AJ,32,0),0)</f>
        <v>0</v>
      </c>
    </row>
    <row r="81" spans="1:8" hidden="1" outlineLevel="1" x14ac:dyDescent="0.35">
      <c r="A81" s="8"/>
      <c r="B81" s="15"/>
      <c r="C81" s="15"/>
      <c r="D81" s="15"/>
      <c r="E81" s="19"/>
      <c r="F81" s="20"/>
      <c r="G81" s="13"/>
      <c r="H81" s="16">
        <f>IFERROR(VLOOKUP(Table111[[#This Row],[ISIN No.]],'[1]Crisil data '!E:AJ,32,0),0)</f>
        <v>0</v>
      </c>
    </row>
    <row r="82" spans="1:8" hidden="1" outlineLevel="1" x14ac:dyDescent="0.35">
      <c r="A82" s="8"/>
      <c r="B82" s="15"/>
      <c r="C82" s="15"/>
      <c r="D82" s="15"/>
      <c r="E82" s="19"/>
      <c r="F82" s="20"/>
      <c r="G82" s="13"/>
      <c r="H82" s="16">
        <f>IFERROR(VLOOKUP(Table111[[#This Row],[ISIN No.]],'[1]Crisil data '!E:AJ,32,0),0)</f>
        <v>0</v>
      </c>
    </row>
    <row r="83" spans="1:8" hidden="1" outlineLevel="1" x14ac:dyDescent="0.35">
      <c r="A83" s="8"/>
      <c r="B83" s="15"/>
      <c r="C83" s="15"/>
      <c r="D83" s="15"/>
      <c r="E83" s="19"/>
      <c r="F83" s="20"/>
      <c r="G83" s="13"/>
      <c r="H83" s="16">
        <f>IFERROR(VLOOKUP(Table111[[#This Row],[ISIN No.]],'[1]Crisil data '!E:AJ,32,0),0)</f>
        <v>0</v>
      </c>
    </row>
    <row r="84" spans="1:8" hidden="1" outlineLevel="1" x14ac:dyDescent="0.35">
      <c r="A84" s="8"/>
      <c r="B84" s="15"/>
      <c r="C84" s="10"/>
      <c r="D84" s="10"/>
      <c r="E84" s="11"/>
      <c r="F84" s="12"/>
      <c r="G84" s="13"/>
      <c r="H84" s="16">
        <f>IFERROR(VLOOKUP(Table111[[#This Row],[ISIN No.]],'[1]Crisil data '!E:AJ,32,0),0)</f>
        <v>0</v>
      </c>
    </row>
    <row r="85" spans="1:8" hidden="1" outlineLevel="1" x14ac:dyDescent="0.35">
      <c r="A85" s="8"/>
      <c r="B85" s="15"/>
      <c r="C85" s="10"/>
      <c r="D85" s="10"/>
      <c r="E85" s="11"/>
      <c r="F85" s="12"/>
      <c r="G85" s="13"/>
      <c r="H85" s="16">
        <f>IFERROR(VLOOKUP(Table111[[#This Row],[ISIN No.]],'[1]Crisil data '!E:AJ,32,0),0)</f>
        <v>0</v>
      </c>
    </row>
    <row r="86" spans="1:8" hidden="1" outlineLevel="1" x14ac:dyDescent="0.35">
      <c r="A86" s="8"/>
      <c r="B86" s="15"/>
      <c r="C86" s="10"/>
      <c r="D86" s="10"/>
      <c r="E86" s="11"/>
      <c r="F86" s="12"/>
      <c r="G86" s="13"/>
      <c r="H86" s="16">
        <f>IFERROR(VLOOKUP(Table111[[#This Row],[ISIN No.]],'[1]Crisil data '!E:AJ,32,0),0)</f>
        <v>0</v>
      </c>
    </row>
    <row r="87" spans="1:8" hidden="1" outlineLevel="1" x14ac:dyDescent="0.35">
      <c r="A87" s="8"/>
      <c r="B87" s="21"/>
      <c r="C87" s="15"/>
      <c r="D87" s="15"/>
      <c r="E87" s="19"/>
      <c r="F87" s="20"/>
      <c r="G87" s="13"/>
      <c r="H87" s="16">
        <f>IFERROR(VLOOKUP(Table111[[#This Row],[ISIN No.]],'[1]Crisil data '!E:AJ,32,0),0)</f>
        <v>0</v>
      </c>
    </row>
    <row r="88" spans="1:8" hidden="1" outlineLevel="1" x14ac:dyDescent="0.35">
      <c r="A88" s="8"/>
      <c r="B88" s="21"/>
      <c r="C88" s="15"/>
      <c r="D88" s="15"/>
      <c r="E88" s="19"/>
      <c r="F88" s="20"/>
      <c r="G88" s="13"/>
      <c r="H88" s="16">
        <f>IFERROR(VLOOKUP(Table111[[#This Row],[ISIN No.]],'[1]Crisil data '!E:AJ,32,0),0)</f>
        <v>0</v>
      </c>
    </row>
    <row r="89" spans="1:8" hidden="1" outlineLevel="1" x14ac:dyDescent="0.35">
      <c r="A89" s="8"/>
      <c r="B89" s="21"/>
      <c r="C89" s="15"/>
      <c r="D89" s="15"/>
      <c r="E89" s="19"/>
      <c r="F89" s="20"/>
      <c r="G89" s="13"/>
      <c r="H89" s="16">
        <f>IFERROR(VLOOKUP(Table111[[#This Row],[ISIN No.]],'[1]Crisil data '!E:AJ,32,0),0)</f>
        <v>0</v>
      </c>
    </row>
    <row r="90" spans="1:8" hidden="1" outlineLevel="1" x14ac:dyDescent="0.35">
      <c r="A90" s="8"/>
      <c r="B90" s="21"/>
      <c r="C90" s="15"/>
      <c r="D90" s="15"/>
      <c r="E90" s="19"/>
      <c r="F90" s="20"/>
      <c r="G90" s="13"/>
      <c r="H90" s="16">
        <f>IFERROR(VLOOKUP(Table111[[#This Row],[ISIN No.]],'[1]Crisil data '!E:AJ,32,0),0)</f>
        <v>0</v>
      </c>
    </row>
    <row r="91" spans="1:8" hidden="1" outlineLevel="1" x14ac:dyDescent="0.35">
      <c r="A91" s="8"/>
      <c r="B91" s="21"/>
      <c r="C91" s="15"/>
      <c r="D91" s="15"/>
      <c r="E91" s="19"/>
      <c r="F91" s="20"/>
      <c r="G91" s="13"/>
      <c r="H91" s="16">
        <f>IFERROR(VLOOKUP(Table111[[#This Row],[ISIN No.]],'[1]Crisil data '!E:AJ,32,0),0)</f>
        <v>0</v>
      </c>
    </row>
    <row r="92" spans="1:8" hidden="1" outlineLevel="1" x14ac:dyDescent="0.35">
      <c r="A92" s="8"/>
      <c r="B92" s="21"/>
      <c r="C92" s="15"/>
      <c r="D92" s="15"/>
      <c r="E92" s="19"/>
      <c r="F92" s="20"/>
      <c r="G92" s="13"/>
      <c r="H92" s="16">
        <f>IFERROR(VLOOKUP(Table111[[#This Row],[ISIN No.]],'[1]Crisil data '!E:AJ,32,0),0)</f>
        <v>0</v>
      </c>
    </row>
    <row r="93" spans="1:8" hidden="1" outlineLevel="1" x14ac:dyDescent="0.35">
      <c r="A93" s="8"/>
      <c r="B93" s="10"/>
      <c r="C93" s="10"/>
      <c r="D93" s="10"/>
      <c r="E93" s="11"/>
      <c r="F93" s="12"/>
      <c r="G93" s="13"/>
      <c r="H93" s="16">
        <f>IFERROR(VLOOKUP(Table111[[#This Row],[ISIN No.]],'[1]Crisil data '!E:AJ,32,0),0)</f>
        <v>0</v>
      </c>
    </row>
    <row r="94" spans="1:8" hidden="1" outlineLevel="1" x14ac:dyDescent="0.35">
      <c r="A94" s="8"/>
      <c r="B94" s="10"/>
      <c r="C94" s="10"/>
      <c r="D94" s="10"/>
      <c r="E94" s="11"/>
      <c r="F94" s="12"/>
      <c r="G94" s="13"/>
      <c r="H94" s="16">
        <f>IFERROR(VLOOKUP(Table111[[#This Row],[ISIN No.]],'[1]Crisil data '!E:AJ,32,0),0)</f>
        <v>0</v>
      </c>
    </row>
    <row r="95" spans="1:8" hidden="1" outlineLevel="1" x14ac:dyDescent="0.35">
      <c r="A95" s="8"/>
      <c r="B95" s="10"/>
      <c r="C95" s="15"/>
      <c r="D95" s="15"/>
      <c r="E95" s="19"/>
      <c r="F95" s="12"/>
      <c r="G95" s="13"/>
      <c r="H95" s="16">
        <f>IFERROR(VLOOKUP(Table111[[#This Row],[ISIN No.]],'[1]Crisil data '!E:AJ,32,0),0)</f>
        <v>0</v>
      </c>
    </row>
    <row r="96" spans="1:8" hidden="1" outlineLevel="1" x14ac:dyDescent="0.35">
      <c r="B96" s="10"/>
      <c r="C96" s="15"/>
      <c r="D96" s="15"/>
      <c r="E96" s="19"/>
      <c r="F96" s="20"/>
      <c r="G96" s="13"/>
      <c r="H96" s="16">
        <f>IFERROR(VLOOKUP(Table111[[#This Row],[ISIN No.]],'[1]Crisil data '!E:AJ,32,0),0)</f>
        <v>0</v>
      </c>
    </row>
    <row r="97" spans="1:8" hidden="1" outlineLevel="1" x14ac:dyDescent="0.35">
      <c r="B97" s="10"/>
      <c r="C97" s="15"/>
      <c r="D97" s="15"/>
      <c r="E97" s="19"/>
      <c r="F97" s="20"/>
      <c r="G97" s="13"/>
      <c r="H97" s="16">
        <f>IFERROR(VLOOKUP(Table111[[#This Row],[ISIN No.]],'[1]Crisil data '!E:AJ,32,0),0)</f>
        <v>0</v>
      </c>
    </row>
    <row r="98" spans="1:8" hidden="1" outlineLevel="2" x14ac:dyDescent="0.35">
      <c r="B98" s="21"/>
      <c r="C98" s="15"/>
      <c r="D98" s="15"/>
      <c r="E98" s="19"/>
      <c r="F98" s="20"/>
      <c r="G98" s="13"/>
      <c r="H98" s="16">
        <f>IFERROR(VLOOKUP(Table111[[#This Row],[ISIN No.]],'[1]Crisil data '!E:AJ,32,0),0)</f>
        <v>0</v>
      </c>
    </row>
    <row r="99" spans="1:8" collapsed="1" x14ac:dyDescent="0.35">
      <c r="B99" s="10"/>
      <c r="C99" s="15"/>
      <c r="D99" s="15"/>
      <c r="E99" s="19"/>
      <c r="F99" s="20"/>
      <c r="G99" s="13"/>
      <c r="H99" s="16"/>
    </row>
    <row r="100" spans="1:8" x14ac:dyDescent="0.35">
      <c r="B100" s="15"/>
      <c r="C100" s="15" t="s">
        <v>19</v>
      </c>
      <c r="D100" s="15"/>
      <c r="E100" s="22"/>
      <c r="F100" s="23">
        <f>SUM(F7:F98)</f>
        <v>18239967.379999999</v>
      </c>
      <c r="G100" s="24">
        <f>+F100/$F$112</f>
        <v>0.77731389338494949</v>
      </c>
      <c r="H100" s="17"/>
    </row>
    <row r="102" spans="1:8" x14ac:dyDescent="0.35">
      <c r="B102" s="25"/>
      <c r="C102" s="25" t="s">
        <v>20</v>
      </c>
      <c r="D102" s="25"/>
      <c r="E102" s="25"/>
      <c r="F102" s="25" t="s">
        <v>9</v>
      </c>
      <c r="G102" s="25" t="s">
        <v>10</v>
      </c>
      <c r="H102" s="25" t="s">
        <v>11</v>
      </c>
    </row>
    <row r="103" spans="1:8" x14ac:dyDescent="0.35">
      <c r="A103" s="10" t="s">
        <v>21</v>
      </c>
      <c r="B103" s="26"/>
      <c r="C103" s="15" t="s">
        <v>22</v>
      </c>
      <c r="D103" s="10"/>
      <c r="E103" s="11"/>
      <c r="F103" s="23" t="s">
        <v>23</v>
      </c>
      <c r="G103" s="11">
        <v>0</v>
      </c>
      <c r="H103" s="10"/>
    </row>
    <row r="104" spans="1:8" outlineLevel="1" x14ac:dyDescent="0.35">
      <c r="B104" s="27"/>
      <c r="C104" s="15" t="s">
        <v>24</v>
      </c>
      <c r="D104" s="15"/>
      <c r="E104" s="22"/>
      <c r="F104" s="12">
        <f>SUMIFS('[1]Crisil data '!M:M,'[1]Crisil data '!AI:AI,$D$3,'[1]Crisil data '!K:K,A103)</f>
        <v>4679868.72</v>
      </c>
      <c r="G104" s="24">
        <f>+F104/$F$112</f>
        <v>0.19943714259392714</v>
      </c>
      <c r="H104" s="10"/>
    </row>
    <row r="105" spans="1:8" outlineLevel="1" x14ac:dyDescent="0.35">
      <c r="B105" s="26"/>
      <c r="C105" s="15" t="s">
        <v>25</v>
      </c>
      <c r="D105" s="10"/>
      <c r="E105" s="11"/>
      <c r="F105" s="23" t="s">
        <v>23</v>
      </c>
      <c r="G105" s="11">
        <v>0</v>
      </c>
      <c r="H105" s="10"/>
    </row>
    <row r="106" spans="1:8" outlineLevel="1" x14ac:dyDescent="0.35">
      <c r="B106" s="26"/>
      <c r="C106" s="15" t="s">
        <v>26</v>
      </c>
      <c r="D106" s="10"/>
      <c r="E106" s="11"/>
      <c r="F106" s="23" t="s">
        <v>23</v>
      </c>
      <c r="G106" s="11">
        <v>0</v>
      </c>
      <c r="H106" s="10"/>
    </row>
    <row r="107" spans="1:8" x14ac:dyDescent="0.35">
      <c r="A107" s="26" t="s">
        <v>27</v>
      </c>
      <c r="B107" s="26"/>
      <c r="C107" s="15" t="s">
        <v>28</v>
      </c>
      <c r="D107" s="10"/>
      <c r="E107" s="11"/>
      <c r="F107" s="23" t="s">
        <v>23</v>
      </c>
      <c r="G107" s="11">
        <v>0</v>
      </c>
      <c r="H107" s="10"/>
    </row>
    <row r="108" spans="1:8" x14ac:dyDescent="0.35">
      <c r="B108" s="27"/>
      <c r="C108" s="10" t="s">
        <v>29</v>
      </c>
      <c r="D108" s="10"/>
      <c r="E108" s="11"/>
      <c r="F108" s="12">
        <f>SUMIFS('[1]Crisil data '!M:M,'[1]Crisil data '!AI:AI,$D$3,'[1]Crisil data '!K:K,A107)</f>
        <v>545545.81999999995</v>
      </c>
      <c r="G108" s="24">
        <f>+F108/$F$112</f>
        <v>2.3248964021123419E-2</v>
      </c>
      <c r="H108" s="10"/>
    </row>
    <row r="109" spans="1:8" x14ac:dyDescent="0.35">
      <c r="B109" s="26"/>
      <c r="C109" s="10"/>
      <c r="D109" s="10"/>
      <c r="E109" s="11"/>
      <c r="F109" s="23"/>
      <c r="G109" s="24"/>
      <c r="H109" s="10"/>
    </row>
    <row r="110" spans="1:8" x14ac:dyDescent="0.35">
      <c r="B110" s="26"/>
      <c r="C110" s="10" t="s">
        <v>30</v>
      </c>
      <c r="D110" s="10"/>
      <c r="E110" s="11"/>
      <c r="F110" s="28">
        <f>SUM(F103:F109)</f>
        <v>5225414.54</v>
      </c>
      <c r="G110" s="24">
        <f>+F110/$F$112</f>
        <v>0.22268610661505059</v>
      </c>
      <c r="H110" s="10"/>
    </row>
    <row r="111" spans="1:8" x14ac:dyDescent="0.35">
      <c r="B111" s="29"/>
      <c r="C111" s="10"/>
      <c r="D111" s="10"/>
      <c r="E111" s="11"/>
      <c r="F111" s="28"/>
      <c r="G111" s="30"/>
      <c r="H111" s="10"/>
    </row>
    <row r="112" spans="1:8" x14ac:dyDescent="0.35">
      <c r="B112" s="31"/>
      <c r="C112" s="32" t="s">
        <v>31</v>
      </c>
      <c r="D112" s="31"/>
      <c r="E112" s="33"/>
      <c r="F112" s="34">
        <f>+F110+F100</f>
        <v>23465381.919999998</v>
      </c>
      <c r="G112" s="35">
        <v>1</v>
      </c>
      <c r="H112" s="10"/>
    </row>
    <row r="113" spans="1:8" x14ac:dyDescent="0.35">
      <c r="F113" s="36">
        <f>+GETPIVOTDATA("Market Value (Rs)",[1]Sheet5!$A$3,"Scheme Name","Scheme A")-F112</f>
        <v>0</v>
      </c>
    </row>
    <row r="114" spans="1:8" x14ac:dyDescent="0.35">
      <c r="C114" s="15" t="s">
        <v>32</v>
      </c>
      <c r="D114" s="37">
        <v>2.2097997417344857</v>
      </c>
      <c r="F114" s="2"/>
    </row>
    <row r="115" spans="1:8" x14ac:dyDescent="0.35">
      <c r="C115" s="15" t="s">
        <v>33</v>
      </c>
      <c r="D115" s="38">
        <v>1.8128498855042907</v>
      </c>
    </row>
    <row r="116" spans="1:8" x14ac:dyDescent="0.35">
      <c r="C116" s="15" t="s">
        <v>34</v>
      </c>
      <c r="D116" s="38">
        <v>7.7968833370243473</v>
      </c>
    </row>
    <row r="117" spans="1:8" x14ac:dyDescent="0.35">
      <c r="C117" s="15" t="s">
        <v>35</v>
      </c>
      <c r="D117" s="39">
        <v>14.1587</v>
      </c>
    </row>
    <row r="118" spans="1:8" x14ac:dyDescent="0.35">
      <c r="A118" s="40" t="s">
        <v>36</v>
      </c>
      <c r="C118" s="15" t="s">
        <v>37</v>
      </c>
      <c r="D118" s="39">
        <v>14.013</v>
      </c>
    </row>
    <row r="119" spans="1:8" x14ac:dyDescent="0.35">
      <c r="C119" s="15" t="s">
        <v>38</v>
      </c>
      <c r="D119" s="41">
        <v>0</v>
      </c>
    </row>
    <row r="120" spans="1:8" x14ac:dyDescent="0.35">
      <c r="C120" s="15" t="s">
        <v>39</v>
      </c>
      <c r="D120" s="38">
        <v>0</v>
      </c>
    </row>
    <row r="121" spans="1:8" x14ac:dyDescent="0.35">
      <c r="C121" s="15" t="s">
        <v>40</v>
      </c>
      <c r="D121" s="38">
        <v>0</v>
      </c>
    </row>
    <row r="122" spans="1:8" x14ac:dyDescent="0.35">
      <c r="B122" s="42"/>
      <c r="C122" s="8"/>
    </row>
    <row r="123" spans="1:8" x14ac:dyDescent="0.35">
      <c r="F123" s="2"/>
    </row>
    <row r="124" spans="1:8" x14ac:dyDescent="0.35">
      <c r="C124" s="25" t="s">
        <v>41</v>
      </c>
      <c r="D124" s="25"/>
      <c r="E124" s="25"/>
      <c r="F124" s="25"/>
      <c r="G124" s="25"/>
      <c r="H124" s="25"/>
    </row>
    <row r="125" spans="1:8" hidden="1" outlineLevel="1" x14ac:dyDescent="0.35">
      <c r="C125" s="25" t="s">
        <v>42</v>
      </c>
      <c r="D125" s="25"/>
      <c r="E125" s="25"/>
      <c r="F125" s="25" t="s">
        <v>9</v>
      </c>
      <c r="G125" s="25" t="s">
        <v>10</v>
      </c>
      <c r="H125" s="25" t="s">
        <v>11</v>
      </c>
    </row>
    <row r="126" spans="1:8" hidden="1" outlineLevel="1" x14ac:dyDescent="0.35">
      <c r="C126" s="15" t="s">
        <v>43</v>
      </c>
      <c r="D126" s="10"/>
      <c r="E126" s="11"/>
      <c r="F126" s="10"/>
      <c r="G126" s="10"/>
      <c r="H126" s="10"/>
    </row>
    <row r="127" spans="1:8" hidden="1" outlineLevel="1" x14ac:dyDescent="0.35">
      <c r="C127" s="10" t="s">
        <v>44</v>
      </c>
      <c r="D127" s="10"/>
      <c r="E127" s="11"/>
      <c r="F127" s="43">
        <f>SUMIF($E$142:$E$151,C127,$H$142:$H$151)</f>
        <v>0</v>
      </c>
      <c r="G127" s="44">
        <f>+F127/$F$112</f>
        <v>0</v>
      </c>
      <c r="H127" s="10"/>
    </row>
    <row r="128" spans="1:8" collapsed="1" x14ac:dyDescent="0.35">
      <c r="C128" s="10" t="s">
        <v>45</v>
      </c>
      <c r="D128" s="10"/>
      <c r="E128" s="11"/>
      <c r="F128" s="43">
        <f>SUMIF($E$142:$E$151,C128,$H$142:$H$151)</f>
        <v>0</v>
      </c>
      <c r="G128" s="45">
        <f>+F128/$F$112</f>
        <v>0</v>
      </c>
      <c r="H128" s="10"/>
    </row>
    <row r="129" spans="3:8" hidden="1" outlineLevel="1" x14ac:dyDescent="0.35">
      <c r="C129" s="10" t="s">
        <v>46</v>
      </c>
      <c r="D129" s="10"/>
      <c r="E129" s="11"/>
      <c r="F129" s="43">
        <f>SUMIF($E$142:$E$151,C129,$H$142:$H$151)</f>
        <v>0</v>
      </c>
      <c r="G129" s="44">
        <f>+F129/$F$112</f>
        <v>0</v>
      </c>
      <c r="H129" s="10"/>
    </row>
    <row r="130" spans="3:8" collapsed="1" x14ac:dyDescent="0.35">
      <c r="C130" s="10" t="s">
        <v>47</v>
      </c>
      <c r="D130" s="10"/>
      <c r="E130" s="11"/>
      <c r="F130" s="43">
        <f>SUMIF($E$142:$E$151,C130,$H$142:$H$151)</f>
        <v>10043471</v>
      </c>
      <c r="G130" s="44">
        <f>+F130/$F$112</f>
        <v>0.42801225372086338</v>
      </c>
      <c r="H130" s="10"/>
    </row>
    <row r="131" spans="3:8" x14ac:dyDescent="0.35">
      <c r="C131" s="10" t="s">
        <v>48</v>
      </c>
      <c r="D131" s="10"/>
      <c r="E131" s="11"/>
      <c r="F131" s="43">
        <f>SUMIF($E$142:$E$151,C131,$H$142:$H$151)</f>
        <v>0</v>
      </c>
      <c r="G131" s="44">
        <f>+F131/$F$112</f>
        <v>0</v>
      </c>
      <c r="H131" s="10"/>
    </row>
    <row r="132" spans="3:8" x14ac:dyDescent="0.35">
      <c r="C132" s="10" t="s">
        <v>49</v>
      </c>
      <c r="D132" s="10"/>
      <c r="E132" s="11"/>
      <c r="F132" s="43">
        <f t="shared" ref="F132:F133" si="1">SUMIF($L$53:$L$62,$C132,$O$53:$O$62)</f>
        <v>0</v>
      </c>
      <c r="G132" s="44"/>
      <c r="H132" s="10"/>
    </row>
    <row r="133" spans="3:8" x14ac:dyDescent="0.35">
      <c r="C133" s="10" t="s">
        <v>50</v>
      </c>
      <c r="D133" s="10"/>
      <c r="E133" s="11"/>
      <c r="F133" s="43">
        <f t="shared" si="1"/>
        <v>0</v>
      </c>
      <c r="G133" s="44"/>
      <c r="H133" s="10"/>
    </row>
    <row r="134" spans="3:8" x14ac:dyDescent="0.35">
      <c r="C134" s="10" t="s">
        <v>51</v>
      </c>
      <c r="D134" s="10"/>
      <c r="E134" s="11"/>
      <c r="F134" s="43">
        <f t="shared" ref="F134:F137" si="2">SUMIF($L$53:$L$61,$C134,$O$53:$O$61)</f>
        <v>0</v>
      </c>
      <c r="G134" s="24"/>
      <c r="H134" s="10"/>
    </row>
    <row r="135" spans="3:8" x14ac:dyDescent="0.35">
      <c r="C135" s="10" t="s">
        <v>52</v>
      </c>
      <c r="D135" s="10"/>
      <c r="E135" s="11"/>
      <c r="F135" s="43">
        <f t="shared" si="2"/>
        <v>0</v>
      </c>
      <c r="G135" s="10"/>
      <c r="H135" s="10"/>
    </row>
    <row r="136" spans="3:8" x14ac:dyDescent="0.35">
      <c r="C136" s="10" t="s">
        <v>53</v>
      </c>
      <c r="D136" s="10"/>
      <c r="E136" s="11"/>
      <c r="F136" s="43">
        <f t="shared" si="2"/>
        <v>0</v>
      </c>
      <c r="G136" s="10"/>
      <c r="H136" s="10"/>
    </row>
    <row r="137" spans="3:8" x14ac:dyDescent="0.35">
      <c r="C137" s="10" t="s">
        <v>54</v>
      </c>
      <c r="D137" s="10"/>
      <c r="E137" s="11"/>
      <c r="F137" s="43">
        <f t="shared" si="2"/>
        <v>0</v>
      </c>
      <c r="G137" s="10"/>
      <c r="H137" s="10"/>
    </row>
    <row r="142" spans="3:8" x14ac:dyDescent="0.35">
      <c r="E142" s="10" t="s">
        <v>45</v>
      </c>
      <c r="F142" s="46" t="s">
        <v>55</v>
      </c>
      <c r="G142" s="10">
        <f t="shared" ref="G142:G151" si="3">SUMIF($H$7:$H$89,F142,$E$7:$E$158)</f>
        <v>0</v>
      </c>
      <c r="H142" s="10">
        <f>SUMIF($H$7:$H$89,F142,$F$7:$F$89)</f>
        <v>0</v>
      </c>
    </row>
    <row r="143" spans="3:8" x14ac:dyDescent="0.35">
      <c r="E143" s="10" t="s">
        <v>47</v>
      </c>
      <c r="F143" s="46" t="s">
        <v>56</v>
      </c>
      <c r="G143" s="10">
        <f t="shared" si="3"/>
        <v>3</v>
      </c>
      <c r="H143" s="10">
        <f t="shared" ref="H143:H151" si="4">SUMIF($H$7:$H$89,F143,$F$7:$F$89)</f>
        <v>3024129</v>
      </c>
    </row>
    <row r="144" spans="3:8" x14ac:dyDescent="0.35">
      <c r="E144" s="10" t="s">
        <v>45</v>
      </c>
      <c r="F144" s="10" t="s">
        <v>57</v>
      </c>
      <c r="G144" s="10">
        <f t="shared" si="3"/>
        <v>0</v>
      </c>
      <c r="H144" s="10">
        <f t="shared" si="4"/>
        <v>0</v>
      </c>
    </row>
    <row r="145" spans="5:8" x14ac:dyDescent="0.35">
      <c r="E145" s="10" t="s">
        <v>45</v>
      </c>
      <c r="F145" s="46" t="s">
        <v>58</v>
      </c>
      <c r="G145" s="10">
        <f t="shared" si="3"/>
        <v>0</v>
      </c>
      <c r="H145" s="10">
        <f t="shared" si="4"/>
        <v>0</v>
      </c>
    </row>
    <row r="146" spans="5:8" x14ac:dyDescent="0.35">
      <c r="E146" s="10" t="s">
        <v>48</v>
      </c>
      <c r="F146" s="10" t="s">
        <v>59</v>
      </c>
      <c r="G146" s="10">
        <f t="shared" si="3"/>
        <v>0</v>
      </c>
      <c r="H146" s="10">
        <f t="shared" si="4"/>
        <v>0</v>
      </c>
    </row>
    <row r="147" spans="5:8" x14ac:dyDescent="0.35">
      <c r="E147" s="10" t="s">
        <v>45</v>
      </c>
      <c r="F147" s="46" t="s">
        <v>60</v>
      </c>
      <c r="G147" s="10">
        <f t="shared" si="3"/>
        <v>0</v>
      </c>
      <c r="H147" s="10">
        <f t="shared" si="4"/>
        <v>0</v>
      </c>
    </row>
    <row r="148" spans="5:8" x14ac:dyDescent="0.35">
      <c r="E148" s="10" t="s">
        <v>47</v>
      </c>
      <c r="F148" s="46" t="s">
        <v>61</v>
      </c>
      <c r="G148" s="10">
        <f t="shared" si="3"/>
        <v>0</v>
      </c>
      <c r="H148" s="10">
        <f t="shared" si="4"/>
        <v>0</v>
      </c>
    </row>
    <row r="149" spans="5:8" x14ac:dyDescent="0.35">
      <c r="E149" s="10" t="s">
        <v>45</v>
      </c>
      <c r="F149" s="46" t="s">
        <v>62</v>
      </c>
      <c r="G149" s="10">
        <f t="shared" si="3"/>
        <v>0</v>
      </c>
      <c r="H149" s="10">
        <f t="shared" si="4"/>
        <v>0</v>
      </c>
    </row>
    <row r="150" spans="5:8" x14ac:dyDescent="0.35">
      <c r="E150" s="10" t="s">
        <v>47</v>
      </c>
      <c r="F150" s="10" t="s">
        <v>63</v>
      </c>
      <c r="G150" s="10">
        <f t="shared" si="3"/>
        <v>7</v>
      </c>
      <c r="H150" s="10">
        <f t="shared" si="4"/>
        <v>7019342</v>
      </c>
    </row>
    <row r="151" spans="5:8" x14ac:dyDescent="0.35">
      <c r="E151" s="10" t="s">
        <v>48</v>
      </c>
      <c r="F151" s="46" t="s">
        <v>64</v>
      </c>
      <c r="G151" s="10">
        <f t="shared" si="3"/>
        <v>0</v>
      </c>
      <c r="H151" s="10">
        <f t="shared" si="4"/>
        <v>0</v>
      </c>
    </row>
  </sheetData>
  <pageMargins left="0" right="0" top="0" bottom="0" header="0.31496062992125984" footer="0.31496062992125984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A-TIER I</vt:lpstr>
      <vt:lpstr>'A-TIER 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2022-09-09T10:22:20Z</dcterms:created>
  <dcterms:modified xsi:type="dcterms:W3CDTF">2022-09-09T10:22:55Z</dcterms:modified>
</cp:coreProperties>
</file>