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portfolio\October\"/>
    </mc:Choice>
  </mc:AlternateContent>
  <xr:revisionPtr revIDLastSave="0" documentId="8_{C5E690F1-4AA2-4665-9917-D4CE8DC77FD3}" xr6:coauthVersionLast="47" xr6:coauthVersionMax="47" xr10:uidLastSave="{00000000-0000-0000-0000-000000000000}"/>
  <bookViews>
    <workbookView xWindow="-110" yWindow="-110" windowWidth="19420" windowHeight="10420" xr2:uid="{9E85F086-E39C-40D8-B4FC-92D637D99237}"/>
  </bookViews>
  <sheets>
    <sheet name="Port_Tax Saver" sheetId="1" r:id="rId1"/>
  </sheets>
  <externalReferences>
    <externalReference r:id="rId2"/>
  </externalReferences>
  <definedNames>
    <definedName name="_xlnm._FilterDatabase" localSheetId="0" hidden="1">'Port_Tax Saver'!$C$6:$H$72</definedName>
    <definedName name="IN">'[1]INPUT MASTER'!$B$9</definedName>
    <definedName name="_xlnm.Print_Area" localSheetId="0">'Port_Tax Saver'!$B$2:$G$100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" i="1" l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F110" i="1"/>
  <c r="F109" i="1"/>
  <c r="F108" i="1"/>
  <c r="G108" i="1" s="1"/>
  <c r="F107" i="1"/>
  <c r="G107" i="1" s="1"/>
  <c r="F106" i="1"/>
  <c r="F105" i="1"/>
  <c r="G105" i="1" s="1"/>
  <c r="F104" i="1"/>
  <c r="G104" i="1" s="1"/>
  <c r="F103" i="1"/>
  <c r="G103" i="1" s="1"/>
  <c r="F102" i="1"/>
  <c r="F101" i="1"/>
  <c r="G101" i="1" s="1"/>
  <c r="F100" i="1"/>
  <c r="G100" i="1" s="1"/>
  <c r="F99" i="1"/>
  <c r="G99" i="1" s="1"/>
  <c r="F83" i="1"/>
  <c r="F85" i="1" s="1"/>
  <c r="F73" i="1"/>
  <c r="G109" i="1" l="1"/>
  <c r="G77" i="1"/>
  <c r="G54" i="1"/>
  <c r="G50" i="1"/>
  <c r="G46" i="1"/>
  <c r="G42" i="1"/>
  <c r="G38" i="1"/>
  <c r="G34" i="1"/>
  <c r="G30" i="1"/>
  <c r="G26" i="1"/>
  <c r="G22" i="1"/>
  <c r="G18" i="1"/>
  <c r="G14" i="1"/>
  <c r="G10" i="1"/>
  <c r="G83" i="1"/>
  <c r="G73" i="1"/>
  <c r="G53" i="1"/>
  <c r="G49" i="1"/>
  <c r="G45" i="1"/>
  <c r="G41" i="1"/>
  <c r="G37" i="1"/>
  <c r="G33" i="1"/>
  <c r="G29" i="1"/>
  <c r="G25" i="1"/>
  <c r="G21" i="1"/>
  <c r="G17" i="1"/>
  <c r="G13" i="1"/>
  <c r="G9" i="1"/>
  <c r="G51" i="1"/>
  <c r="G43" i="1"/>
  <c r="G35" i="1"/>
  <c r="G27" i="1"/>
  <c r="G23" i="1"/>
  <c r="G15" i="1"/>
  <c r="G11" i="1"/>
  <c r="G52" i="1"/>
  <c r="G48" i="1"/>
  <c r="G44" i="1"/>
  <c r="G40" i="1"/>
  <c r="G36" i="1"/>
  <c r="G32" i="1"/>
  <c r="G28" i="1"/>
  <c r="G24" i="1"/>
  <c r="G20" i="1"/>
  <c r="G16" i="1"/>
  <c r="G12" i="1"/>
  <c r="G8" i="1"/>
  <c r="G81" i="1"/>
  <c r="G55" i="1"/>
  <c r="G47" i="1"/>
  <c r="G39" i="1"/>
  <c r="G31" i="1"/>
  <c r="G19" i="1"/>
  <c r="G7" i="1"/>
  <c r="G102" i="1"/>
  <c r="G106" i="1"/>
  <c r="G110" i="1"/>
</calcChain>
</file>

<file path=xl/sharedStrings.xml><?xml version="1.0" encoding="utf-8"?>
<sst xmlns="http://schemas.openxmlformats.org/spreadsheetml/2006/main" count="227" uniqueCount="193">
  <si>
    <t>NAME OF PENSION FUND</t>
  </si>
  <si>
    <t>ADITYA BIRLA SUN LIFE PENSION MANAGEMENT LIMITED</t>
  </si>
  <si>
    <t>TAX SAVER2</t>
  </si>
  <si>
    <t>SCHEME NAME</t>
  </si>
  <si>
    <t>Scheme Tax Saver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</si>
  <si>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</si>
  <si>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</si>
  <si>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</si>
  <si>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</si>
  <si>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</si>
  <si>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</si>
  <si>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</si>
  <si>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</si>
  <si>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INE280A01028</t>
  </si>
  <si>
    <t>Titan Company Limited</t>
  </si>
  <si>
    <t>Manufacture of jewellery of gold, silver and other precious or base metal</t>
  </si>
  <si>
    <t>INE296A01024</t>
  </si>
  <si>
    <t>Bajaj Finance Limited</t>
  </si>
  <si>
    <t>Other credit granting</t>
  </si>
  <si>
    <t>INE686F01025</t>
  </si>
  <si>
    <t>United Breweries Limited</t>
  </si>
  <si>
    <t>Manufacture of beer</t>
  </si>
  <si>
    <t>INE029A01011</t>
  </si>
  <si>
    <t>Bharat Petroleum Corporation Limited</t>
  </si>
  <si>
    <t>Production of liquid and gaseous fuels, illuminating oils, lubricating</t>
  </si>
  <si>
    <t>INE917I01010</t>
  </si>
  <si>
    <t>Bajaj Auto Limited</t>
  </si>
  <si>
    <t>Manufacture of motorcycles, scooters, mopeds etc. and their</t>
  </si>
  <si>
    <t>INE854D01024</t>
  </si>
  <si>
    <t>United Spirits Limited</t>
  </si>
  <si>
    <t>Manufacture of distilled, potable, alcoholic beverages</t>
  </si>
  <si>
    <t>INE123W01016</t>
  </si>
  <si>
    <t>SBI LIFE INSURANCE COMPANY LIMITED</t>
  </si>
  <si>
    <t>Life insurance</t>
  </si>
  <si>
    <t>INE216A01030</t>
  </si>
  <si>
    <t>Britannia Industries Limited</t>
  </si>
  <si>
    <t>Manufacture of biscuits, cakes, pastries, rusks etc.</t>
  </si>
  <si>
    <t>INE465A01025</t>
  </si>
  <si>
    <t>Bharat Forge Limited</t>
  </si>
  <si>
    <t>Forging, pressing, stamping and roll-forming of metal; powder metallurgy</t>
  </si>
  <si>
    <t>INE016A01026</t>
  </si>
  <si>
    <t>Dabur India Limited</t>
  </si>
  <si>
    <t>Manufacture of hair oil, shampoo, hair dye etc.</t>
  </si>
  <si>
    <t>INE298A01020</t>
  </si>
  <si>
    <t>CUMMINS INDIA LIMITED</t>
  </si>
  <si>
    <t>Manufacture of engines and turbines, except aircraft, vehicle</t>
  </si>
  <si>
    <t>INE263A01024</t>
  </si>
  <si>
    <t>BHARAT ELECTRONICS LIMITED</t>
  </si>
  <si>
    <t>Manufacture of radar equipment, GPS devices, search, detection, navig</t>
  </si>
  <si>
    <t>INE155A01022</t>
  </si>
  <si>
    <t>TATA MOTORS LTD</t>
  </si>
  <si>
    <t>Manufacture of commercial vehicles such as vans, lorries, over-the-road</t>
  </si>
  <si>
    <t>INE795G01014</t>
  </si>
  <si>
    <t>HDFC LIFE INSURANCE COMPANY LTD</t>
  </si>
  <si>
    <t>INE203G01027</t>
  </si>
  <si>
    <t>INDRAPRASTHA GAS</t>
  </si>
  <si>
    <t>Disrtibution and sale of gaseous fuels through mains</t>
  </si>
  <si>
    <t>INE121A01024</t>
  </si>
  <si>
    <t>CHOLAMANDALAM INVESTMENT AND FINANCE COMPANY</t>
  </si>
  <si>
    <t>IN9397D01014</t>
  </si>
  <si>
    <t>Bharti Airtel partly Paid(14:1)</t>
  </si>
  <si>
    <t>Activities of maintaining and operating pageing</t>
  </si>
  <si>
    <t>INE271C01023</t>
  </si>
  <si>
    <t>DLF Ltd</t>
  </si>
  <si>
    <t>Real estate activities with own or leased property</t>
  </si>
  <si>
    <t>INE089A01023</t>
  </si>
  <si>
    <t>Dr. Reddy's Laboratories Limited</t>
  </si>
  <si>
    <t>Manufacture of allopathic pharmaceutical preparations</t>
  </si>
  <si>
    <t>INE021A01026</t>
  </si>
  <si>
    <t>ASIAN PAINTS LTD.</t>
  </si>
  <si>
    <t>Manufacture of paints and varnishes, enamels or lacquers</t>
  </si>
  <si>
    <t>INE030A01027</t>
  </si>
  <si>
    <t>HINDUSTAN UNILEVER LIMITED</t>
  </si>
  <si>
    <t>Manufacture of soap all forms</t>
  </si>
  <si>
    <t>INE237A01028</t>
  </si>
  <si>
    <t>KOTAK MAHINDRA BANK LIMITED</t>
  </si>
  <si>
    <t>Monetary intermediation of commercial banks, saving banks. postal savings</t>
  </si>
  <si>
    <t>INE585B01010</t>
  </si>
  <si>
    <t>MARUTI SUZUKI INDIA LTD.</t>
  </si>
  <si>
    <t>Manufacture of passenger cars</t>
  </si>
  <si>
    <t>INE002A01018</t>
  </si>
  <si>
    <t>RELIANCE INDUSTRIES LIMITED</t>
  </si>
  <si>
    <t>Manufacture of other petroleum n.e.c.</t>
  </si>
  <si>
    <t>INE079A01024</t>
  </si>
  <si>
    <t>AMBUJA CEMENTS LTD</t>
  </si>
  <si>
    <t>Manufacture of clinkers and cement</t>
  </si>
  <si>
    <t>INE397D01024</t>
  </si>
  <si>
    <t>BHARTI AIRTEL LTD</t>
  </si>
  <si>
    <t>IN0020020247</t>
  </si>
  <si>
    <t>6.01% GOVT 25-March-2028</t>
  </si>
  <si>
    <t>CSG</t>
  </si>
  <si>
    <t>INE066A01021</t>
  </si>
  <si>
    <t>EICHER MOTORS LTD</t>
  </si>
  <si>
    <t>INE090A01021</t>
  </si>
  <si>
    <t>ICICI BANK LTD</t>
  </si>
  <si>
    <t>INE018A01030</t>
  </si>
  <si>
    <t>LARSEN AND TOUBRO LIMITED</t>
  </si>
  <si>
    <t>Other civil engineering projects n.e.c.</t>
  </si>
  <si>
    <t>INE101A01026</t>
  </si>
  <si>
    <t>MAHINDRA AND MAHINDRA LTD</t>
  </si>
  <si>
    <t>Manufacture of tractors used in agriculture and forestry</t>
  </si>
  <si>
    <t>INE752E01010</t>
  </si>
  <si>
    <t>POWER GRID CORPORATION OF INDIA LIMITED</t>
  </si>
  <si>
    <t>Transmission of electric energy</t>
  </si>
  <si>
    <t>INE044A01036</t>
  </si>
  <si>
    <t>SUN PHARMACEUTICALS INDUSTRIES LTD</t>
  </si>
  <si>
    <t>Manufacture of medicinal substances used in the manufacture of pharmaceuticals:</t>
  </si>
  <si>
    <t>INE001A01036</t>
  </si>
  <si>
    <t>HOUSING DEVELOPMENT FINANCE CORPORATION</t>
  </si>
  <si>
    <t>Activities of specialized institutions granting credit for house purchases</t>
  </si>
  <si>
    <t>INE154A01025</t>
  </si>
  <si>
    <t>ITC LTD</t>
  </si>
  <si>
    <t>Manufacture of cigarettes, cigarette tobacco</t>
  </si>
  <si>
    <t>INE062A01020</t>
  </si>
  <si>
    <t>STATE BANK OF INDIA</t>
  </si>
  <si>
    <t>INE081A01020</t>
  </si>
  <si>
    <t>TATA STEEL LIMITED.</t>
  </si>
  <si>
    <t>Manufacture of other iron and steel casting and products thereof</t>
  </si>
  <si>
    <t>INE038A01020</t>
  </si>
  <si>
    <t>HINDALCO INDUSTRIES LTD.</t>
  </si>
  <si>
    <t>Manufacture of Aluminium from alumina and by other methods and products</t>
  </si>
  <si>
    <t>IN0020060078</t>
  </si>
  <si>
    <t>8.24% GOI 15-Feb-2027</t>
  </si>
  <si>
    <t>INE040A01034</t>
  </si>
  <si>
    <t>HDFC BANK LTD</t>
  </si>
  <si>
    <t>INE009A01021</t>
  </si>
  <si>
    <t>INFOSYS LTD EQ</t>
  </si>
  <si>
    <t>Writing , modifying, testing of computer program</t>
  </si>
  <si>
    <t>INE860A01027</t>
  </si>
  <si>
    <t>HCL Technologies Limited</t>
  </si>
  <si>
    <t>INE669C01036</t>
  </si>
  <si>
    <t>TECH MAHINDRA LIMITED</t>
  </si>
  <si>
    <t>Computer consultancy</t>
  </si>
  <si>
    <t>INE733E01010</t>
  </si>
  <si>
    <t>NTPC LIMITED</t>
  </si>
  <si>
    <t>Electric power generation by coal based thermal power plants</t>
  </si>
  <si>
    <t>INE059A01026</t>
  </si>
  <si>
    <t>CIPLA LIMITED</t>
  </si>
  <si>
    <t>INE095A01012</t>
  </si>
  <si>
    <t>IndusInd Bank Limited</t>
  </si>
  <si>
    <t>INE238A01034</t>
  </si>
  <si>
    <t>AXIS BANK</t>
  </si>
  <si>
    <t>INE467B01029</t>
  </si>
  <si>
    <t>TATA CONSULTANCY SERVICES LIMITED</t>
  </si>
  <si>
    <t>INE481G01011</t>
  </si>
  <si>
    <t>UltraTech Cement Limited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</si>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</sst>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1"/>
    <xf numFmtId="0" fontId="5" fillId="0" borderId="0" xfId="1" applyFont="1"/>
    <xf numFmtId="0" fontId="5" fillId="0" borderId="0" xfId="1" applyFont="1" applyAlignment="1">
      <alignment horizontal="left"/>
    </xf>
    <xf numFmtId="43" fontId="0" fillId="0" borderId="0" xfId="2" applyFont="1"/>
    <xf numFmtId="164" fontId="5" fillId="0" borderId="0" xfId="1" applyNumberFormat="1" applyFont="1" applyAlignment="1">
      <alignment horizontal="left"/>
    </xf>
    <xf numFmtId="0" fontId="5" fillId="2" borderId="1" xfId="1" applyFont="1" applyFill="1" applyBorder="1"/>
    <xf numFmtId="0" fontId="5" fillId="2" borderId="2" xfId="1" applyFont="1" applyFill="1" applyBorder="1"/>
    <xf numFmtId="43" fontId="5" fillId="2" borderId="2" xfId="2" applyFont="1" applyFill="1" applyBorder="1"/>
    <xf numFmtId="0" fontId="5" fillId="2" borderId="3" xfId="1" applyFont="1" applyFill="1" applyBorder="1"/>
    <xf numFmtId="0" fontId="2" fillId="0" borderId="0" xfId="1" applyAlignment="1">
      <alignment vertical="top"/>
    </xf>
    <xf numFmtId="0" fontId="0" fillId="0" borderId="0" xfId="0" applyAlignment="1">
      <alignment vertical="top"/>
    </xf>
    <xf numFmtId="0" fontId="2" fillId="0" borderId="4" xfId="1" applyBorder="1"/>
    <xf numFmtId="165" fontId="0" fillId="0" borderId="4" xfId="2" applyNumberFormat="1" applyFont="1" applyBorder="1"/>
    <xf numFmtId="10" fontId="0" fillId="0" borderId="4" xfId="3" applyNumberFormat="1" applyFont="1" applyFill="1" applyBorder="1"/>
    <xf numFmtId="43" fontId="0" fillId="0" borderId="5" xfId="2" quotePrefix="1" applyFont="1" applyFill="1" applyBorder="1"/>
    <xf numFmtId="165" fontId="0" fillId="0" borderId="4" xfId="3" applyNumberFormat="1" applyFont="1" applyFill="1" applyBorder="1"/>
    <xf numFmtId="0" fontId="2" fillId="0" borderId="5" xfId="1" quotePrefix="1" applyBorder="1"/>
    <xf numFmtId="43" fontId="0" fillId="0" borderId="4" xfId="2" applyFont="1" applyBorder="1"/>
    <xf numFmtId="165" fontId="0" fillId="0" borderId="6" xfId="3" applyNumberFormat="1" applyFont="1" applyFill="1" applyBorder="1"/>
    <xf numFmtId="0" fontId="2" fillId="0" borderId="7" xfId="1" quotePrefix="1" applyBorder="1"/>
    <xf numFmtId="0" fontId="2" fillId="0" borderId="4" xfId="1" applyBorder="1" applyAlignment="1">
      <alignment vertical="top"/>
    </xf>
    <xf numFmtId="43" fontId="0" fillId="0" borderId="4" xfId="2" applyFont="1" applyFill="1" applyBorder="1" applyAlignment="1">
      <alignment horizontal="right" vertical="top"/>
    </xf>
    <xf numFmtId="43" fontId="0" fillId="0" borderId="4" xfId="2" applyFont="1" applyBorder="1" applyAlignment="1">
      <alignment horizontal="right" vertical="top"/>
    </xf>
    <xf numFmtId="4" fontId="2" fillId="0" borderId="4" xfId="1" applyNumberFormat="1" applyBorder="1" applyAlignment="1">
      <alignment horizontal="right" vertical="top"/>
    </xf>
    <xf numFmtId="10" fontId="0" fillId="0" borderId="4" xfId="3" applyNumberFormat="1" applyFont="1" applyBorder="1"/>
    <xf numFmtId="0" fontId="2" fillId="0" borderId="4" xfId="1" quotePrefix="1" applyBorder="1"/>
    <xf numFmtId="0" fontId="3" fillId="2" borderId="4" xfId="1" applyFont="1" applyFill="1" applyBorder="1"/>
    <xf numFmtId="0" fontId="6" fillId="0" borderId="4" xfId="1" applyFont="1" applyBorder="1"/>
    <xf numFmtId="165" fontId="0" fillId="0" borderId="4" xfId="2" applyNumberFormat="1" applyFont="1" applyBorder="1" applyAlignment="1">
      <alignment horizontal="right" vertical="top"/>
    </xf>
    <xf numFmtId="0" fontId="7" fillId="3" borderId="8" xfId="0" applyFont="1" applyFill="1" applyBorder="1"/>
    <xf numFmtId="165" fontId="8" fillId="0" borderId="4" xfId="2" applyNumberFormat="1" applyFont="1" applyBorder="1"/>
    <xf numFmtId="0" fontId="4" fillId="0" borderId="4" xfId="1" applyFont="1" applyBorder="1"/>
    <xf numFmtId="165" fontId="9" fillId="0" borderId="4" xfId="2" applyNumberFormat="1" applyFont="1" applyFill="1" applyBorder="1" applyAlignment="1">
      <alignment vertical="center" wrapText="1"/>
    </xf>
    <xf numFmtId="9" fontId="0" fillId="0" borderId="4" xfId="3" applyFont="1" applyBorder="1"/>
    <xf numFmtId="0" fontId="3" fillId="0" borderId="4" xfId="1" applyFont="1" applyBorder="1"/>
    <xf numFmtId="0" fontId="5" fillId="0" borderId="4" xfId="1" applyFont="1" applyBorder="1" applyAlignment="1">
      <alignment vertical="top"/>
    </xf>
    <xf numFmtId="0" fontId="5" fillId="0" borderId="4" xfId="1" applyFont="1" applyBorder="1"/>
    <xf numFmtId="43" fontId="5" fillId="0" borderId="4" xfId="2" applyFont="1" applyBorder="1"/>
    <xf numFmtId="165" fontId="5" fillId="0" borderId="4" xfId="2" applyNumberFormat="1" applyFont="1" applyBorder="1"/>
    <xf numFmtId="10" fontId="5" fillId="0" borderId="4" xfId="3" applyNumberFormat="1" applyFont="1" applyBorder="1"/>
    <xf numFmtId="165" fontId="2" fillId="0" borderId="0" xfId="1" applyNumberFormat="1"/>
    <xf numFmtId="43" fontId="2" fillId="0" borderId="4" xfId="1" applyNumberFormat="1" applyBorder="1"/>
    <xf numFmtId="43" fontId="0" fillId="4" borderId="4" xfId="2" applyFont="1" applyFill="1" applyBorder="1" applyAlignment="1">
      <alignment horizontal="right"/>
    </xf>
    <xf numFmtId="166" fontId="2" fillId="0" borderId="4" xfId="1" applyNumberFormat="1" applyBorder="1" applyAlignment="1">
      <alignment horizontal="right" vertical="top"/>
    </xf>
    <xf numFmtId="43" fontId="10" fillId="0" borderId="4" xfId="2" applyFont="1" applyFill="1" applyBorder="1"/>
    <xf numFmtId="10" fontId="0" fillId="0" borderId="0" xfId="3" applyNumberFormat="1" applyFont="1"/>
    <xf numFmtId="10" fontId="0" fillId="4" borderId="0" xfId="3" applyNumberFormat="1" applyFont="1" applyFill="1" applyBorder="1"/>
    <xf numFmtId="165" fontId="0" fillId="0" borderId="4" xfId="2" applyNumberFormat="1" applyFont="1" applyBorder="1" applyAlignment="1">
      <alignment vertical="top"/>
    </xf>
    <xf numFmtId="10" fontId="0" fillId="0" borderId="1" xfId="3" applyNumberFormat="1" applyFont="1" applyBorder="1" applyAlignment="1">
      <alignment vertical="center"/>
    </xf>
  </cellXfs>
  <cellStyles count="4">
    <cellStyle name="Comma 2 2" xfId="2" xr:uid="{28D320EF-1924-419D-B3A7-D49DF50BE27A}"/>
    <cellStyle name="Normal" xfId="0" builtinId="0"/>
    <cellStyle name="Normal 2 2" xfId="1" xr:uid="{0F245B74-3D30-47BC-A9E4-C6B46C93E78A}"/>
    <cellStyle name="Percent 2" xfId="3" xr:uid="{ACC4A9A5-DFCA-4559-96B0-2988E8126644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FC%20PENSION\PFRDA\PFRDA%20(as%20on%2027.05.2013)\Process\MIS\Regulatory%20Reports\Quarterly%20Reports\2017-18\March%20-%202018\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C9CC46-4EB6-47B1-B141-BC9E425D1B83}" name="Table13456768" displayName="Table13456768" ref="B6:H72" totalsRowShown="0" headerRowDxfId="11" dataDxfId="10" headerRowBorderDxfId="8" tableBorderDxfId="9" totalsRowBorderDxfId="7">
  <autoFilter ref="B6:H72" xr:uid="{BEB4C6B0-4A1D-43A3-9165-C3BA696946F7}"/>
  <sortState xmlns:xlrd2="http://schemas.microsoft.com/office/spreadsheetml/2017/richdata2" ref="B7:H58">
    <sortCondition descending="1" ref="F6:F72"/>
  </sortState>
  <tableColumns count="7">
    <tableColumn id="1" xr3:uid="{E6F3EEC1-AA18-47EE-8AC6-2659E138CEAD}" name="ISIN No." dataDxfId="6"/>
    <tableColumn id="2" xr3:uid="{AFC5CDEF-3EAD-4524-BD9E-63E08FF00D0A}" name="Name of the Instrument" dataDxfId="5"/>
    <tableColumn id="3" xr3:uid="{FEB9B553-4DF4-407C-A541-84CCD6BBD107}" name="Industry " dataDxfId="4"/>
    <tableColumn id="4" xr3:uid="{1DCCB610-A612-4DBE-8DE4-D8A86C85B41F}" name="Quantity" dataDxfId="3"/>
    <tableColumn id="5" xr3:uid="{1774FD36-DCE0-45A4-B5F6-85F378FDD642}" name="Market Value" dataDxfId="2"/>
    <tableColumn id="6" xr3:uid="{B863A500-2252-45FE-8123-3DF61C174A81}" name="% of Portfolio" dataDxfId="1" dataCellStyle="Percent">
      <calculatedColumnFormula>+F7/$F$85</calculatedColumnFormula>
    </tableColumn>
    <tableColumn id="7" xr3:uid="{86E1E253-268A-498E-BA5F-EFCABEC61203}" name="Ratings" dataDxfId="0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9070-D41A-4AD3-9C2C-CEC230DBFF02}">
  <sheetPr>
    <tabColor rgb="FF7030A0"/>
  </sheetPr>
  <dimension ref="A2:O121"/>
  <sheetViews>
    <sheetView showGridLines="0" tabSelected="1" view="pageBreakPreview" zoomScale="89" zoomScaleNormal="100" zoomScaleSheetLayoutView="89" workbookViewId="0">
      <selection activeCell="D10" sqref="D10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60.7265625" style="1" customWidth="1"/>
    <col min="4" max="4" width="46.54296875" style="1" customWidth="1"/>
    <col min="5" max="5" width="19.453125" style="4" customWidth="1"/>
    <col min="6" max="6" width="29.54296875" style="1" customWidth="1"/>
    <col min="7" max="7" width="20.54296875" style="1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</row>
    <row r="3" spans="1:8" x14ac:dyDescent="0.35">
      <c r="A3" s="1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5">
        <v>44865</v>
      </c>
    </row>
    <row r="6" spans="1:8" x14ac:dyDescent="0.35">
      <c r="B6" s="6" t="s">
        <v>6</v>
      </c>
      <c r="C6" s="7" t="s">
        <v>7</v>
      </c>
      <c r="D6" s="7" t="s">
        <v>8</v>
      </c>
      <c r="E6" s="8" t="s">
        <v>9</v>
      </c>
      <c r="F6" s="7" t="s">
        <v>10</v>
      </c>
      <c r="G6" s="7" t="s">
        <v>11</v>
      </c>
      <c r="H6" s="9" t="s">
        <v>12</v>
      </c>
    </row>
    <row r="7" spans="1:8" x14ac:dyDescent="0.35">
      <c r="A7" s="10"/>
      <c r="B7" s="11" t="s">
        <v>13</v>
      </c>
      <c r="C7" s="12" t="s">
        <v>14</v>
      </c>
      <c r="D7" s="12" t="s">
        <v>15</v>
      </c>
      <c r="E7" s="13">
        <v>1</v>
      </c>
      <c r="F7" s="13">
        <v>2761.5</v>
      </c>
      <c r="G7" s="14">
        <f t="shared" ref="G7:G55" si="0">+F7/$F$85</f>
        <v>7.700855804206549E-4</v>
      </c>
      <c r="H7" s="15"/>
    </row>
    <row r="8" spans="1:8" x14ac:dyDescent="0.35">
      <c r="A8" s="10"/>
      <c r="B8" s="11" t="s">
        <v>16</v>
      </c>
      <c r="C8" s="12" t="s">
        <v>17</v>
      </c>
      <c r="D8" s="12" t="s">
        <v>18</v>
      </c>
      <c r="E8" s="13">
        <v>1</v>
      </c>
      <c r="F8" s="13">
        <v>7144.1</v>
      </c>
      <c r="G8" s="14">
        <f t="shared" si="0"/>
        <v>1.9922391436115157E-3</v>
      </c>
      <c r="H8" s="15">
        <v>0</v>
      </c>
    </row>
    <row r="9" spans="1:8" x14ac:dyDescent="0.35">
      <c r="A9" s="10"/>
      <c r="B9" s="11" t="s">
        <v>19</v>
      </c>
      <c r="C9" s="12" t="s">
        <v>20</v>
      </c>
      <c r="D9" s="12" t="s">
        <v>21</v>
      </c>
      <c r="E9" s="13">
        <v>2</v>
      </c>
      <c r="F9" s="13">
        <v>3305.7</v>
      </c>
      <c r="G9" s="14">
        <f t="shared" si="0"/>
        <v>9.2184389034820162E-4</v>
      </c>
      <c r="H9" s="15">
        <v>0</v>
      </c>
    </row>
    <row r="10" spans="1:8" x14ac:dyDescent="0.35">
      <c r="A10" s="10"/>
      <c r="B10" s="11" t="s">
        <v>22</v>
      </c>
      <c r="C10" s="12" t="s">
        <v>23</v>
      </c>
      <c r="D10" s="12" t="s">
        <v>24</v>
      </c>
      <c r="E10" s="13">
        <v>7</v>
      </c>
      <c r="F10" s="13">
        <v>2125.5500000000002</v>
      </c>
      <c r="G10" s="14">
        <f t="shared" si="0"/>
        <v>5.9274141063303391E-4</v>
      </c>
      <c r="H10" s="15">
        <v>0</v>
      </c>
    </row>
    <row r="11" spans="1:8" x14ac:dyDescent="0.35">
      <c r="A11" s="10"/>
      <c r="B11" s="11" t="s">
        <v>25</v>
      </c>
      <c r="C11" s="12" t="s">
        <v>26</v>
      </c>
      <c r="D11" s="12" t="s">
        <v>27</v>
      </c>
      <c r="E11" s="13">
        <v>1</v>
      </c>
      <c r="F11" s="13">
        <v>3671.85</v>
      </c>
      <c r="G11" s="14">
        <f t="shared" si="0"/>
        <v>1.0239502945745362E-3</v>
      </c>
      <c r="H11" s="15">
        <v>0</v>
      </c>
    </row>
    <row r="12" spans="1:8" x14ac:dyDescent="0.35">
      <c r="A12" s="10"/>
      <c r="B12" s="11" t="s">
        <v>28</v>
      </c>
      <c r="C12" s="12" t="s">
        <v>29</v>
      </c>
      <c r="D12" s="12" t="s">
        <v>30</v>
      </c>
      <c r="E12" s="13">
        <v>3</v>
      </c>
      <c r="F12" s="13">
        <v>2689.05</v>
      </c>
      <c r="G12" s="14">
        <f t="shared" si="0"/>
        <v>7.4988181424231841E-4</v>
      </c>
      <c r="H12" s="15">
        <v>0</v>
      </c>
    </row>
    <row r="13" spans="1:8" x14ac:dyDescent="0.35">
      <c r="A13" s="10"/>
      <c r="B13" s="11" t="s">
        <v>31</v>
      </c>
      <c r="C13" s="12" t="s">
        <v>32</v>
      </c>
      <c r="D13" s="12" t="s">
        <v>33</v>
      </c>
      <c r="E13" s="13">
        <v>5</v>
      </c>
      <c r="F13" s="13">
        <v>6329.75</v>
      </c>
      <c r="G13" s="14">
        <f t="shared" si="0"/>
        <v>1.7651454653875216E-3</v>
      </c>
      <c r="H13" s="15">
        <v>0</v>
      </c>
    </row>
    <row r="14" spans="1:8" x14ac:dyDescent="0.35">
      <c r="A14" s="10"/>
      <c r="B14" s="11" t="s">
        <v>34</v>
      </c>
      <c r="C14" s="12" t="s">
        <v>35</v>
      </c>
      <c r="D14" s="12" t="s">
        <v>36</v>
      </c>
      <c r="E14" s="13">
        <v>1</v>
      </c>
      <c r="F14" s="13">
        <v>3766.55</v>
      </c>
      <c r="G14" s="14">
        <f t="shared" si="0"/>
        <v>1.0503588060595394E-3</v>
      </c>
      <c r="H14" s="15">
        <v>0</v>
      </c>
    </row>
    <row r="15" spans="1:8" x14ac:dyDescent="0.35">
      <c r="A15" s="10"/>
      <c r="B15" s="11" t="s">
        <v>37</v>
      </c>
      <c r="C15" s="12" t="s">
        <v>38</v>
      </c>
      <c r="D15" s="12" t="s">
        <v>39</v>
      </c>
      <c r="E15" s="13">
        <v>6</v>
      </c>
      <c r="F15" s="13">
        <v>5005.2</v>
      </c>
      <c r="G15" s="14">
        <f t="shared" si="0"/>
        <v>1.3957748857944821E-3</v>
      </c>
      <c r="H15" s="15">
        <v>0</v>
      </c>
    </row>
    <row r="16" spans="1:8" x14ac:dyDescent="0.35">
      <c r="A16" s="10"/>
      <c r="B16" s="11" t="s">
        <v>40</v>
      </c>
      <c r="C16" s="12" t="s">
        <v>41</v>
      </c>
      <c r="D16" s="12" t="s">
        <v>42</v>
      </c>
      <c r="E16" s="13">
        <v>8</v>
      </c>
      <c r="F16" s="13">
        <v>4437.6000000000004</v>
      </c>
      <c r="G16" s="14">
        <f t="shared" si="0"/>
        <v>1.2374911358590255E-3</v>
      </c>
      <c r="H16" s="15">
        <v>0</v>
      </c>
    </row>
    <row r="17" spans="1:8" x14ac:dyDescent="0.35">
      <c r="A17" s="10"/>
      <c r="B17" s="11" t="s">
        <v>43</v>
      </c>
      <c r="C17" s="12" t="s">
        <v>44</v>
      </c>
      <c r="D17" s="12" t="s">
        <v>45</v>
      </c>
      <c r="E17" s="13">
        <v>4</v>
      </c>
      <c r="F17" s="13">
        <v>5391.6</v>
      </c>
      <c r="G17" s="14">
        <f t="shared" si="0"/>
        <v>1.5035283054122771E-3</v>
      </c>
      <c r="H17" s="15">
        <v>0</v>
      </c>
    </row>
    <row r="18" spans="1:8" x14ac:dyDescent="0.35">
      <c r="A18" s="10"/>
      <c r="B18" s="11" t="s">
        <v>46</v>
      </c>
      <c r="C18" s="12" t="s">
        <v>47</v>
      </c>
      <c r="D18" s="12" t="s">
        <v>48</v>
      </c>
      <c r="E18" s="13">
        <v>36</v>
      </c>
      <c r="F18" s="13">
        <v>3846.6</v>
      </c>
      <c r="G18" s="14">
        <f t="shared" si="0"/>
        <v>1.0726819459156585E-3</v>
      </c>
      <c r="H18" s="15">
        <v>0</v>
      </c>
    </row>
    <row r="19" spans="1:8" x14ac:dyDescent="0.35">
      <c r="A19" s="10"/>
      <c r="B19" s="11" t="s">
        <v>49</v>
      </c>
      <c r="C19" s="12" t="s">
        <v>50</v>
      </c>
      <c r="D19" s="12" t="s">
        <v>51</v>
      </c>
      <c r="E19" s="13">
        <v>6</v>
      </c>
      <c r="F19" s="13">
        <v>2476.5</v>
      </c>
      <c r="G19" s="14">
        <f t="shared" si="0"/>
        <v>6.9060906750380302E-4</v>
      </c>
      <c r="H19" s="15">
        <v>0</v>
      </c>
    </row>
    <row r="20" spans="1:8" x14ac:dyDescent="0.35">
      <c r="A20" s="10"/>
      <c r="B20" s="11" t="s">
        <v>52</v>
      </c>
      <c r="C20" s="12" t="s">
        <v>53</v>
      </c>
      <c r="D20" s="12" t="s">
        <v>33</v>
      </c>
      <c r="E20" s="13">
        <v>6</v>
      </c>
      <c r="F20" s="13">
        <v>3242.7</v>
      </c>
      <c r="G20" s="14">
        <f t="shared" si="0"/>
        <v>9.0427539801921336E-4</v>
      </c>
      <c r="H20" s="15">
        <v>0</v>
      </c>
    </row>
    <row r="21" spans="1:8" x14ac:dyDescent="0.35">
      <c r="A21" s="10"/>
      <c r="B21" s="11" t="s">
        <v>54</v>
      </c>
      <c r="C21" s="12" t="s">
        <v>55</v>
      </c>
      <c r="D21" s="12" t="s">
        <v>56</v>
      </c>
      <c r="E21" s="13">
        <v>5</v>
      </c>
      <c r="F21" s="13">
        <v>2141.25</v>
      </c>
      <c r="G21" s="14">
        <f t="shared" si="0"/>
        <v>5.9711959046740079E-4</v>
      </c>
      <c r="H21" s="15">
        <v>0</v>
      </c>
    </row>
    <row r="22" spans="1:8" x14ac:dyDescent="0.35">
      <c r="A22" s="10"/>
      <c r="B22" s="11" t="s">
        <v>57</v>
      </c>
      <c r="C22" s="12" t="s">
        <v>58</v>
      </c>
      <c r="D22" s="12" t="s">
        <v>18</v>
      </c>
      <c r="E22" s="13">
        <v>2</v>
      </c>
      <c r="F22" s="13">
        <v>1418.7</v>
      </c>
      <c r="G22" s="14">
        <f t="shared" si="0"/>
        <v>3.9562571535136092E-4</v>
      </c>
      <c r="H22" s="15">
        <v>0</v>
      </c>
    </row>
    <row r="23" spans="1:8" x14ac:dyDescent="0.35">
      <c r="A23" s="10"/>
      <c r="B23" s="11" t="s">
        <v>59</v>
      </c>
      <c r="C23" s="12" t="s">
        <v>60</v>
      </c>
      <c r="D23" s="12" t="s">
        <v>61</v>
      </c>
      <c r="E23" s="13">
        <v>1</v>
      </c>
      <c r="F23" s="13">
        <v>439.9</v>
      </c>
      <c r="G23" s="14">
        <f t="shared" si="0"/>
        <v>1.2267269484955498E-4</v>
      </c>
      <c r="H23" s="15">
        <v>0</v>
      </c>
    </row>
    <row r="24" spans="1:8" x14ac:dyDescent="0.35">
      <c r="A24" s="10"/>
      <c r="B24" s="11" t="s">
        <v>62</v>
      </c>
      <c r="C24" s="12" t="s">
        <v>63</v>
      </c>
      <c r="D24" s="12" t="s">
        <v>64</v>
      </c>
      <c r="E24" s="13">
        <v>10</v>
      </c>
      <c r="F24" s="13">
        <v>3855</v>
      </c>
      <c r="G24" s="14">
        <f t="shared" si="0"/>
        <v>1.0750244115595238E-3</v>
      </c>
      <c r="H24" s="15">
        <v>0</v>
      </c>
    </row>
    <row r="25" spans="1:8" x14ac:dyDescent="0.35">
      <c r="A25" s="10"/>
      <c r="B25" s="11" t="s">
        <v>65</v>
      </c>
      <c r="C25" s="12" t="s">
        <v>66</v>
      </c>
      <c r="D25" s="12" t="s">
        <v>67</v>
      </c>
      <c r="E25" s="13">
        <v>1</v>
      </c>
      <c r="F25" s="13">
        <v>4433.7</v>
      </c>
      <c r="G25" s="14">
        <f t="shared" si="0"/>
        <v>1.2364035625243735E-3</v>
      </c>
      <c r="H25" s="15">
        <v>0</v>
      </c>
    </row>
    <row r="26" spans="1:8" x14ac:dyDescent="0.35">
      <c r="A26" s="10"/>
      <c r="B26" s="11" t="s">
        <v>68</v>
      </c>
      <c r="C26" s="12" t="s">
        <v>69</v>
      </c>
      <c r="D26" s="12" t="s">
        <v>70</v>
      </c>
      <c r="E26" s="13">
        <v>3</v>
      </c>
      <c r="F26" s="13">
        <v>9323.1</v>
      </c>
      <c r="G26" s="14">
        <f t="shared" si="0"/>
        <v>2.5998858862284297E-3</v>
      </c>
      <c r="H26" s="15">
        <v>0</v>
      </c>
    </row>
    <row r="27" spans="1:8" x14ac:dyDescent="0.35">
      <c r="A27" s="10"/>
      <c r="B27" s="11" t="s">
        <v>71</v>
      </c>
      <c r="C27" s="12" t="s">
        <v>72</v>
      </c>
      <c r="D27" s="12" t="s">
        <v>73</v>
      </c>
      <c r="E27" s="13">
        <v>6</v>
      </c>
      <c r="F27" s="13">
        <v>15304.2</v>
      </c>
      <c r="G27" s="14">
        <f t="shared" si="0"/>
        <v>4.2678050841476693E-3</v>
      </c>
      <c r="H27" s="15">
        <v>0</v>
      </c>
    </row>
    <row r="28" spans="1:8" x14ac:dyDescent="0.35">
      <c r="A28" s="10"/>
      <c r="B28" s="11" t="s">
        <v>74</v>
      </c>
      <c r="C28" s="12" t="s">
        <v>75</v>
      </c>
      <c r="D28" s="12" t="s">
        <v>76</v>
      </c>
      <c r="E28" s="13">
        <v>8</v>
      </c>
      <c r="F28" s="13">
        <v>15215.6</v>
      </c>
      <c r="G28" s="14">
        <f t="shared" si="0"/>
        <v>4.2430976489040437E-3</v>
      </c>
      <c r="H28" s="15">
        <v>0</v>
      </c>
    </row>
    <row r="29" spans="1:8" x14ac:dyDescent="0.35">
      <c r="A29" s="10"/>
      <c r="B29" s="11" t="s">
        <v>77</v>
      </c>
      <c r="C29" s="12" t="s">
        <v>78</v>
      </c>
      <c r="D29" s="12" t="s">
        <v>79</v>
      </c>
      <c r="E29" s="13">
        <v>1</v>
      </c>
      <c r="F29" s="13">
        <v>9527.6</v>
      </c>
      <c r="G29" s="14">
        <f t="shared" si="0"/>
        <v>2.656913770058241E-3</v>
      </c>
      <c r="H29" s="15">
        <v>0</v>
      </c>
    </row>
    <row r="30" spans="1:8" x14ac:dyDescent="0.35">
      <c r="A30" s="10"/>
      <c r="B30" s="11" t="s">
        <v>80</v>
      </c>
      <c r="C30" s="12" t="s">
        <v>81</v>
      </c>
      <c r="D30" s="12" t="s">
        <v>82</v>
      </c>
      <c r="E30" s="13">
        <v>15</v>
      </c>
      <c r="F30" s="13">
        <v>38244</v>
      </c>
      <c r="G30" s="14">
        <f t="shared" si="0"/>
        <v>1.0664911438568722E-2</v>
      </c>
      <c r="H30" s="15">
        <v>0</v>
      </c>
    </row>
    <row r="31" spans="1:8" x14ac:dyDescent="0.35">
      <c r="A31" s="10"/>
      <c r="B31" s="11" t="s">
        <v>83</v>
      </c>
      <c r="C31" s="12" t="s">
        <v>84</v>
      </c>
      <c r="D31" s="12" t="s">
        <v>85</v>
      </c>
      <c r="E31" s="13">
        <v>13</v>
      </c>
      <c r="F31" s="13">
        <v>6928.35</v>
      </c>
      <c r="G31" s="14">
        <f t="shared" si="0"/>
        <v>1.9320740290086709E-3</v>
      </c>
      <c r="H31" s="15">
        <v>0</v>
      </c>
    </row>
    <row r="32" spans="1:8" x14ac:dyDescent="0.35">
      <c r="A32" s="10"/>
      <c r="B32" s="11" t="s">
        <v>86</v>
      </c>
      <c r="C32" s="12" t="s">
        <v>87</v>
      </c>
      <c r="D32" s="12" t="s">
        <v>61</v>
      </c>
      <c r="E32" s="13">
        <v>21</v>
      </c>
      <c r="F32" s="13">
        <v>17472</v>
      </c>
      <c r="G32" s="14">
        <f t="shared" si="0"/>
        <v>4.8723285392394287E-3</v>
      </c>
      <c r="H32" s="15">
        <v>0</v>
      </c>
    </row>
    <row r="33" spans="1:8" x14ac:dyDescent="0.35">
      <c r="A33" s="10"/>
      <c r="B33" s="11" t="s">
        <v>88</v>
      </c>
      <c r="C33" s="12" t="s">
        <v>89</v>
      </c>
      <c r="D33" s="12" t="s">
        <v>90</v>
      </c>
      <c r="E33" s="13">
        <v>5000</v>
      </c>
      <c r="F33" s="13">
        <v>469529.5</v>
      </c>
      <c r="G33" s="14">
        <f t="shared" si="0"/>
        <v>0.13093532411085276</v>
      </c>
      <c r="H33" s="15">
        <v>0</v>
      </c>
    </row>
    <row r="34" spans="1:8" x14ac:dyDescent="0.35">
      <c r="A34" s="10"/>
      <c r="B34" s="11" t="s">
        <v>91</v>
      </c>
      <c r="C34" s="12" t="s">
        <v>92</v>
      </c>
      <c r="D34" s="12" t="s">
        <v>27</v>
      </c>
      <c r="E34" s="13">
        <v>1</v>
      </c>
      <c r="F34" s="13">
        <v>3850.45</v>
      </c>
      <c r="G34" s="14">
        <f t="shared" si="0"/>
        <v>1.07375557600243E-3</v>
      </c>
      <c r="H34" s="15">
        <v>0</v>
      </c>
    </row>
    <row r="35" spans="1:8" x14ac:dyDescent="0.35">
      <c r="A35" s="10"/>
      <c r="B35" s="11" t="s">
        <v>93</v>
      </c>
      <c r="C35" s="12" t="s">
        <v>94</v>
      </c>
      <c r="D35" s="12" t="s">
        <v>76</v>
      </c>
      <c r="E35" s="13">
        <v>43</v>
      </c>
      <c r="F35" s="13">
        <v>39074.1</v>
      </c>
      <c r="G35" s="14">
        <f t="shared" si="0"/>
        <v>1.0896397239874964E-2</v>
      </c>
      <c r="H35" s="15">
        <v>0</v>
      </c>
    </row>
    <row r="36" spans="1:8" x14ac:dyDescent="0.35">
      <c r="A36" s="10"/>
      <c r="B36" s="11" t="s">
        <v>95</v>
      </c>
      <c r="C36" s="12" t="s">
        <v>96</v>
      </c>
      <c r="D36" s="12" t="s">
        <v>97</v>
      </c>
      <c r="E36" s="13">
        <v>8</v>
      </c>
      <c r="F36" s="13">
        <v>16184.8</v>
      </c>
      <c r="G36" s="14">
        <f t="shared" si="0"/>
        <v>4.5133735658128612E-3</v>
      </c>
      <c r="H36" s="15">
        <v>0</v>
      </c>
    </row>
    <row r="37" spans="1:8" x14ac:dyDescent="0.35">
      <c r="A37" s="10"/>
      <c r="B37" s="11" t="s">
        <v>98</v>
      </c>
      <c r="C37" s="12" t="s">
        <v>99</v>
      </c>
      <c r="D37" s="12" t="s">
        <v>100</v>
      </c>
      <c r="E37" s="13">
        <v>10</v>
      </c>
      <c r="F37" s="13">
        <v>13486</v>
      </c>
      <c r="G37" s="14">
        <f t="shared" si="0"/>
        <v>3.7607728182339137E-3</v>
      </c>
      <c r="H37" s="15">
        <v>0</v>
      </c>
    </row>
    <row r="38" spans="1:8" x14ac:dyDescent="0.35">
      <c r="A38" s="10"/>
      <c r="B38" s="11" t="s">
        <v>101</v>
      </c>
      <c r="C38" s="12" t="s">
        <v>102</v>
      </c>
      <c r="D38" s="12" t="s">
        <v>103</v>
      </c>
      <c r="E38" s="13">
        <v>33</v>
      </c>
      <c r="F38" s="13">
        <v>7528.95</v>
      </c>
      <c r="G38" s="14">
        <f t="shared" si="0"/>
        <v>2.0995603225450262E-3</v>
      </c>
      <c r="H38" s="15">
        <v>0</v>
      </c>
    </row>
    <row r="39" spans="1:8" x14ac:dyDescent="0.35">
      <c r="A39" s="10"/>
      <c r="B39" s="11" t="s">
        <v>104</v>
      </c>
      <c r="C39" s="12" t="s">
        <v>105</v>
      </c>
      <c r="D39" s="12" t="s">
        <v>106</v>
      </c>
      <c r="E39" s="13">
        <v>8</v>
      </c>
      <c r="F39" s="13">
        <v>8135.2</v>
      </c>
      <c r="G39" s="14">
        <f t="shared" si="0"/>
        <v>2.2686222030918386E-3</v>
      </c>
      <c r="H39" s="15">
        <v>0</v>
      </c>
    </row>
    <row r="40" spans="1:8" x14ac:dyDescent="0.35">
      <c r="A40" s="10"/>
      <c r="B40" s="11" t="s">
        <v>107</v>
      </c>
      <c r="C40" s="12" t="s">
        <v>108</v>
      </c>
      <c r="D40" s="12" t="s">
        <v>109</v>
      </c>
      <c r="E40" s="13">
        <v>6</v>
      </c>
      <c r="F40" s="13">
        <v>14818.8</v>
      </c>
      <c r="G40" s="14">
        <f t="shared" si="0"/>
        <v>4.1324440337271772E-3</v>
      </c>
      <c r="H40" s="15">
        <v>0</v>
      </c>
    </row>
    <row r="41" spans="1:8" x14ac:dyDescent="0.35">
      <c r="A41" s="10"/>
      <c r="B41" s="11" t="s">
        <v>110</v>
      </c>
      <c r="C41" s="12" t="s">
        <v>111</v>
      </c>
      <c r="D41" s="12" t="s">
        <v>112</v>
      </c>
      <c r="E41" s="13">
        <v>45</v>
      </c>
      <c r="F41" s="13">
        <v>15691.5</v>
      </c>
      <c r="G41" s="14">
        <f t="shared" si="0"/>
        <v>4.3758094822273063E-3</v>
      </c>
      <c r="H41" s="15">
        <v>0</v>
      </c>
    </row>
    <row r="42" spans="1:8" x14ac:dyDescent="0.35">
      <c r="A42" s="10"/>
      <c r="B42" s="11" t="s">
        <v>113</v>
      </c>
      <c r="C42" s="12" t="s">
        <v>114</v>
      </c>
      <c r="D42" s="12" t="s">
        <v>76</v>
      </c>
      <c r="E42" s="13">
        <v>30</v>
      </c>
      <c r="F42" s="13">
        <v>17214</v>
      </c>
      <c r="G42" s="14">
        <f t="shared" si="0"/>
        <v>4.8003813801778573E-3</v>
      </c>
      <c r="H42" s="15">
        <v>0</v>
      </c>
    </row>
    <row r="43" spans="1:8" x14ac:dyDescent="0.35">
      <c r="A43" s="10"/>
      <c r="B43" s="11" t="s">
        <v>115</v>
      </c>
      <c r="C43" s="12" t="s">
        <v>116</v>
      </c>
      <c r="D43" s="12" t="s">
        <v>117</v>
      </c>
      <c r="E43" s="13">
        <v>50</v>
      </c>
      <c r="F43" s="13">
        <v>5077.5</v>
      </c>
      <c r="G43" s="14">
        <f t="shared" si="0"/>
        <v>1.4159368222291782E-3</v>
      </c>
      <c r="H43" s="15">
        <v>0</v>
      </c>
    </row>
    <row r="44" spans="1:8" ht="13.5" customHeight="1" x14ac:dyDescent="0.35">
      <c r="A44" s="10"/>
      <c r="B44" s="11" t="s">
        <v>118</v>
      </c>
      <c r="C44" s="12" t="s">
        <v>119</v>
      </c>
      <c r="D44" s="12" t="s">
        <v>120</v>
      </c>
      <c r="E44" s="13">
        <v>5</v>
      </c>
      <c r="F44" s="13">
        <v>2028.25</v>
      </c>
      <c r="G44" s="14">
        <f t="shared" si="0"/>
        <v>5.6560785025826308E-4</v>
      </c>
      <c r="H44" s="15">
        <v>0</v>
      </c>
    </row>
    <row r="45" spans="1:8" x14ac:dyDescent="0.35">
      <c r="A45" s="10"/>
      <c r="B45" s="11" t="s">
        <v>121</v>
      </c>
      <c r="C45" s="12" t="s">
        <v>122</v>
      </c>
      <c r="D45" s="12" t="s">
        <v>90</v>
      </c>
      <c r="E45" s="13">
        <v>17600</v>
      </c>
      <c r="F45" s="13">
        <v>1812893.28</v>
      </c>
      <c r="G45" s="14">
        <f t="shared" si="0"/>
        <v>0.50555240766594423</v>
      </c>
      <c r="H45" s="15">
        <v>0</v>
      </c>
    </row>
    <row r="46" spans="1:8" x14ac:dyDescent="0.35">
      <c r="A46" s="10"/>
      <c r="B46" s="11" t="s">
        <v>123</v>
      </c>
      <c r="C46" s="12" t="s">
        <v>124</v>
      </c>
      <c r="D46" s="12" t="s">
        <v>76</v>
      </c>
      <c r="E46" s="13">
        <v>24</v>
      </c>
      <c r="F46" s="13">
        <v>35920.800000000003</v>
      </c>
      <c r="G46" s="14">
        <f t="shared" si="0"/>
        <v>1.0017052369065459E-2</v>
      </c>
      <c r="H46" s="15">
        <v>0</v>
      </c>
    </row>
    <row r="47" spans="1:8" x14ac:dyDescent="0.35">
      <c r="A47" s="10"/>
      <c r="B47" s="11" t="s">
        <v>125</v>
      </c>
      <c r="C47" s="12" t="s">
        <v>126</v>
      </c>
      <c r="D47" s="12" t="s">
        <v>127</v>
      </c>
      <c r="E47" s="13">
        <v>20</v>
      </c>
      <c r="F47" s="13">
        <v>30753</v>
      </c>
      <c r="G47" s="14">
        <f t="shared" si="0"/>
        <v>8.5759340411647299E-3</v>
      </c>
      <c r="H47" s="15">
        <v>0</v>
      </c>
    </row>
    <row r="48" spans="1:8" x14ac:dyDescent="0.35">
      <c r="A48" s="10"/>
      <c r="B48" s="11" t="s">
        <v>128</v>
      </c>
      <c r="C48" s="12" t="s">
        <v>129</v>
      </c>
      <c r="D48" s="12" t="s">
        <v>127</v>
      </c>
      <c r="E48" s="13">
        <v>7</v>
      </c>
      <c r="F48" s="13">
        <v>7288.05</v>
      </c>
      <c r="G48" s="14">
        <f t="shared" si="0"/>
        <v>2.0323817542584662E-3</v>
      </c>
      <c r="H48" s="15">
        <v>0</v>
      </c>
    </row>
    <row r="49" spans="1:15" x14ac:dyDescent="0.35">
      <c r="A49" s="10"/>
      <c r="B49" s="11" t="s">
        <v>130</v>
      </c>
      <c r="C49" s="12" t="s">
        <v>131</v>
      </c>
      <c r="D49" s="12" t="s">
        <v>132</v>
      </c>
      <c r="E49" s="13">
        <v>6</v>
      </c>
      <c r="F49" s="13">
        <v>6380.4</v>
      </c>
      <c r="G49" s="14">
        <f t="shared" si="0"/>
        <v>1.7792699754901127E-3</v>
      </c>
      <c r="H49" s="15">
        <v>0</v>
      </c>
    </row>
    <row r="50" spans="1:15" x14ac:dyDescent="0.35">
      <c r="A50" s="10"/>
      <c r="B50" s="11" t="s">
        <v>133</v>
      </c>
      <c r="C50" s="12" t="s">
        <v>134</v>
      </c>
      <c r="D50" s="12" t="s">
        <v>135</v>
      </c>
      <c r="E50" s="13">
        <v>50</v>
      </c>
      <c r="F50" s="13">
        <v>8655</v>
      </c>
      <c r="G50" s="14">
        <f t="shared" si="0"/>
        <v>2.4135762080538725E-3</v>
      </c>
      <c r="H50" s="15">
        <v>0</v>
      </c>
    </row>
    <row r="51" spans="1:15" x14ac:dyDescent="0.35">
      <c r="A51" s="10"/>
      <c r="B51" s="11" t="s">
        <v>136</v>
      </c>
      <c r="C51" s="12" t="s">
        <v>137</v>
      </c>
      <c r="D51" s="12" t="s">
        <v>106</v>
      </c>
      <c r="E51" s="13">
        <v>4</v>
      </c>
      <c r="F51" s="13">
        <v>4669.6000000000004</v>
      </c>
      <c r="G51" s="14">
        <f t="shared" si="0"/>
        <v>1.302187806022919E-3</v>
      </c>
      <c r="H51" s="15">
        <v>0</v>
      </c>
    </row>
    <row r="52" spans="1:15" x14ac:dyDescent="0.35">
      <c r="A52" s="10"/>
      <c r="B52" s="11" t="s">
        <v>138</v>
      </c>
      <c r="C52" s="12" t="s">
        <v>139</v>
      </c>
      <c r="D52" s="12" t="s">
        <v>76</v>
      </c>
      <c r="E52" s="13">
        <v>5</v>
      </c>
      <c r="F52" s="13">
        <v>5713.25</v>
      </c>
      <c r="G52" s="14">
        <f t="shared" si="0"/>
        <v>1.5932252190252786E-3</v>
      </c>
      <c r="H52" s="15">
        <v>0</v>
      </c>
    </row>
    <row r="53" spans="1:15" x14ac:dyDescent="0.35">
      <c r="A53" s="10"/>
      <c r="B53" s="11" t="s">
        <v>140</v>
      </c>
      <c r="C53" s="12" t="s">
        <v>141</v>
      </c>
      <c r="D53" s="12" t="s">
        <v>76</v>
      </c>
      <c r="E53" s="13">
        <v>18</v>
      </c>
      <c r="F53" s="13">
        <v>16308</v>
      </c>
      <c r="G53" s="14">
        <f t="shared" si="0"/>
        <v>4.5477297285895493E-3</v>
      </c>
      <c r="H53" s="15">
        <v>0</v>
      </c>
      <c r="L53" s="12"/>
      <c r="M53" s="12"/>
      <c r="N53" s="12"/>
      <c r="O53" s="12"/>
    </row>
    <row r="54" spans="1:15" x14ac:dyDescent="0.35">
      <c r="A54" s="10"/>
      <c r="B54" s="11" t="s">
        <v>142</v>
      </c>
      <c r="C54" s="12" t="s">
        <v>143</v>
      </c>
      <c r="D54" s="12" t="s">
        <v>132</v>
      </c>
      <c r="E54" s="13">
        <v>5</v>
      </c>
      <c r="F54" s="13">
        <v>15965.75</v>
      </c>
      <c r="G54" s="14">
        <f t="shared" si="0"/>
        <v>4.4522881968499265E-3</v>
      </c>
      <c r="H54" s="15">
        <v>0</v>
      </c>
      <c r="L54" s="12"/>
      <c r="M54" s="12"/>
      <c r="N54" s="12"/>
      <c r="O54" s="12"/>
    </row>
    <row r="55" spans="1:15" x14ac:dyDescent="0.35">
      <c r="A55" s="10"/>
      <c r="B55" s="11" t="s">
        <v>144</v>
      </c>
      <c r="C55" s="12" t="s">
        <v>145</v>
      </c>
      <c r="D55" s="12" t="s">
        <v>85</v>
      </c>
      <c r="E55" s="13">
        <v>2</v>
      </c>
      <c r="F55" s="13">
        <v>13429.9</v>
      </c>
      <c r="G55" s="14">
        <f t="shared" si="0"/>
        <v>3.7451284941123859E-3</v>
      </c>
      <c r="H55" s="15">
        <v>0</v>
      </c>
      <c r="L55" s="12"/>
      <c r="M55" s="12"/>
      <c r="N55" s="12"/>
      <c r="O55" s="12"/>
    </row>
    <row r="56" spans="1:15" x14ac:dyDescent="0.35">
      <c r="A56" s="10"/>
      <c r="B56" s="11"/>
      <c r="C56" s="12"/>
      <c r="D56" s="12"/>
      <c r="E56" s="13"/>
      <c r="F56" s="13"/>
      <c r="G56" s="14"/>
      <c r="H56" s="15"/>
      <c r="L56" s="12"/>
      <c r="M56" s="12"/>
      <c r="N56" s="12"/>
      <c r="O56" s="12"/>
    </row>
    <row r="57" spans="1:15" x14ac:dyDescent="0.35">
      <c r="A57" s="10"/>
      <c r="B57" s="11"/>
      <c r="C57" s="12"/>
      <c r="D57" s="12"/>
      <c r="E57" s="13"/>
      <c r="F57" s="13"/>
      <c r="G57" s="14"/>
      <c r="H57" s="15"/>
      <c r="L57" s="12"/>
      <c r="M57" s="12"/>
      <c r="N57" s="12"/>
      <c r="O57" s="12"/>
    </row>
    <row r="58" spans="1:15" x14ac:dyDescent="0.35">
      <c r="A58" s="10"/>
      <c r="B58" s="12"/>
      <c r="C58" s="12"/>
      <c r="D58" s="12"/>
      <c r="E58" s="13"/>
      <c r="F58" s="12"/>
      <c r="G58" s="16"/>
      <c r="H58" s="17"/>
      <c r="L58" s="12"/>
      <c r="M58" s="12"/>
      <c r="N58" s="12"/>
      <c r="O58" s="12"/>
    </row>
    <row r="59" spans="1:15" hidden="1" outlineLevel="1" x14ac:dyDescent="0.35">
      <c r="A59" s="10"/>
      <c r="B59" s="12"/>
      <c r="C59" s="12"/>
      <c r="D59" s="12"/>
      <c r="E59" s="18"/>
      <c r="F59" s="12"/>
      <c r="G59" s="16"/>
      <c r="H59" s="17"/>
      <c r="L59" s="12"/>
      <c r="M59" s="12"/>
      <c r="N59" s="12"/>
      <c r="O59" s="12"/>
    </row>
    <row r="60" spans="1:15" hidden="1" outlineLevel="1" x14ac:dyDescent="0.35">
      <c r="A60" s="10"/>
      <c r="B60" s="12"/>
      <c r="C60" s="12"/>
      <c r="D60" s="12"/>
      <c r="E60" s="18"/>
      <c r="F60" s="12"/>
      <c r="G60" s="16"/>
      <c r="H60" s="17"/>
      <c r="L60" s="12"/>
      <c r="M60" s="12"/>
      <c r="N60" s="12"/>
      <c r="O60" s="12"/>
    </row>
    <row r="61" spans="1:15" hidden="1" outlineLevel="1" x14ac:dyDescent="0.35">
      <c r="A61" s="10"/>
      <c r="B61" s="12"/>
      <c r="C61" s="12"/>
      <c r="D61" s="12"/>
      <c r="E61" s="18"/>
      <c r="F61" s="12"/>
      <c r="G61" s="16"/>
      <c r="H61" s="17"/>
    </row>
    <row r="62" spans="1:15" hidden="1" outlineLevel="1" x14ac:dyDescent="0.35">
      <c r="A62" s="10"/>
      <c r="B62" s="12"/>
      <c r="C62" s="12"/>
      <c r="D62" s="12"/>
      <c r="E62" s="18"/>
      <c r="F62" s="12"/>
      <c r="G62" s="16"/>
      <c r="H62" s="17"/>
    </row>
    <row r="63" spans="1:15" hidden="1" outlineLevel="1" x14ac:dyDescent="0.35">
      <c r="A63" s="10"/>
      <c r="B63" s="12"/>
      <c r="C63" s="12"/>
      <c r="D63" s="12"/>
      <c r="E63" s="18"/>
      <c r="F63" s="12"/>
      <c r="G63" s="16"/>
      <c r="H63" s="17"/>
    </row>
    <row r="64" spans="1:15" hidden="1" outlineLevel="1" x14ac:dyDescent="0.35">
      <c r="A64" s="10"/>
      <c r="B64" s="12"/>
      <c r="C64" s="12"/>
      <c r="D64" s="12"/>
      <c r="E64" s="18"/>
      <c r="F64" s="12"/>
      <c r="G64" s="16"/>
      <c r="H64" s="17"/>
    </row>
    <row r="65" spans="1:8" hidden="1" outlineLevel="1" x14ac:dyDescent="0.35">
      <c r="A65" s="10"/>
      <c r="B65" s="12"/>
      <c r="C65" s="12"/>
      <c r="D65" s="12"/>
      <c r="E65" s="18"/>
      <c r="F65" s="12"/>
      <c r="G65" s="16"/>
      <c r="H65" s="17"/>
    </row>
    <row r="66" spans="1:8" hidden="1" outlineLevel="1" x14ac:dyDescent="0.35">
      <c r="A66" s="10"/>
      <c r="B66" s="12"/>
      <c r="C66" s="12"/>
      <c r="D66" s="12"/>
      <c r="E66" s="18"/>
      <c r="F66" s="12"/>
      <c r="G66" s="16"/>
      <c r="H66" s="17"/>
    </row>
    <row r="67" spans="1:8" hidden="1" outlineLevel="1" x14ac:dyDescent="0.35">
      <c r="A67" s="10"/>
      <c r="B67" s="12"/>
      <c r="C67" s="12"/>
      <c r="D67" s="12"/>
      <c r="E67" s="18"/>
      <c r="F67" s="12"/>
      <c r="G67" s="16"/>
      <c r="H67" s="17"/>
    </row>
    <row r="68" spans="1:8" hidden="1" outlineLevel="1" x14ac:dyDescent="0.35">
      <c r="A68" s="10"/>
      <c r="B68" s="12"/>
      <c r="C68" s="12"/>
      <c r="D68" s="12"/>
      <c r="E68" s="18"/>
      <c r="F68" s="12"/>
      <c r="G68" s="19"/>
      <c r="H68" s="20"/>
    </row>
    <row r="69" spans="1:8" hidden="1" outlineLevel="1" x14ac:dyDescent="0.35">
      <c r="A69" s="10"/>
      <c r="B69" s="12"/>
      <c r="C69" s="12"/>
      <c r="D69" s="12"/>
      <c r="E69" s="18"/>
      <c r="F69" s="12"/>
      <c r="G69" s="16"/>
      <c r="H69" s="17"/>
    </row>
    <row r="70" spans="1:8" hidden="1" outlineLevel="1" x14ac:dyDescent="0.35">
      <c r="A70" s="10"/>
      <c r="B70" s="12"/>
      <c r="C70" s="12"/>
      <c r="D70" s="12"/>
      <c r="E70" s="18"/>
      <c r="F70" s="12"/>
      <c r="G70" s="16"/>
      <c r="H70" s="17"/>
    </row>
    <row r="71" spans="1:8" hidden="1" outlineLevel="1" x14ac:dyDescent="0.35">
      <c r="A71" s="10"/>
      <c r="B71" s="12"/>
      <c r="C71" s="12"/>
      <c r="D71" s="12"/>
      <c r="E71" s="18"/>
      <c r="F71" s="12"/>
      <c r="G71" s="16"/>
      <c r="H71" s="17"/>
    </row>
    <row r="72" spans="1:8" hidden="1" outlineLevel="1" x14ac:dyDescent="0.35">
      <c r="A72" s="10"/>
      <c r="B72" s="12"/>
      <c r="C72" s="21"/>
      <c r="D72" s="21"/>
      <c r="E72" s="22"/>
      <c r="F72" s="12"/>
      <c r="G72" s="16"/>
      <c r="H72" s="17"/>
    </row>
    <row r="73" spans="1:8" collapsed="1" x14ac:dyDescent="0.35">
      <c r="B73" s="21"/>
      <c r="C73" s="21" t="s">
        <v>146</v>
      </c>
      <c r="D73" s="21"/>
      <c r="E73" s="23"/>
      <c r="F73" s="24">
        <f>SUM(F7:F72)</f>
        <v>2751093.7299999995</v>
      </c>
      <c r="G73" s="25">
        <f>+F73/$F$85</f>
        <v>0.76718363637829956</v>
      </c>
      <c r="H73" s="26"/>
    </row>
    <row r="75" spans="1:8" x14ac:dyDescent="0.35">
      <c r="B75" s="27"/>
      <c r="C75" s="27" t="s">
        <v>147</v>
      </c>
      <c r="D75" s="27"/>
      <c r="E75" s="27"/>
      <c r="F75" s="27" t="s">
        <v>10</v>
      </c>
      <c r="G75" s="27" t="s">
        <v>11</v>
      </c>
      <c r="H75" s="27" t="s">
        <v>12</v>
      </c>
    </row>
    <row r="76" spans="1:8" x14ac:dyDescent="0.35">
      <c r="B76" s="28"/>
      <c r="C76" s="21" t="s">
        <v>148</v>
      </c>
      <c r="D76" s="12"/>
      <c r="E76" s="18"/>
      <c r="F76" s="29" t="s">
        <v>149</v>
      </c>
      <c r="G76" s="18">
        <v>0</v>
      </c>
      <c r="H76" s="12"/>
    </row>
    <row r="77" spans="1:8" x14ac:dyDescent="0.35">
      <c r="A77" s="30" t="s">
        <v>150</v>
      </c>
      <c r="B77" s="28" t="s">
        <v>151</v>
      </c>
      <c r="C77" s="21" t="s">
        <v>152</v>
      </c>
      <c r="D77" s="21"/>
      <c r="E77" s="23"/>
      <c r="F77" s="31">
        <v>801959.41</v>
      </c>
      <c r="G77" s="25">
        <f>+F77/$F$85</f>
        <v>0.22363837686896831</v>
      </c>
      <c r="H77" s="12"/>
    </row>
    <row r="78" spans="1:8" x14ac:dyDescent="0.35">
      <c r="B78" s="28"/>
      <c r="C78" s="21" t="s">
        <v>153</v>
      </c>
      <c r="D78" s="12"/>
      <c r="E78" s="18"/>
      <c r="F78" s="23" t="s">
        <v>149</v>
      </c>
      <c r="G78" s="18">
        <v>0</v>
      </c>
      <c r="H78" s="12"/>
    </row>
    <row r="79" spans="1:8" x14ac:dyDescent="0.35">
      <c r="B79" s="28"/>
      <c r="C79" s="21" t="s">
        <v>154</v>
      </c>
      <c r="D79" s="12"/>
      <c r="E79" s="18"/>
      <c r="F79" s="23" t="s">
        <v>149</v>
      </c>
      <c r="G79" s="18">
        <v>0</v>
      </c>
      <c r="H79" s="12"/>
    </row>
    <row r="80" spans="1:8" x14ac:dyDescent="0.35">
      <c r="B80" s="28"/>
      <c r="C80" s="21" t="s">
        <v>155</v>
      </c>
      <c r="D80" s="12"/>
      <c r="E80" s="18"/>
      <c r="F80" s="23" t="s">
        <v>149</v>
      </c>
      <c r="G80" s="18">
        <v>0</v>
      </c>
      <c r="H80" s="12"/>
    </row>
    <row r="81" spans="1:8" x14ac:dyDescent="0.35">
      <c r="A81" s="32" t="s">
        <v>156</v>
      </c>
      <c r="B81" s="12" t="s">
        <v>156</v>
      </c>
      <c r="C81" s="12" t="s">
        <v>157</v>
      </c>
      <c r="D81" s="12"/>
      <c r="E81" s="18"/>
      <c r="F81" s="31">
        <v>32911.94</v>
      </c>
      <c r="G81" s="25">
        <f>+F81/$F$85</f>
        <v>9.1779867527321275E-3</v>
      </c>
      <c r="H81" s="12"/>
    </row>
    <row r="82" spans="1:8" x14ac:dyDescent="0.35">
      <c r="B82" s="28"/>
      <c r="C82" s="12"/>
      <c r="D82" s="12"/>
      <c r="E82" s="18"/>
      <c r="F82" s="29"/>
      <c r="G82" s="25"/>
      <c r="H82" s="12"/>
    </row>
    <row r="83" spans="1:8" x14ac:dyDescent="0.35">
      <c r="B83" s="28"/>
      <c r="C83" s="12" t="s">
        <v>158</v>
      </c>
      <c r="D83" s="12"/>
      <c r="E83" s="18"/>
      <c r="F83" s="33">
        <f>SUM(F76:F82)</f>
        <v>834871.35000000009</v>
      </c>
      <c r="G83" s="25">
        <f>+F83/$F$85</f>
        <v>0.23281636362170047</v>
      </c>
      <c r="H83" s="12"/>
    </row>
    <row r="84" spans="1:8" x14ac:dyDescent="0.35">
      <c r="B84" s="28"/>
      <c r="C84" s="12"/>
      <c r="D84" s="12"/>
      <c r="E84" s="18"/>
      <c r="F84" s="33"/>
      <c r="G84" s="34"/>
      <c r="H84" s="12"/>
    </row>
    <row r="85" spans="1:8" x14ac:dyDescent="0.35">
      <c r="B85" s="35"/>
      <c r="C85" s="36" t="s">
        <v>159</v>
      </c>
      <c r="D85" s="37"/>
      <c r="E85" s="38"/>
      <c r="F85" s="39">
        <f>+F83+F73</f>
        <v>3585965.0799999996</v>
      </c>
      <c r="G85" s="40">
        <v>1</v>
      </c>
      <c r="H85" s="12"/>
    </row>
    <row r="86" spans="1:8" x14ac:dyDescent="0.35">
      <c r="F86" s="41">
        <v>0</v>
      </c>
    </row>
    <row r="87" spans="1:8" x14ac:dyDescent="0.35">
      <c r="C87" s="21" t="s">
        <v>160</v>
      </c>
      <c r="D87" s="42">
        <v>4.5235863531977261</v>
      </c>
      <c r="F87" s="4"/>
    </row>
    <row r="88" spans="1:8" x14ac:dyDescent="0.35">
      <c r="C88" s="21" t="s">
        <v>161</v>
      </c>
      <c r="D88" s="43">
        <v>3.7154701595676616</v>
      </c>
    </row>
    <row r="89" spans="1:8" x14ac:dyDescent="0.35">
      <c r="C89" s="21" t="s">
        <v>162</v>
      </c>
      <c r="D89" s="43">
        <v>7.5398965753006086</v>
      </c>
    </row>
    <row r="90" spans="1:8" x14ac:dyDescent="0.35">
      <c r="C90" s="21" t="s">
        <v>163</v>
      </c>
      <c r="D90" s="44">
        <v>11.4297</v>
      </c>
    </row>
    <row r="91" spans="1:8" x14ac:dyDescent="0.35">
      <c r="C91" s="21" t="s">
        <v>164</v>
      </c>
      <c r="D91" s="44">
        <v>11.315099999999999</v>
      </c>
    </row>
    <row r="92" spans="1:8" x14ac:dyDescent="0.35">
      <c r="A92" s="30" t="s">
        <v>165</v>
      </c>
      <c r="C92" s="21" t="s">
        <v>166</v>
      </c>
      <c r="D92" s="45">
        <v>70638.899999999994</v>
      </c>
    </row>
    <row r="93" spans="1:8" x14ac:dyDescent="0.35">
      <c r="C93" s="21" t="s">
        <v>167</v>
      </c>
      <c r="D93" s="43">
        <v>0</v>
      </c>
    </row>
    <row r="94" spans="1:8" x14ac:dyDescent="0.35">
      <c r="C94" s="21" t="s">
        <v>168</v>
      </c>
      <c r="D94" s="43">
        <v>0</v>
      </c>
      <c r="F94" s="41"/>
      <c r="G94" s="46"/>
    </row>
    <row r="95" spans="1:8" x14ac:dyDescent="0.35">
      <c r="B95" s="47"/>
      <c r="C95" s="10"/>
    </row>
    <row r="96" spans="1:8" x14ac:dyDescent="0.35">
      <c r="F96" s="4"/>
    </row>
    <row r="97" spans="1:8" x14ac:dyDescent="0.35">
      <c r="C97" s="27" t="s">
        <v>169</v>
      </c>
      <c r="D97" s="27"/>
      <c r="E97" s="27"/>
      <c r="F97" s="27"/>
      <c r="G97" s="27"/>
      <c r="H97" s="27"/>
    </row>
    <row r="98" spans="1:8" x14ac:dyDescent="0.35">
      <c r="C98" s="27" t="s">
        <v>170</v>
      </c>
      <c r="D98" s="27"/>
      <c r="E98" s="27"/>
      <c r="F98" s="27" t="s">
        <v>10</v>
      </c>
      <c r="G98" s="27" t="s">
        <v>11</v>
      </c>
      <c r="H98" s="27" t="s">
        <v>12</v>
      </c>
    </row>
    <row r="99" spans="1:8" x14ac:dyDescent="0.35">
      <c r="A99" s="12" t="s">
        <v>90</v>
      </c>
      <c r="C99" s="21" t="s">
        <v>171</v>
      </c>
      <c r="D99" s="12"/>
      <c r="E99" s="18"/>
      <c r="F99" s="48">
        <f>SUMIF(Table13456768[[Industry ]],A99,Table13456768[Market Value])</f>
        <v>2282422.7800000003</v>
      </c>
      <c r="G99" s="49">
        <f>+F99/$F$85</f>
        <v>0.63648773177679707</v>
      </c>
      <c r="H99" s="12"/>
    </row>
    <row r="100" spans="1:8" x14ac:dyDescent="0.35">
      <c r="A100" s="12" t="s">
        <v>172</v>
      </c>
      <c r="C100" s="12" t="s">
        <v>173</v>
      </c>
      <c r="D100" s="12"/>
      <c r="E100" s="18"/>
      <c r="F100" s="48">
        <f>SUMIF(Table13456768[[Industry ]],A100,Table13456768[Market Value])</f>
        <v>0</v>
      </c>
      <c r="G100" s="49">
        <f t="shared" ref="G100" si="1">+F100/$F$85</f>
        <v>0</v>
      </c>
      <c r="H100" s="12"/>
    </row>
    <row r="101" spans="1:8" x14ac:dyDescent="0.35">
      <c r="C101" s="12" t="s">
        <v>174</v>
      </c>
      <c r="D101" s="12"/>
      <c r="E101" s="18"/>
      <c r="F101" s="48">
        <f>SUMIF($E$113:$E$120,C101,H113:H120)</f>
        <v>0</v>
      </c>
      <c r="G101" s="49">
        <f>+F101/$F$85</f>
        <v>0</v>
      </c>
      <c r="H101" s="12"/>
    </row>
    <row r="102" spans="1:8" x14ac:dyDescent="0.35">
      <c r="C102" s="12" t="s">
        <v>175</v>
      </c>
      <c r="D102" s="12"/>
      <c r="E102" s="18"/>
      <c r="F102" s="48">
        <f t="shared" ref="F102:F110" si="2">SUMIF($E$113:$E$120,C102,H114:H121)</f>
        <v>0</v>
      </c>
      <c r="G102" s="49">
        <f t="shared" ref="G102:G110" si="3">+F102/$F$85</f>
        <v>0</v>
      </c>
      <c r="H102" s="12"/>
    </row>
    <row r="103" spans="1:8" x14ac:dyDescent="0.35">
      <c r="C103" s="12" t="s">
        <v>176</v>
      </c>
      <c r="D103" s="12"/>
      <c r="E103" s="18"/>
      <c r="F103" s="48">
        <f t="shared" si="2"/>
        <v>0</v>
      </c>
      <c r="G103" s="49">
        <f t="shared" si="3"/>
        <v>0</v>
      </c>
      <c r="H103" s="12"/>
    </row>
    <row r="104" spans="1:8" x14ac:dyDescent="0.35">
      <c r="C104" s="12" t="s">
        <v>177</v>
      </c>
      <c r="D104" s="12"/>
      <c r="E104" s="18"/>
      <c r="F104" s="48">
        <f t="shared" si="2"/>
        <v>0</v>
      </c>
      <c r="G104" s="49">
        <f t="shared" si="3"/>
        <v>0</v>
      </c>
      <c r="H104" s="12"/>
    </row>
    <row r="105" spans="1:8" x14ac:dyDescent="0.35">
      <c r="C105" s="12" t="s">
        <v>178</v>
      </c>
      <c r="D105" s="12"/>
      <c r="E105" s="18"/>
      <c r="F105" s="48">
        <f t="shared" si="2"/>
        <v>0</v>
      </c>
      <c r="G105" s="49">
        <f t="shared" si="3"/>
        <v>0</v>
      </c>
      <c r="H105" s="12"/>
    </row>
    <row r="106" spans="1:8" x14ac:dyDescent="0.35">
      <c r="C106" s="12" t="s">
        <v>179</v>
      </c>
      <c r="D106" s="12"/>
      <c r="E106" s="18"/>
      <c r="F106" s="48">
        <f t="shared" si="2"/>
        <v>0</v>
      </c>
      <c r="G106" s="49">
        <f t="shared" si="3"/>
        <v>0</v>
      </c>
      <c r="H106" s="12"/>
    </row>
    <row r="107" spans="1:8" x14ac:dyDescent="0.35">
      <c r="C107" s="12" t="s">
        <v>180</v>
      </c>
      <c r="D107" s="12"/>
      <c r="E107" s="18"/>
      <c r="F107" s="48">
        <f t="shared" si="2"/>
        <v>0</v>
      </c>
      <c r="G107" s="49">
        <f t="shared" si="3"/>
        <v>0</v>
      </c>
      <c r="H107" s="12"/>
    </row>
    <row r="108" spans="1:8" x14ac:dyDescent="0.35">
      <c r="C108" s="12" t="s">
        <v>181</v>
      </c>
      <c r="D108" s="12"/>
      <c r="E108" s="18"/>
      <c r="F108" s="48">
        <f>SUMIF($E$113:$E$120,C108,H120:H127)</f>
        <v>0</v>
      </c>
      <c r="G108" s="49">
        <f t="shared" si="3"/>
        <v>0</v>
      </c>
      <c r="H108" s="12"/>
    </row>
    <row r="109" spans="1:8" x14ac:dyDescent="0.35">
      <c r="C109" s="12" t="s">
        <v>182</v>
      </c>
      <c r="D109" s="12"/>
      <c r="E109" s="18"/>
      <c r="F109" s="48">
        <f t="shared" si="2"/>
        <v>0</v>
      </c>
      <c r="G109" s="49">
        <f t="shared" si="3"/>
        <v>0</v>
      </c>
      <c r="H109" s="12"/>
    </row>
    <row r="110" spans="1:8" x14ac:dyDescent="0.35">
      <c r="C110" s="12" t="s">
        <v>183</v>
      </c>
      <c r="D110" s="12"/>
      <c r="E110" s="18"/>
      <c r="F110" s="48">
        <f t="shared" si="2"/>
        <v>0</v>
      </c>
      <c r="G110" s="49">
        <f t="shared" si="3"/>
        <v>0</v>
      </c>
      <c r="H110" s="12"/>
    </row>
    <row r="113" spans="5:8" x14ac:dyDescent="0.35">
      <c r="E113" s="12" t="s">
        <v>174</v>
      </c>
      <c r="F113" s="12" t="s">
        <v>184</v>
      </c>
      <c r="G113" s="1">
        <f t="shared" ref="G113:G120" si="4">SUMIF($H$7:$H$57,F113,$E$7:$E$57)</f>
        <v>0</v>
      </c>
      <c r="H113" s="1">
        <f t="shared" ref="H113:H120" si="5">SUMIF($H$7:$H$57,F113,$F$7:$F$57)</f>
        <v>0</v>
      </c>
    </row>
    <row r="114" spans="5:8" x14ac:dyDescent="0.35">
      <c r="E114" s="12" t="s">
        <v>174</v>
      </c>
      <c r="F114" s="12" t="s">
        <v>185</v>
      </c>
      <c r="G114" s="1">
        <f t="shared" si="4"/>
        <v>0</v>
      </c>
      <c r="H114" s="1">
        <f t="shared" si="5"/>
        <v>0</v>
      </c>
    </row>
    <row r="115" spans="5:8" x14ac:dyDescent="0.35">
      <c r="E115" s="12" t="s">
        <v>174</v>
      </c>
      <c r="F115" s="12" t="s">
        <v>186</v>
      </c>
      <c r="G115" s="1">
        <f t="shared" si="4"/>
        <v>0</v>
      </c>
      <c r="H115" s="1">
        <f t="shared" si="5"/>
        <v>0</v>
      </c>
    </row>
    <row r="116" spans="5:8" x14ac:dyDescent="0.35">
      <c r="E116" s="12" t="s">
        <v>176</v>
      </c>
      <c r="F116" s="12" t="s">
        <v>187</v>
      </c>
      <c r="G116" s="1">
        <f t="shared" si="4"/>
        <v>0</v>
      </c>
      <c r="H116" s="1">
        <f t="shared" si="5"/>
        <v>0</v>
      </c>
    </row>
    <row r="117" spans="5:8" x14ac:dyDescent="0.35">
      <c r="E117" s="12" t="s">
        <v>177</v>
      </c>
      <c r="F117" s="12" t="s">
        <v>188</v>
      </c>
      <c r="G117" s="1">
        <f t="shared" si="4"/>
        <v>0</v>
      </c>
      <c r="H117" s="1">
        <f t="shared" si="5"/>
        <v>0</v>
      </c>
    </row>
    <row r="118" spans="5:8" x14ac:dyDescent="0.35">
      <c r="E118" s="12" t="s">
        <v>174</v>
      </c>
      <c r="F118" s="12" t="s">
        <v>189</v>
      </c>
      <c r="G118" s="1">
        <f t="shared" si="4"/>
        <v>0</v>
      </c>
      <c r="H118" s="1">
        <f t="shared" si="5"/>
        <v>0</v>
      </c>
    </row>
    <row r="119" spans="5:8" x14ac:dyDescent="0.35">
      <c r="E119" s="12" t="s">
        <v>177</v>
      </c>
      <c r="F119" s="12" t="s">
        <v>190</v>
      </c>
      <c r="G119" s="1">
        <f t="shared" si="4"/>
        <v>0</v>
      </c>
      <c r="H119" s="1">
        <f t="shared" si="5"/>
        <v>0</v>
      </c>
    </row>
    <row r="120" spans="5:8" x14ac:dyDescent="0.35">
      <c r="E120" s="12" t="s">
        <v>174</v>
      </c>
      <c r="F120" s="12" t="s">
        <v>191</v>
      </c>
      <c r="G120" s="1">
        <f t="shared" si="4"/>
        <v>0</v>
      </c>
      <c r="H120" s="1">
        <f t="shared" si="5"/>
        <v>0</v>
      </c>
    </row>
    <row r="121" spans="5:8" x14ac:dyDescent="0.35">
      <c r="G121" s="1" t="s">
        <v>192</v>
      </c>
      <c r="H121" s="1" t="s">
        <v>192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Port_Tax Saver</vt:lpstr>
      <vt:lpstr>'Port_Tax Saver'!Print_Area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2022-11-07T10:16:16Z</dcterms:created>
  <dcterms:modified xsi:type="dcterms:W3CDTF">2022-11-07T10:18:12Z</dcterms:modified>
</cp:coreProperties>
</file>