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A14306B7D78992D/Documents/"/>
    </mc:Choice>
  </mc:AlternateContent>
  <xr:revisionPtr revIDLastSave="416" documentId="8_{D95C30C4-433E-4716-A405-1895142BEE38}" xr6:coauthVersionLast="47" xr6:coauthVersionMax="47" xr10:uidLastSave="{0655012B-A8AD-4149-9CF5-C8F1F3FD7EDD}"/>
  <bookViews>
    <workbookView xWindow="19090" yWindow="-110" windowWidth="19420" windowHeight="11500" firstSheet="3" activeTab="6" xr2:uid="{00000000-000D-0000-FFFF-FFFF00000000}"/>
  </bookViews>
  <sheets>
    <sheet name="March sales trend " sheetId="5" r:id="rId1"/>
    <sheet name="March website visits trend" sheetId="7" r:id="rId2"/>
    <sheet name="March sales transactions trend" sheetId="9" r:id="rId3"/>
    <sheet name="March Sales Dataset" sheetId="1" r:id="rId4"/>
    <sheet name="Sales Statistics" sheetId="2" r:id="rId5"/>
    <sheet name=" Customer Complaints Analysis" sheetId="10" r:id="rId6"/>
    <sheet name="Dashboard" sheetId="8" r:id="rId7"/>
  </sheets>
  <definedNames>
    <definedName name="_xlnm._FilterDatabase" localSheetId="3" hidden="1">'March Sales Dataset'!$A$1:$A$1000</definedName>
    <definedName name="_xlchart.v2.0" hidden="1">' Customer Complaints Analysis'!$B$2:$B$5</definedName>
    <definedName name="_xlchart.v2.1" hidden="1">' Customer Complaints Analysis'!$C$1</definedName>
    <definedName name="_xlchart.v2.2" hidden="1">' Customer Complaints Analysis'!$C$2:$C$5</definedName>
    <definedName name="_xlchart.v2.3" hidden="1">' Customer Complaints Analysis'!$B$2:$B$5</definedName>
    <definedName name="_xlchart.v2.4" hidden="1">' Customer Complaints Analysis'!$C$1</definedName>
    <definedName name="_xlchart.v2.5" hidden="1">' Customer Complaints Analysis'!$C$2:$C$5</definedName>
    <definedName name="_xlchart.v2.6" hidden="1">' Customer Complaints Analysis'!$B$2:$B$5</definedName>
    <definedName name="_xlchart.v2.7" hidden="1">' Customer Complaints Analysis'!$C$1</definedName>
    <definedName name="_xlchart.v2.8" hidden="1">' Customer Complaints Analysis'!$C$2:$C$5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0" l="1"/>
  <c r="E29" i="2"/>
  <c r="E25" i="2"/>
  <c r="E26" i="2"/>
  <c r="E27" i="2"/>
  <c r="E28" i="2"/>
  <c r="E24" i="2"/>
  <c r="D25" i="2"/>
  <c r="D26" i="2"/>
  <c r="D27" i="2"/>
  <c r="D28" i="2"/>
  <c r="D29" i="2"/>
  <c r="D24" i="2"/>
  <c r="C29" i="2"/>
  <c r="F19" i="2"/>
  <c r="E19" i="2"/>
  <c r="D19" i="2"/>
  <c r="C19" i="2"/>
  <c r="B19" i="2"/>
  <c r="C28" i="2"/>
  <c r="F18" i="2"/>
  <c r="B18" i="2"/>
  <c r="C18" i="2"/>
  <c r="D18" i="2"/>
  <c r="E18" i="2"/>
  <c r="C27" i="2"/>
  <c r="C26" i="2"/>
  <c r="C24" i="2"/>
  <c r="C25" i="2"/>
  <c r="F17" i="2"/>
  <c r="E17" i="2"/>
  <c r="D17" i="2"/>
  <c r="C17" i="2"/>
  <c r="B17" i="2"/>
  <c r="C34" i="1"/>
  <c r="F16" i="2"/>
  <c r="E16" i="2"/>
  <c r="D16" i="2"/>
  <c r="C16" i="2"/>
  <c r="B16" i="2"/>
  <c r="F15" i="2" l="1"/>
  <c r="E15" i="2"/>
  <c r="D15" i="2"/>
  <c r="C15" i="2"/>
  <c r="B15" i="2"/>
  <c r="B34" i="1"/>
  <c r="D14" i="2"/>
  <c r="E14" i="2"/>
  <c r="C14" i="2"/>
  <c r="B14" i="2"/>
  <c r="F14" i="2" s="1"/>
  <c r="B15" i="1"/>
  <c r="B18" i="1"/>
  <c r="B24" i="1"/>
</calcChain>
</file>

<file path=xl/sharedStrings.xml><?xml version="1.0" encoding="utf-8"?>
<sst xmlns="http://schemas.openxmlformats.org/spreadsheetml/2006/main" count="71" uniqueCount="50">
  <si>
    <t>MARCH 2024 SALES</t>
  </si>
  <si>
    <t>Date</t>
  </si>
  <si>
    <t>Website visits</t>
  </si>
  <si>
    <t>Sales Transactions</t>
  </si>
  <si>
    <t>Total Sales Value</t>
  </si>
  <si>
    <t>February 2024 Sales Statistics</t>
  </si>
  <si>
    <t>Sales Statistics</t>
  </si>
  <si>
    <t>Week  1</t>
  </si>
  <si>
    <t>Week 2</t>
  </si>
  <si>
    <t>Week 3</t>
  </si>
  <si>
    <t>Week 4</t>
  </si>
  <si>
    <t>TOTAL</t>
  </si>
  <si>
    <t>Total sales value</t>
  </si>
  <si>
    <t>$18,604.00</t>
  </si>
  <si>
    <t>$17,840.00</t>
  </si>
  <si>
    <t>$18,828.00</t>
  </si>
  <si>
    <t>$16,354.00</t>
  </si>
  <si>
    <t>$71,626.00</t>
  </si>
  <si>
    <t>Total number of website visits</t>
  </si>
  <si>
    <t>Total number of  sales transactions</t>
  </si>
  <si>
    <t>Average daily sales value</t>
  </si>
  <si>
    <t>$2,657.71</t>
  </si>
  <si>
    <t>$2,548.57</t>
  </si>
  <si>
    <t>$2,689.71</t>
  </si>
  <si>
    <t>$2,336.29</t>
  </si>
  <si>
    <t>$2,558.07</t>
  </si>
  <si>
    <t>Average number of transactions per day</t>
  </si>
  <si>
    <t>Average transaction value</t>
  </si>
  <si>
    <t>$136.79</t>
  </si>
  <si>
    <t>$145.04</t>
  </si>
  <si>
    <t>$162.31</t>
  </si>
  <si>
    <t>$160.33</t>
  </si>
  <si>
    <t>$150.16</t>
  </si>
  <si>
    <t>Total number of sales transactions</t>
  </si>
  <si>
    <t>Sales Statistics Comparison</t>
  </si>
  <si>
    <t>TOTAL FEB</t>
  </si>
  <si>
    <t>TOTAL MAR</t>
  </si>
  <si>
    <t>Difference</t>
  </si>
  <si>
    <t>% difference</t>
  </si>
  <si>
    <t>Row Labels</t>
  </si>
  <si>
    <t>Grand Total</t>
  </si>
  <si>
    <t>Sum of Total Sales Value</t>
  </si>
  <si>
    <t>Sum of Website visits</t>
  </si>
  <si>
    <t>Sum of Sales Transactions</t>
  </si>
  <si>
    <t xml:space="preserve">CUSTOMER COMPLAINTS CATEGORY </t>
  </si>
  <si>
    <t>NO OF COMPLAINTS</t>
  </si>
  <si>
    <t>SimplifyCheckout</t>
  </si>
  <si>
    <t>SlowWebsite</t>
  </si>
  <si>
    <t>PoorDesign</t>
  </si>
  <si>
    <t>FrustratingExperience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</si>
</sst>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[$$-409]#,##0.00"/>
    <numFmt numFmtId="165" formatCode="_-[$$-409]* #,##0.00_ ;_-[$$-409]* \-#,##0.00\ ;_-[$$-409]* &quot;-&quot;??_ ;_-@_ "/>
  </numFmts>
  <fonts count="23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"/>
    </font>
    <font>
      <sz val="11"/>
      <name val="aptos narrow"/>
    </font>
    <font>
      <b/>
      <sz val="10"/>
      <color rgb="FF0D0D0D"/>
      <name val="Aptos"/>
    </font>
    <font>
      <sz val="10"/>
      <color rgb="FF0D0D0D"/>
      <name val="Aptos"/>
    </font>
    <font>
      <b/>
      <sz val="11"/>
      <color theme="1"/>
      <name val="Calibri"/>
    </font>
    <font>
      <b/>
      <sz val="11"/>
      <color rgb="FF000000"/>
      <name val="Aptos narrow"/>
    </font>
    <font>
      <b/>
      <sz val="12"/>
      <color rgb="FF0D0D0D"/>
      <name val="Aptos"/>
    </font>
    <font>
      <b/>
      <sz val="11"/>
      <color rgb="FF000000"/>
      <name val="Aptos"/>
    </font>
    <font>
      <sz val="11"/>
      <color rgb="FF0D0D0D"/>
      <name val="Aptos"/>
    </font>
    <font>
      <sz val="11"/>
      <color rgb="FF000000"/>
      <name val="Aptos"/>
    </font>
    <font>
      <sz val="11"/>
      <color rgb="FF000000"/>
      <name val="Calibri"/>
    </font>
    <font>
      <sz val="11"/>
      <color rgb="FF000000"/>
      <name val="Aptos narrow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0"/>
      <color rgb="FF0D0D0D"/>
      <name val="Aptos"/>
      <family val="2"/>
    </font>
    <font>
      <sz val="10"/>
      <name val="Aptos"/>
      <family val="2"/>
    </font>
    <font>
      <sz val="11"/>
      <color rgb="FF000000"/>
      <name val="Aptos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b/>
      <sz val="11"/>
      <color rgb="FF000000"/>
      <name val="Aptos"/>
      <family val="2"/>
    </font>
  </fonts>
  <fills count="14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DBE9F7"/>
        <bgColor rgb="FFDBE9F7"/>
      </patternFill>
    </fill>
    <fill>
      <patternFill patternType="solid">
        <fgColor rgb="FFFFFFFF"/>
        <bgColor rgb="FFFFFFFF"/>
      </patternFill>
    </fill>
    <fill>
      <patternFill patternType="solid">
        <fgColor rgb="FFDAE9F8"/>
        <bgColor rgb="FFDAE9F8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AE9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71">
    <xf numFmtId="0" fontId="0" fillId="0" borderId="0" xfId="0"/>
    <xf numFmtId="3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5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2" xfId="0" applyFont="1" applyBorder="1" applyAlignment="1">
      <alignment horizontal="right" vertical="center"/>
    </xf>
    <xf numFmtId="0" fontId="9" fillId="5" borderId="2" xfId="0" applyFont="1" applyFill="1" applyBorder="1" applyAlignment="1">
      <alignment horizontal="right" vertical="center"/>
    </xf>
    <xf numFmtId="3" fontId="9" fillId="5" borderId="2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3" fontId="5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vertical="center" wrapText="1"/>
    </xf>
    <xf numFmtId="14" fontId="4" fillId="3" borderId="7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vertical="center" wrapText="1"/>
    </xf>
    <xf numFmtId="165" fontId="11" fillId="0" borderId="2" xfId="0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4" fontId="17" fillId="6" borderId="3" xfId="0" applyNumberFormat="1" applyFont="1" applyFill="1" applyBorder="1" applyAlignment="1">
      <alignment horizontal="right" vertical="center" wrapText="1"/>
    </xf>
    <xf numFmtId="164" fontId="5" fillId="7" borderId="3" xfId="0" applyNumberFormat="1" applyFont="1" applyFill="1" applyBorder="1" applyAlignment="1">
      <alignment horizontal="right" vertical="center" wrapText="1"/>
    </xf>
    <xf numFmtId="164" fontId="5" fillId="8" borderId="3" xfId="0" applyNumberFormat="1" applyFont="1" applyFill="1" applyBorder="1" applyAlignment="1">
      <alignment horizontal="right" vertical="center" wrapText="1"/>
    </xf>
    <xf numFmtId="164" fontId="5" fillId="9" borderId="3" xfId="0" applyNumberFormat="1" applyFont="1" applyFill="1" applyBorder="1" applyAlignment="1">
      <alignment horizontal="right" vertical="center" wrapText="1"/>
    </xf>
    <xf numFmtId="164" fontId="5" fillId="9" borderId="11" xfId="0" applyNumberFormat="1" applyFont="1" applyFill="1" applyBorder="1" applyAlignment="1">
      <alignment horizontal="right" vertical="center" wrapText="1"/>
    </xf>
    <xf numFmtId="3" fontId="11" fillId="0" borderId="2" xfId="0" applyNumberFormat="1" applyFont="1" applyBorder="1" applyAlignment="1">
      <alignment vertical="center"/>
    </xf>
    <xf numFmtId="14" fontId="16" fillId="4" borderId="10" xfId="0" applyNumberFormat="1" applyFont="1" applyFill="1" applyBorder="1" applyAlignment="1">
      <alignment vertical="center" wrapText="1"/>
    </xf>
    <xf numFmtId="3" fontId="16" fillId="4" borderId="6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right" vertical="center" wrapText="1"/>
    </xf>
    <xf numFmtId="165" fontId="13" fillId="0" borderId="2" xfId="0" applyNumberFormat="1" applyFont="1" applyBorder="1" applyAlignment="1">
      <alignment vertical="center"/>
    </xf>
    <xf numFmtId="1" fontId="11" fillId="0" borderId="2" xfId="0" applyNumberFormat="1" applyFont="1" applyBorder="1" applyAlignment="1">
      <alignment vertical="center"/>
    </xf>
    <xf numFmtId="165" fontId="19" fillId="5" borderId="2" xfId="0" applyNumberFormat="1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165" fontId="21" fillId="0" borderId="2" xfId="0" applyNumberFormat="1" applyFont="1" applyBorder="1" applyAlignment="1">
      <alignment vertical="center"/>
    </xf>
    <xf numFmtId="165" fontId="21" fillId="10" borderId="2" xfId="0" applyNumberFormat="1" applyFont="1" applyFill="1" applyBorder="1" applyAlignment="1">
      <alignment vertical="center"/>
    </xf>
    <xf numFmtId="165" fontId="9" fillId="11" borderId="2" xfId="0" applyNumberFormat="1" applyFont="1" applyFill="1" applyBorder="1" applyAlignment="1">
      <alignment vertical="center"/>
    </xf>
    <xf numFmtId="3" fontId="9" fillId="11" borderId="2" xfId="0" applyNumberFormat="1" applyFont="1" applyFill="1" applyBorder="1" applyAlignment="1">
      <alignment vertical="center"/>
    </xf>
    <xf numFmtId="0" fontId="9" fillId="11" borderId="2" xfId="0" applyFont="1" applyFill="1" applyBorder="1" applyAlignment="1">
      <alignment vertical="center"/>
    </xf>
    <xf numFmtId="1" fontId="9" fillId="11" borderId="2" xfId="0" applyNumberFormat="1" applyFont="1" applyFill="1" applyBorder="1" applyAlignment="1">
      <alignment vertical="center"/>
    </xf>
    <xf numFmtId="165" fontId="21" fillId="0" borderId="2" xfId="0" applyNumberFormat="1" applyFont="1" applyBorder="1" applyAlignment="1">
      <alignment horizontal="right" vertical="center"/>
    </xf>
    <xf numFmtId="165" fontId="22" fillId="11" borderId="2" xfId="0" applyNumberFormat="1" applyFont="1" applyFill="1" applyBorder="1" applyAlignment="1">
      <alignment vertical="center"/>
    </xf>
    <xf numFmtId="3" fontId="21" fillId="0" borderId="2" xfId="0" applyNumberFormat="1" applyFont="1" applyBorder="1" applyAlignment="1">
      <alignment horizontal="right" vertical="center"/>
    </xf>
    <xf numFmtId="3" fontId="21" fillId="0" borderId="2" xfId="0" applyNumberFormat="1" applyFont="1" applyBorder="1" applyAlignment="1">
      <alignment vertical="center"/>
    </xf>
    <xf numFmtId="0" fontId="21" fillId="0" borderId="2" xfId="0" applyFont="1" applyBorder="1" applyAlignment="1">
      <alignment horizontal="right" vertical="center"/>
    </xf>
    <xf numFmtId="0" fontId="21" fillId="0" borderId="2" xfId="0" applyFont="1" applyBorder="1" applyAlignment="1">
      <alignment vertical="center"/>
    </xf>
    <xf numFmtId="1" fontId="21" fillId="0" borderId="2" xfId="0" applyNumberFormat="1" applyFont="1" applyBorder="1" applyAlignment="1">
      <alignment vertical="center"/>
    </xf>
    <xf numFmtId="0" fontId="19" fillId="5" borderId="2" xfId="0" applyFont="1" applyFill="1" applyBorder="1" applyAlignment="1">
      <alignment vertical="center"/>
    </xf>
    <xf numFmtId="1" fontId="19" fillId="5" borderId="2" xfId="0" applyNumberFormat="1" applyFont="1" applyFill="1" applyBorder="1" applyAlignment="1">
      <alignment vertical="center"/>
    </xf>
    <xf numFmtId="165" fontId="19" fillId="5" borderId="2" xfId="1" applyNumberFormat="1" applyFont="1" applyFill="1" applyBorder="1" applyAlignment="1">
      <alignment vertical="center"/>
    </xf>
    <xf numFmtId="9" fontId="13" fillId="5" borderId="2" xfId="2" applyFont="1" applyFill="1" applyBorder="1" applyAlignment="1">
      <alignment horizontal="center" vertical="center"/>
    </xf>
    <xf numFmtId="0" fontId="15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1" fillId="1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7" fontId="7" fillId="5" borderId="3" xfId="0" applyNumberFormat="1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17" fontId="9" fillId="5" borderId="3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5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family val="2"/>
        <scheme val="none"/>
      </font>
      <numFmt numFmtId="164" formatCode="[$$-409]#,##0.00"/>
      <fill>
        <patternFill patternType="solid">
          <fgColor rgb="FFFFFFFF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numFmt numFmtId="164" formatCode="[$$-409]#,##0.00"/>
      <fill>
        <patternFill patternType="solid">
          <fgColor rgb="FFFFFFFF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family val="2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numFmt numFmtId="3" formatCode="#,##0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family val="2"/>
        <scheme val="none"/>
      </font>
      <numFmt numFmtId="19" formatCode="yyyy/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numFmt numFmtId="19" formatCode="yyyy/mm/dd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ptos"/>
        <scheme val="none"/>
      </font>
      <fill>
        <patternFill patternType="solid">
          <fgColor rgb="FFDBE9F7"/>
          <bgColor rgb="FFDBE9F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[Sales-Data-and-Statistics.xlsx]March sales trend 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March Total Sales Value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09732479092287"/>
          <c:y val="0.27460447652376785"/>
          <c:w val="0.74338709835183636"/>
          <c:h val="0.40383712452610088"/>
        </c:manualLayout>
      </c:layout>
      <c:lineChart>
        <c:grouping val="standard"/>
        <c:varyColors val="0"/>
        <c:ser>
          <c:idx val="0"/>
          <c:order val="0"/>
          <c:tx>
            <c:strRef>
              <c:f>'March 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'March sales trend 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sales trend '!$B$4:$B$35</c:f>
              <c:numCache>
                <c:formatCode>[$$-409]#\ ##0.00</c:formatCode>
                <c:ptCount val="31"/>
                <c:pt idx="0">
                  <c:v>1800</c:v>
                </c:pt>
                <c:pt idx="1">
                  <c:v>1650</c:v>
                </c:pt>
                <c:pt idx="2">
                  <c:v>1550</c:v>
                </c:pt>
                <c:pt idx="3">
                  <c:v>1700</c:v>
                </c:pt>
                <c:pt idx="4">
                  <c:v>1900</c:v>
                </c:pt>
                <c:pt idx="5">
                  <c:v>2000</c:v>
                </c:pt>
                <c:pt idx="6">
                  <c:v>1850</c:v>
                </c:pt>
                <c:pt idx="7">
                  <c:v>1600</c:v>
                </c:pt>
                <c:pt idx="8">
                  <c:v>1550</c:v>
                </c:pt>
                <c:pt idx="9">
                  <c:v>1750</c:v>
                </c:pt>
                <c:pt idx="10">
                  <c:v>1450</c:v>
                </c:pt>
                <c:pt idx="11">
                  <c:v>1400</c:v>
                </c:pt>
                <c:pt idx="12">
                  <c:v>1500</c:v>
                </c:pt>
                <c:pt idx="13">
                  <c:v>1320</c:v>
                </c:pt>
                <c:pt idx="14">
                  <c:v>1550</c:v>
                </c:pt>
                <c:pt idx="15">
                  <c:v>1340</c:v>
                </c:pt>
                <c:pt idx="16">
                  <c:v>1470</c:v>
                </c:pt>
                <c:pt idx="17">
                  <c:v>1300</c:v>
                </c:pt>
                <c:pt idx="18">
                  <c:v>1180</c:v>
                </c:pt>
                <c:pt idx="19">
                  <c:v>1370</c:v>
                </c:pt>
                <c:pt idx="20">
                  <c:v>1020</c:v>
                </c:pt>
                <c:pt idx="21">
                  <c:v>1250</c:v>
                </c:pt>
                <c:pt idx="22">
                  <c:v>1150</c:v>
                </c:pt>
                <c:pt idx="23">
                  <c:v>1350</c:v>
                </c:pt>
                <c:pt idx="24">
                  <c:v>980</c:v>
                </c:pt>
                <c:pt idx="25">
                  <c:v>1200</c:v>
                </c:pt>
                <c:pt idx="26">
                  <c:v>1120</c:v>
                </c:pt>
                <c:pt idx="27">
                  <c:v>1320</c:v>
                </c:pt>
                <c:pt idx="28">
                  <c:v>920</c:v>
                </c:pt>
                <c:pt idx="29">
                  <c:v>1260</c:v>
                </c:pt>
                <c:pt idx="30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422-86A3-AD5250BA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27456"/>
        <c:axId val="781928896"/>
      </c:lineChart>
      <c:catAx>
        <c:axId val="7819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8896"/>
        <c:crosses val="autoZero"/>
        <c:auto val="1"/>
        <c:lblAlgn val="ctr"/>
        <c:lblOffset val="100"/>
        <c:noMultiLvlLbl val="0"/>
      </c:catAx>
      <c:valAx>
        <c:axId val="7819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[Sales-Data-and-Statistics.xlsx]March website visits trend!PivotTable17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March website visits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website visits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'March website visits trend'!$A$4:$A$35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website visits trend'!$B$4:$B$35</c:f>
              <c:numCache>
                <c:formatCode>#,##0</c:formatCode>
                <c:ptCount val="31"/>
                <c:pt idx="0">
                  <c:v>90</c:v>
                </c:pt>
                <c:pt idx="1">
                  <c:v>84</c:v>
                </c:pt>
                <c:pt idx="2">
                  <c:v>153</c:v>
                </c:pt>
                <c:pt idx="3">
                  <c:v>97</c:v>
                </c:pt>
                <c:pt idx="4">
                  <c:v>96</c:v>
                </c:pt>
                <c:pt idx="5">
                  <c:v>102</c:v>
                </c:pt>
                <c:pt idx="6">
                  <c:v>112</c:v>
                </c:pt>
                <c:pt idx="7">
                  <c:v>105</c:v>
                </c:pt>
                <c:pt idx="8">
                  <c:v>91</c:v>
                </c:pt>
                <c:pt idx="9">
                  <c:v>112</c:v>
                </c:pt>
                <c:pt idx="10">
                  <c:v>144</c:v>
                </c:pt>
                <c:pt idx="11">
                  <c:v>204</c:v>
                </c:pt>
                <c:pt idx="12">
                  <c:v>99</c:v>
                </c:pt>
                <c:pt idx="13">
                  <c:v>198</c:v>
                </c:pt>
                <c:pt idx="14">
                  <c:v>108</c:v>
                </c:pt>
                <c:pt idx="15">
                  <c:v>81</c:v>
                </c:pt>
                <c:pt idx="16">
                  <c:v>90</c:v>
                </c:pt>
                <c:pt idx="17">
                  <c:v>72</c:v>
                </c:pt>
                <c:pt idx="18">
                  <c:v>63</c:v>
                </c:pt>
                <c:pt idx="19">
                  <c:v>81</c:v>
                </c:pt>
                <c:pt idx="20">
                  <c:v>36</c:v>
                </c:pt>
                <c:pt idx="21">
                  <c:v>48</c:v>
                </c:pt>
                <c:pt idx="22">
                  <c:v>112</c:v>
                </c:pt>
                <c:pt idx="23">
                  <c:v>63</c:v>
                </c:pt>
                <c:pt idx="24">
                  <c:v>42</c:v>
                </c:pt>
                <c:pt idx="25">
                  <c:v>73</c:v>
                </c:pt>
                <c:pt idx="26">
                  <c:v>124</c:v>
                </c:pt>
                <c:pt idx="27">
                  <c:v>131</c:v>
                </c:pt>
                <c:pt idx="28">
                  <c:v>120</c:v>
                </c:pt>
                <c:pt idx="29">
                  <c:v>153</c:v>
                </c:pt>
                <c:pt idx="3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D5C-9DFE-9096DCF1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948096"/>
        <c:axId val="781931776"/>
      </c:barChart>
      <c:catAx>
        <c:axId val="7819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1776"/>
        <c:crosses val="autoZero"/>
        <c:auto val="1"/>
        <c:lblAlgn val="ctr"/>
        <c:lblOffset val="100"/>
        <c:noMultiLvlLbl val="0"/>
      </c:catAx>
      <c:valAx>
        <c:axId val="781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[Sales-Data-and-Statistics.xlsx]March sales transactions trend!PivotTable18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  <a:r>
              <a:rPr lang="en-US" baseline="0"/>
              <a:t> Sales Transactions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52559055118108"/>
          <c:y val="0.23826771653543308"/>
          <c:w val="0.59077515310586182"/>
          <c:h val="0.654703266258384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'March sales transactions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'March sales transactions trend'!$A$4:$A$35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sales transactions trend'!$B$4:$B$35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16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C-4B6B-B4F6-47F4D2B504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1902016"/>
        <c:axId val="781911616"/>
      </c:barChart>
      <c:catAx>
        <c:axId val="78190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11616"/>
        <c:crosses val="autoZero"/>
        <c:auto val="1"/>
        <c:lblAlgn val="ctr"/>
        <c:lblOffset val="100"/>
        <c:noMultiLvlLbl val="0"/>
      </c:catAx>
      <c:valAx>
        <c:axId val="7819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[Sales-Data-and-Statistics.xlsx]March sales trend !PivotTable15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March Total Sales Value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09732479092287"/>
          <c:y val="0.16063024665123507"/>
          <c:w val="0.74338709835183636"/>
          <c:h val="0.51781118369644163"/>
        </c:manualLayout>
      </c:layout>
      <c:lineChart>
        <c:grouping val="standard"/>
        <c:varyColors val="0"/>
        <c:ser>
          <c:idx val="0"/>
          <c:order val="0"/>
          <c:tx>
            <c:strRef>
              <c:f>'March 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'March sales trend 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sales trend '!$B$4:$B$35</c:f>
              <c:numCache>
                <c:formatCode>[$$-409]#\ ##0.00</c:formatCode>
                <c:ptCount val="31"/>
                <c:pt idx="0">
                  <c:v>1800</c:v>
                </c:pt>
                <c:pt idx="1">
                  <c:v>1650</c:v>
                </c:pt>
                <c:pt idx="2">
                  <c:v>1550</c:v>
                </c:pt>
                <c:pt idx="3">
                  <c:v>1700</c:v>
                </c:pt>
                <c:pt idx="4">
                  <c:v>1900</c:v>
                </c:pt>
                <c:pt idx="5">
                  <c:v>2000</c:v>
                </c:pt>
                <c:pt idx="6">
                  <c:v>1850</c:v>
                </c:pt>
                <c:pt idx="7">
                  <c:v>1600</c:v>
                </c:pt>
                <c:pt idx="8">
                  <c:v>1550</c:v>
                </c:pt>
                <c:pt idx="9">
                  <c:v>1750</c:v>
                </c:pt>
                <c:pt idx="10">
                  <c:v>1450</c:v>
                </c:pt>
                <c:pt idx="11">
                  <c:v>1400</c:v>
                </c:pt>
                <c:pt idx="12">
                  <c:v>1500</c:v>
                </c:pt>
                <c:pt idx="13">
                  <c:v>1320</c:v>
                </c:pt>
                <c:pt idx="14">
                  <c:v>1550</c:v>
                </c:pt>
                <c:pt idx="15">
                  <c:v>1340</c:v>
                </c:pt>
                <c:pt idx="16">
                  <c:v>1470</c:v>
                </c:pt>
                <c:pt idx="17">
                  <c:v>1300</c:v>
                </c:pt>
                <c:pt idx="18">
                  <c:v>1180</c:v>
                </c:pt>
                <c:pt idx="19">
                  <c:v>1370</c:v>
                </c:pt>
                <c:pt idx="20">
                  <c:v>1020</c:v>
                </c:pt>
                <c:pt idx="21">
                  <c:v>1250</c:v>
                </c:pt>
                <c:pt idx="22">
                  <c:v>1150</c:v>
                </c:pt>
                <c:pt idx="23">
                  <c:v>1350</c:v>
                </c:pt>
                <c:pt idx="24">
                  <c:v>980</c:v>
                </c:pt>
                <c:pt idx="25">
                  <c:v>1200</c:v>
                </c:pt>
                <c:pt idx="26">
                  <c:v>1120</c:v>
                </c:pt>
                <c:pt idx="27">
                  <c:v>1320</c:v>
                </c:pt>
                <c:pt idx="28">
                  <c:v>920</c:v>
                </c:pt>
                <c:pt idx="29">
                  <c:v>1260</c:v>
                </c:pt>
                <c:pt idx="30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3-44A9-83DA-658CCE22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27456"/>
        <c:axId val="781928896"/>
      </c:lineChart>
      <c:catAx>
        <c:axId val="7819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8896"/>
        <c:crosses val="autoZero"/>
        <c:auto val="1"/>
        <c:lblAlgn val="ctr"/>
        <c:lblOffset val="100"/>
        <c:noMultiLvlLbl val="0"/>
      </c:catAx>
      <c:valAx>
        <c:axId val="7819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[Sales-Data-and-Statistics.xlsx]March website visits trend!PivotTable17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March website visits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website visits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'March website visits trend'!$A$4:$A$35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website visits trend'!$B$4:$B$35</c:f>
              <c:numCache>
                <c:formatCode>#,##0</c:formatCode>
                <c:ptCount val="31"/>
                <c:pt idx="0">
                  <c:v>90</c:v>
                </c:pt>
                <c:pt idx="1">
                  <c:v>84</c:v>
                </c:pt>
                <c:pt idx="2">
                  <c:v>153</c:v>
                </c:pt>
                <c:pt idx="3">
                  <c:v>97</c:v>
                </c:pt>
                <c:pt idx="4">
                  <c:v>96</c:v>
                </c:pt>
                <c:pt idx="5">
                  <c:v>102</c:v>
                </c:pt>
                <c:pt idx="6">
                  <c:v>112</c:v>
                </c:pt>
                <c:pt idx="7">
                  <c:v>105</c:v>
                </c:pt>
                <c:pt idx="8">
                  <c:v>91</c:v>
                </c:pt>
                <c:pt idx="9">
                  <c:v>112</c:v>
                </c:pt>
                <c:pt idx="10">
                  <c:v>144</c:v>
                </c:pt>
                <c:pt idx="11">
                  <c:v>204</c:v>
                </c:pt>
                <c:pt idx="12">
                  <c:v>99</c:v>
                </c:pt>
                <c:pt idx="13">
                  <c:v>198</c:v>
                </c:pt>
                <c:pt idx="14">
                  <c:v>108</c:v>
                </c:pt>
                <c:pt idx="15">
                  <c:v>81</c:v>
                </c:pt>
                <c:pt idx="16">
                  <c:v>90</c:v>
                </c:pt>
                <c:pt idx="17">
                  <c:v>72</c:v>
                </c:pt>
                <c:pt idx="18">
                  <c:v>63</c:v>
                </c:pt>
                <c:pt idx="19">
                  <c:v>81</c:v>
                </c:pt>
                <c:pt idx="20">
                  <c:v>36</c:v>
                </c:pt>
                <c:pt idx="21">
                  <c:v>48</c:v>
                </c:pt>
                <c:pt idx="22">
                  <c:v>112</c:v>
                </c:pt>
                <c:pt idx="23">
                  <c:v>63</c:v>
                </c:pt>
                <c:pt idx="24">
                  <c:v>42</c:v>
                </c:pt>
                <c:pt idx="25">
                  <c:v>73</c:v>
                </c:pt>
                <c:pt idx="26">
                  <c:v>124</c:v>
                </c:pt>
                <c:pt idx="27">
                  <c:v>131</c:v>
                </c:pt>
                <c:pt idx="28">
                  <c:v>120</c:v>
                </c:pt>
                <c:pt idx="29">
                  <c:v>153</c:v>
                </c:pt>
                <c:pt idx="3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A-4831-A1B1-0615ED206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81948096"/>
        <c:axId val="781931776"/>
      </c:barChart>
      <c:catAx>
        <c:axId val="7819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1776"/>
        <c:crosses val="autoZero"/>
        <c:auto val="1"/>
        <c:lblAlgn val="ctr"/>
        <c:lblOffset val="100"/>
        <c:noMultiLvlLbl val="0"/>
      </c:catAx>
      <c:valAx>
        <c:axId val="781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[Sales-Data-and-Statistics.xlsx]March sales transactions trend!PivotTable18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  <a:r>
              <a:rPr lang="en-US" baseline="0"/>
              <a:t> Sales Transactions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52559055118108"/>
          <c:y val="0.23826771653543308"/>
          <c:w val="0.59077515310586182"/>
          <c:h val="0.654703266258384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'March sales transactions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'March sales transactions trend'!$A$4:$A$35</c:f>
              <c:strCache>
                <c:ptCount val="31"/>
                <c:pt idx="0">
                  <c:v>2024/03/01</c:v>
                </c:pt>
                <c:pt idx="1">
                  <c:v>2024/03/02</c:v>
                </c:pt>
                <c:pt idx="2">
                  <c:v>2024/03/03</c:v>
                </c:pt>
                <c:pt idx="3">
                  <c:v>2024/03/04</c:v>
                </c:pt>
                <c:pt idx="4">
                  <c:v>2024/03/05</c:v>
                </c:pt>
                <c:pt idx="5">
                  <c:v>2024/03/06</c:v>
                </c:pt>
                <c:pt idx="6">
                  <c:v>2024/03/07</c:v>
                </c:pt>
                <c:pt idx="7">
                  <c:v>2024/03/08</c:v>
                </c:pt>
                <c:pt idx="8">
                  <c:v>2024/03/09</c:v>
                </c:pt>
                <c:pt idx="9">
                  <c:v>2024/03/10</c:v>
                </c:pt>
                <c:pt idx="10">
                  <c:v>2024/03/11</c:v>
                </c:pt>
                <c:pt idx="11">
                  <c:v>2024/03/12</c:v>
                </c:pt>
                <c:pt idx="12">
                  <c:v>2024/03/13</c:v>
                </c:pt>
                <c:pt idx="13">
                  <c:v>2024/03/14</c:v>
                </c:pt>
                <c:pt idx="14">
                  <c:v>2024/03/15</c:v>
                </c:pt>
                <c:pt idx="15">
                  <c:v>2024/03/16</c:v>
                </c:pt>
                <c:pt idx="16">
                  <c:v>2024/03/17</c:v>
                </c:pt>
                <c:pt idx="17">
                  <c:v>2024/03/18</c:v>
                </c:pt>
                <c:pt idx="18">
                  <c:v>2024/03/19</c:v>
                </c:pt>
                <c:pt idx="19">
                  <c:v>2024/03/20</c:v>
                </c:pt>
                <c:pt idx="20">
                  <c:v>2024/03/21</c:v>
                </c:pt>
                <c:pt idx="21">
                  <c:v>2024/03/22</c:v>
                </c:pt>
                <c:pt idx="22">
                  <c:v>2024/03/23</c:v>
                </c:pt>
                <c:pt idx="23">
                  <c:v>2024/03/24</c:v>
                </c:pt>
                <c:pt idx="24">
                  <c:v>2024/03/25</c:v>
                </c:pt>
                <c:pt idx="25">
                  <c:v>2024/03/26</c:v>
                </c:pt>
                <c:pt idx="26">
                  <c:v>2024/03/27</c:v>
                </c:pt>
                <c:pt idx="27">
                  <c:v>2024/03/28</c:v>
                </c:pt>
                <c:pt idx="28">
                  <c:v>2024/03/29</c:v>
                </c:pt>
                <c:pt idx="29">
                  <c:v>2024/03/30</c:v>
                </c:pt>
                <c:pt idx="30">
                  <c:v>2024/03/31</c:v>
                </c:pt>
              </c:strCache>
            </c:strRef>
          </c:cat>
          <c:val>
            <c:numRef>
              <c:f>'March sales transactions trend'!$B$4:$B$35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16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5-473C-8790-26F8C1C93D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1902016"/>
        <c:axId val="781911616"/>
      </c:barChart>
      <c:catAx>
        <c:axId val="78190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11616"/>
        <c:crosses val="autoZero"/>
        <c:auto val="1"/>
        <c:lblAlgn val="ctr"/>
        <c:lblOffset val="100"/>
        <c:noMultiLvlLbl val="0"/>
      </c:catAx>
      <c:valAx>
        <c:axId val="7819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Num Of Complains from customes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ptos narrow"/>
            </a:rPr>
            <a:t>Num Of Complains from customes </a:t>
          </a:r>
        </a:p>
      </cx:txPr>
    </cx:title>
    <cx:plotArea>
      <cx:plotAreaRegion>
        <cx:series layoutId="funnel" uniqueId="{912730A0-422F-4A40-A49E-3B32FA5C98EF}">
          <cx:tx>
            <cx:txData>
              <cx:f>_xlchart.v2.1</cx:f>
              <cx:v>NO OF COMPLAINTS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Num Of Complains from customes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r>
            <a:rPr lang="en-US" sz="18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ptos narrow"/>
            </a:rPr>
            <a:t>Num Of Complains from customes </a:t>
          </a:r>
        </a:p>
      </cx:txPr>
    </cx:title>
    <cx:plotArea>
      <cx:plotAreaRegion>
        <cx:plotSurface>
          <cx:spPr>
            <a:ln cap="rnd">
              <a:solidFill>
                <a:schemeClr val="accent2">
                  <a:lumMod val="75000"/>
                </a:schemeClr>
              </a:solidFill>
            </a:ln>
          </cx:spPr>
        </cx:plotSurface>
        <cx:series layoutId="funnel" uniqueId="{912730A0-422F-4A40-A49E-3B32FA5C98EF}">
          <cx:tx>
            <cx:txData>
              <cx:f>_xlchart.v2.4</cx:f>
              <cx:v>NO OF COMPLAINTS</cx:v>
            </cx:txData>
          </cx:tx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3200">
                    <a:solidFill>
                      <a:schemeClr val="bg2"/>
                    </a:solidFill>
                  </a:defRPr>
                </a:pPr>
                <a:endParaRPr lang="en-US" sz="3200" b="0" i="0" u="none" strike="noStrike" baseline="0">
                  <a:solidFill>
                    <a:schemeClr val="bg2"/>
                  </a:solidFill>
                  <a:latin typeface="aptos narrow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ptos narrow"/>
            </a:endParaRPr>
          </a:p>
        </cx:txPr>
      </cx:axis>
    </cx:plotArea>
  </cx:chart>
  <cx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6350</xdr:rowOff>
    </xdr:from>
    <xdr:to>
      <xdr:col>10</xdr:col>
      <xdr:colOff>577850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D7332-C703-1849-A610-AC8C8D45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165100</xdr:rowOff>
    </xdr:from>
    <xdr:to>
      <xdr:col>11</xdr:col>
      <xdr:colOff>57150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E936B-E7F3-1D78-70A2-1DE93139D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1</xdr:row>
      <xdr:rowOff>171450</xdr:rowOff>
    </xdr:from>
    <xdr:to>
      <xdr:col>10</xdr:col>
      <xdr:colOff>603250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D3BA1-363D-BE06-40A3-44BA01949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11907</xdr:colOff>
      <xdr:row>1</xdr:row>
      <xdr:rowOff>5555</xdr:rowOff>
    </xdr:from>
    <xdr:to>
      <xdr:col>11</xdr:col>
      <xdr:colOff>305594</xdr:colOff>
      <xdr:row>12</xdr:row>
      <xdr:rowOff>50005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357C51-A5C7-806F-7D51-6CF5FE412C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6457" y="189705"/>
              <a:ext cx="4560887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120482</xdr:colOff>
      <xdr:row>33</xdr:row>
      <xdr:rowOff>29575</xdr:rowOff>
    </xdr:from>
    <xdr:to>
      <xdr:col>16</xdr:col>
      <xdr:colOff>264582</xdr:colOff>
      <xdr:row>59</xdr:row>
      <xdr:rowOff>123473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06E2E-339F-4BD9-BA37-059DA083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483703</xdr:colOff>
      <xdr:row>32</xdr:row>
      <xdr:rowOff>112740</xdr:rowOff>
    </xdr:from>
    <xdr:to>
      <xdr:col>33</xdr:col>
      <xdr:colOff>564444</xdr:colOff>
      <xdr:row>60</xdr:row>
      <xdr:rowOff>17639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2DFEF-1241-4647-BD70-1B4E2F42B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370190</xdr:colOff>
      <xdr:row>0</xdr:row>
      <xdr:rowOff>156640</xdr:rowOff>
    </xdr:from>
    <xdr:to>
      <xdr:col>33</xdr:col>
      <xdr:colOff>315094</xdr:colOff>
      <xdr:row>5</xdr:row>
      <xdr:rowOff>12645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3FF197-CBDF-CDC2-8922-D283A5947E82}"/>
            </a:ext>
          </a:extLst>
        </xdr:cNvPr>
        <xdr:cNvSpPr txBox="1"/>
      </xdr:nvSpPr>
      <xdr:spPr>
        <a:xfrm>
          <a:off x="985948" y="156640"/>
          <a:ext cx="19649146" cy="818126"/>
        </a:xfrm>
        <a:prstGeom prst="round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4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MARCH SALES VALUE VS SALES TRANSACTION VS WEBSITE VISITS TREND DASHBOARD</a:t>
          </a:r>
        </a:p>
      </xdr:txBody>
    </xdr:sp>
    <xdr:clientData/>
  </xdr:twoCellAnchor>
  <xdr:twoCellAnchor>
    <xdr:from>
      <xdr:col>1</xdr:col>
      <xdr:colOff>61988</xdr:colOff>
      <xdr:row>63</xdr:row>
      <xdr:rowOff>70556</xdr:rowOff>
    </xdr:from>
    <xdr:to>
      <xdr:col>16</xdr:col>
      <xdr:colOff>264582</xdr:colOff>
      <xdr:row>94</xdr:row>
      <xdr:rowOff>17638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6476FE-505A-4D8C-BC0C-3090FE2DD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203159</xdr:colOff>
      <xdr:row>5</xdr:row>
      <xdr:rowOff>141776</xdr:rowOff>
    </xdr:from>
    <xdr:to>
      <xdr:col>7</xdr:col>
      <xdr:colOff>299861</xdr:colOff>
      <xdr:row>12</xdr:row>
      <xdr:rowOff>69145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812AB56-8171-5F5A-67C9-76FF573A54CC}"/>
            </a:ext>
          </a:extLst>
        </xdr:cNvPr>
        <xdr:cNvSpPr/>
      </xdr:nvSpPr>
      <xdr:spPr>
        <a:xfrm>
          <a:off x="820520" y="1023720"/>
          <a:ext cx="3800869" cy="116209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/>
            <a:t>TOTAL</a:t>
          </a:r>
          <a:r>
            <a:rPr lang="en-ZA" sz="1100" baseline="0"/>
            <a:t> VALUE SALES </a:t>
          </a:r>
        </a:p>
        <a:p>
          <a:pPr algn="ctr"/>
          <a:r>
            <a:rPr lang="en-ZA" sz="3600" baseline="0"/>
            <a:t>$43K </a:t>
          </a:r>
          <a:endParaRPr lang="en-ZA" sz="3600"/>
        </a:p>
      </xdr:txBody>
    </xdr:sp>
    <xdr:clientData/>
  </xdr:twoCellAnchor>
  <xdr:twoCellAnchor>
    <xdr:from>
      <xdr:col>14</xdr:col>
      <xdr:colOff>32811</xdr:colOff>
      <xdr:row>6</xdr:row>
      <xdr:rowOff>74748</xdr:rowOff>
    </xdr:from>
    <xdr:to>
      <xdr:col>21</xdr:col>
      <xdr:colOff>88195</xdr:colOff>
      <xdr:row>12</xdr:row>
      <xdr:rowOff>64205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C231396-B5DC-84C6-39E9-0C9C444EF7BD}"/>
            </a:ext>
          </a:extLst>
        </xdr:cNvPr>
        <xdr:cNvSpPr/>
      </xdr:nvSpPr>
      <xdr:spPr>
        <a:xfrm>
          <a:off x="8675867" y="1133081"/>
          <a:ext cx="4376911" cy="104779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/>
            <a:t>TOTAL</a:t>
          </a:r>
          <a:r>
            <a:rPr lang="en-ZA" sz="1100" baseline="0"/>
            <a:t> NUMBER OF WEBSITES VISITS</a:t>
          </a:r>
        </a:p>
        <a:p>
          <a:pPr algn="ctr"/>
          <a:r>
            <a:rPr lang="en-ZA" sz="3600" baseline="0"/>
            <a:t>3.2K </a:t>
          </a:r>
          <a:endParaRPr lang="en-ZA" sz="3600"/>
        </a:p>
      </xdr:txBody>
    </xdr:sp>
    <xdr:clientData/>
  </xdr:twoCellAnchor>
  <xdr:twoCellAnchor>
    <xdr:from>
      <xdr:col>14</xdr:col>
      <xdr:colOff>81057</xdr:colOff>
      <xdr:row>23</xdr:row>
      <xdr:rowOff>147693</xdr:rowOff>
    </xdr:from>
    <xdr:to>
      <xdr:col>21</xdr:col>
      <xdr:colOff>264584</xdr:colOff>
      <xdr:row>30</xdr:row>
      <xdr:rowOff>99743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BE013A4-9968-C173-64D9-0DA897771466}"/>
            </a:ext>
          </a:extLst>
        </xdr:cNvPr>
        <xdr:cNvSpPr/>
      </xdr:nvSpPr>
      <xdr:spPr>
        <a:xfrm>
          <a:off x="8724113" y="4204637"/>
          <a:ext cx="4505054" cy="118677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/>
            <a:t>TOTAL</a:t>
          </a:r>
          <a:r>
            <a:rPr lang="en-ZA" sz="1100" baseline="0"/>
            <a:t> NUMBER OF SALES TRANSACTIONS</a:t>
          </a:r>
        </a:p>
        <a:p>
          <a:pPr algn="ctr"/>
          <a:r>
            <a:rPr lang="en-ZA" sz="3600" baseline="0"/>
            <a:t>323</a:t>
          </a:r>
          <a:endParaRPr lang="en-ZA" sz="3600"/>
        </a:p>
      </xdr:txBody>
    </xdr:sp>
    <xdr:clientData/>
  </xdr:twoCellAnchor>
  <xdr:twoCellAnchor>
    <xdr:from>
      <xdr:col>27</xdr:col>
      <xdr:colOff>0</xdr:colOff>
      <xdr:row>15</xdr:row>
      <xdr:rowOff>97403</xdr:rowOff>
    </xdr:from>
    <xdr:to>
      <xdr:col>33</xdr:col>
      <xdr:colOff>154815</xdr:colOff>
      <xdr:row>22</xdr:row>
      <xdr:rowOff>55085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2C217C9-0FC5-4E25-540F-44EE7A71D4DE}"/>
            </a:ext>
          </a:extLst>
        </xdr:cNvPr>
        <xdr:cNvSpPr/>
      </xdr:nvSpPr>
      <xdr:spPr>
        <a:xfrm>
          <a:off x="16668750" y="2743236"/>
          <a:ext cx="3858982" cy="11924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 baseline="0"/>
            <a:t>AVG DAILY SALES VALUE</a:t>
          </a:r>
        </a:p>
        <a:p>
          <a:pPr algn="ctr"/>
          <a:r>
            <a:rPr lang="en-ZA" sz="3600" baseline="0"/>
            <a:t>$1.4K</a:t>
          </a:r>
          <a:endParaRPr lang="en-ZA" sz="3600"/>
        </a:p>
      </xdr:txBody>
    </xdr:sp>
    <xdr:clientData/>
  </xdr:twoCellAnchor>
  <xdr:twoCellAnchor>
    <xdr:from>
      <xdr:col>27</xdr:col>
      <xdr:colOff>35278</xdr:colOff>
      <xdr:row>6</xdr:row>
      <xdr:rowOff>24737</xdr:rowOff>
    </xdr:from>
    <xdr:to>
      <xdr:col>33</xdr:col>
      <xdr:colOff>243452</xdr:colOff>
      <xdr:row>12</xdr:row>
      <xdr:rowOff>68624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ED4D852-2C9F-610A-FFF8-01765350A689}"/>
            </a:ext>
          </a:extLst>
        </xdr:cNvPr>
        <xdr:cNvSpPr/>
      </xdr:nvSpPr>
      <xdr:spPr>
        <a:xfrm>
          <a:off x="16704028" y="1083070"/>
          <a:ext cx="3912341" cy="110222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 baseline="0"/>
            <a:t>AVG NUM OF TRANSACTION PER DAY</a:t>
          </a:r>
        </a:p>
        <a:p>
          <a:pPr algn="ctr"/>
          <a:r>
            <a:rPr lang="en-ZA" sz="3600" baseline="0"/>
            <a:t>11</a:t>
          </a:r>
          <a:endParaRPr lang="en-ZA" sz="3600"/>
        </a:p>
      </xdr:txBody>
    </xdr:sp>
    <xdr:clientData/>
  </xdr:twoCellAnchor>
  <xdr:twoCellAnchor>
    <xdr:from>
      <xdr:col>1</xdr:col>
      <xdr:colOff>129004</xdr:colOff>
      <xdr:row>15</xdr:row>
      <xdr:rowOff>27663</xdr:rowOff>
    </xdr:from>
    <xdr:to>
      <xdr:col>7</xdr:col>
      <xdr:colOff>264583</xdr:colOff>
      <xdr:row>21</xdr:row>
      <xdr:rowOff>131421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AC0860C-0848-9760-71AE-97AFAEDC4EA4}"/>
            </a:ext>
          </a:extLst>
        </xdr:cNvPr>
        <xdr:cNvSpPr/>
      </xdr:nvSpPr>
      <xdr:spPr>
        <a:xfrm>
          <a:off x="746365" y="2673496"/>
          <a:ext cx="3839746" cy="116209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 baseline="0"/>
            <a:t>AVERAGE TRANSACTION VALUE</a:t>
          </a:r>
        </a:p>
        <a:p>
          <a:pPr algn="ctr"/>
          <a:r>
            <a:rPr lang="en-ZA" sz="3600" baseline="0"/>
            <a:t>$554</a:t>
          </a:r>
          <a:endParaRPr lang="en-ZA" sz="3600"/>
        </a:p>
      </xdr:txBody>
    </xdr:sp>
    <xdr:clientData/>
  </xdr:twoCellAnchor>
  <xdr:twoCellAnchor>
    <xdr:from>
      <xdr:col>18</xdr:col>
      <xdr:colOff>370923</xdr:colOff>
      <xdr:row>63</xdr:row>
      <xdr:rowOff>56030</xdr:rowOff>
    </xdr:from>
    <xdr:to>
      <xdr:col>34</xdr:col>
      <xdr:colOff>181577</xdr:colOff>
      <xdr:row>94</xdr:row>
      <xdr:rowOff>91308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A1A3B01-2AA7-4880-81EA-1B2A16AB08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3723" y="11657480"/>
              <a:ext cx="9564254" cy="5743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15960</xdr:colOff>
      <xdr:row>14</xdr:row>
      <xdr:rowOff>70729</xdr:rowOff>
    </xdr:from>
    <xdr:to>
      <xdr:col>21</xdr:col>
      <xdr:colOff>211667</xdr:colOff>
      <xdr:row>21</xdr:row>
      <xdr:rowOff>28410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2F075BF-ECD2-9FBC-05FC-D22A503894BA}"/>
            </a:ext>
          </a:extLst>
        </xdr:cNvPr>
        <xdr:cNvSpPr/>
      </xdr:nvSpPr>
      <xdr:spPr>
        <a:xfrm>
          <a:off x="8659016" y="2540173"/>
          <a:ext cx="4517234" cy="1192404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100" baseline="0"/>
            <a:t>No Of Complainst</a:t>
          </a:r>
        </a:p>
        <a:p>
          <a:pPr algn="ctr"/>
          <a:r>
            <a:rPr lang="en-ZA" sz="3600" baseline="0"/>
            <a:t>15</a:t>
          </a:r>
          <a:endParaRPr lang="en-ZA" sz="36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EKI MOGOLA" refreshedDate="45904.308674537038" createdVersion="8" refreshedVersion="8" minRefreshableVersion="3" recordCount="31" xr:uid="{D6065097-E04D-45FB-9C78-AF76B6575CCD}">
  <cacheSource type="worksheet">
    <worksheetSource ref="A2:D33" sheet="March Sales Dataset"/>
  </cacheSource>
  <cacheFields count="4">
    <cacheField name="Date" numFmtId="14">
      <sharedItems containsSemiMixedTypes="0" containsNonDate="0" containsDate="1" containsString="0" minDate="2024-03-01T00:00:00" maxDate="2024-04-01T00:00:00" count="31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</sharedItems>
    </cacheField>
    <cacheField name="Website visits" numFmtId="3">
      <sharedItems containsSemiMixedTypes="0" containsString="0" containsNumber="1" containsInteger="1" minValue="36" maxValue="204"/>
    </cacheField>
    <cacheField name="Sales Transactions" numFmtId="0">
      <sharedItems containsSemiMixedTypes="0" containsString="0" containsNumber="1" containsInteger="1" minValue="6" maxValue="18"/>
    </cacheField>
    <cacheField name="Total Sales Value" numFmtId="164">
      <sharedItems containsSemiMixedTypes="0" containsString="0" containsNumber="1" containsInteger="1" minValue="9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EKI MOGOLA" refreshedDate="45904.376182754633" createdVersion="8" refreshedVersion="8" minRefreshableVersion="3" recordCount="31" xr:uid="{02242D1E-29D4-4E68-BFC2-F0A4C4056B19}">
  <cacheSource type="worksheet">
    <worksheetSource name="Table4"/>
  </cacheSource>
  <cacheFields count="4">
    <cacheField name="Date" numFmtId="14">
      <sharedItems containsSemiMixedTypes="0" containsNonDate="0" containsDate="1" containsString="0" minDate="2024-03-01T00:00:00" maxDate="2024-04-01T00:00:00" count="31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</sharedItems>
    </cacheField>
    <cacheField name="Website visits" numFmtId="3">
      <sharedItems containsSemiMixedTypes="0" containsString="0" containsNumber="1" containsInteger="1" minValue="36" maxValue="204"/>
    </cacheField>
    <cacheField name="Sales Transactions" numFmtId="0">
      <sharedItems containsSemiMixedTypes="0" containsString="0" containsNumber="1" containsInteger="1" minValue="6" maxValue="18"/>
    </cacheField>
    <cacheField name="Total Sales Value" numFmtId="164">
      <sharedItems containsSemiMixedTypes="0" containsString="0" containsNumber="1" containsInteger="1" minValue="9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90"/>
    <n v="15"/>
    <n v="1800"/>
  </r>
  <r>
    <x v="1"/>
    <n v="84"/>
    <n v="14"/>
    <n v="1650"/>
  </r>
  <r>
    <x v="2"/>
    <n v="153"/>
    <n v="13"/>
    <n v="1550"/>
  </r>
  <r>
    <x v="3"/>
    <n v="97"/>
    <n v="12"/>
    <n v="1700"/>
  </r>
  <r>
    <x v="4"/>
    <n v="96"/>
    <n v="16"/>
    <n v="1900"/>
  </r>
  <r>
    <x v="5"/>
    <n v="102"/>
    <n v="17"/>
    <n v="2000"/>
  </r>
  <r>
    <x v="6"/>
    <n v="112"/>
    <n v="18"/>
    <n v="1850"/>
  </r>
  <r>
    <x v="7"/>
    <n v="105"/>
    <n v="15"/>
    <n v="1600"/>
  </r>
  <r>
    <x v="8"/>
    <n v="91"/>
    <n v="13"/>
    <n v="1550"/>
  </r>
  <r>
    <x v="9"/>
    <n v="112"/>
    <n v="16"/>
    <n v="1750"/>
  </r>
  <r>
    <x v="10"/>
    <n v="144"/>
    <n v="10"/>
    <n v="1450"/>
  </r>
  <r>
    <x v="11"/>
    <n v="204"/>
    <n v="9"/>
    <n v="1400"/>
  </r>
  <r>
    <x v="12"/>
    <n v="99"/>
    <n v="11"/>
    <n v="1500"/>
  </r>
  <r>
    <x v="13"/>
    <n v="198"/>
    <n v="8"/>
    <n v="1320"/>
  </r>
  <r>
    <x v="14"/>
    <n v="108"/>
    <n v="12"/>
    <n v="1550"/>
  </r>
  <r>
    <x v="15"/>
    <n v="81"/>
    <n v="9"/>
    <n v="1340"/>
  </r>
  <r>
    <x v="16"/>
    <n v="90"/>
    <n v="10"/>
    <n v="1470"/>
  </r>
  <r>
    <x v="17"/>
    <n v="72"/>
    <n v="8"/>
    <n v="1300"/>
  </r>
  <r>
    <x v="18"/>
    <n v="63"/>
    <n v="7"/>
    <n v="1180"/>
  </r>
  <r>
    <x v="19"/>
    <n v="81"/>
    <n v="9"/>
    <n v="1370"/>
  </r>
  <r>
    <x v="20"/>
    <n v="36"/>
    <n v="6"/>
    <n v="1020"/>
  </r>
  <r>
    <x v="21"/>
    <n v="48"/>
    <n v="8"/>
    <n v="1250"/>
  </r>
  <r>
    <x v="22"/>
    <n v="112"/>
    <n v="7"/>
    <n v="1150"/>
  </r>
  <r>
    <x v="23"/>
    <n v="63"/>
    <n v="9"/>
    <n v="1350"/>
  </r>
  <r>
    <x v="24"/>
    <n v="42"/>
    <n v="6"/>
    <n v="980"/>
  </r>
  <r>
    <x v="25"/>
    <n v="73"/>
    <n v="8"/>
    <n v="1200"/>
  </r>
  <r>
    <x v="26"/>
    <n v="124"/>
    <n v="7"/>
    <n v="1120"/>
  </r>
  <r>
    <x v="27"/>
    <n v="131"/>
    <n v="9"/>
    <n v="1320"/>
  </r>
  <r>
    <x v="28"/>
    <n v="120"/>
    <n v="6"/>
    <n v="920"/>
  </r>
  <r>
    <x v="29"/>
    <n v="153"/>
    <n v="8"/>
    <n v="1260"/>
  </r>
  <r>
    <x v="30"/>
    <n v="179"/>
    <n v="7"/>
    <n v="1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90"/>
    <n v="15"/>
    <n v="1800"/>
  </r>
  <r>
    <x v="1"/>
    <n v="84"/>
    <n v="14"/>
    <n v="1650"/>
  </r>
  <r>
    <x v="2"/>
    <n v="153"/>
    <n v="13"/>
    <n v="1550"/>
  </r>
  <r>
    <x v="3"/>
    <n v="97"/>
    <n v="12"/>
    <n v="1700"/>
  </r>
  <r>
    <x v="4"/>
    <n v="96"/>
    <n v="16"/>
    <n v="1900"/>
  </r>
  <r>
    <x v="5"/>
    <n v="102"/>
    <n v="17"/>
    <n v="2000"/>
  </r>
  <r>
    <x v="6"/>
    <n v="112"/>
    <n v="18"/>
    <n v="1850"/>
  </r>
  <r>
    <x v="7"/>
    <n v="105"/>
    <n v="15"/>
    <n v="1600"/>
  </r>
  <r>
    <x v="8"/>
    <n v="91"/>
    <n v="13"/>
    <n v="1550"/>
  </r>
  <r>
    <x v="9"/>
    <n v="112"/>
    <n v="16"/>
    <n v="1750"/>
  </r>
  <r>
    <x v="10"/>
    <n v="144"/>
    <n v="10"/>
    <n v="1450"/>
  </r>
  <r>
    <x v="11"/>
    <n v="204"/>
    <n v="9"/>
    <n v="1400"/>
  </r>
  <r>
    <x v="12"/>
    <n v="99"/>
    <n v="11"/>
    <n v="1500"/>
  </r>
  <r>
    <x v="13"/>
    <n v="198"/>
    <n v="8"/>
    <n v="1320"/>
  </r>
  <r>
    <x v="14"/>
    <n v="108"/>
    <n v="12"/>
    <n v="1550"/>
  </r>
  <r>
    <x v="15"/>
    <n v="81"/>
    <n v="9"/>
    <n v="1340"/>
  </r>
  <r>
    <x v="16"/>
    <n v="90"/>
    <n v="10"/>
    <n v="1470"/>
  </r>
  <r>
    <x v="17"/>
    <n v="72"/>
    <n v="8"/>
    <n v="1300"/>
  </r>
  <r>
    <x v="18"/>
    <n v="63"/>
    <n v="7"/>
    <n v="1180"/>
  </r>
  <r>
    <x v="19"/>
    <n v="81"/>
    <n v="9"/>
    <n v="1370"/>
  </r>
  <r>
    <x v="20"/>
    <n v="36"/>
    <n v="6"/>
    <n v="1020"/>
  </r>
  <r>
    <x v="21"/>
    <n v="48"/>
    <n v="8"/>
    <n v="1250"/>
  </r>
  <r>
    <x v="22"/>
    <n v="112"/>
    <n v="7"/>
    <n v="1150"/>
  </r>
  <r>
    <x v="23"/>
    <n v="63"/>
    <n v="9"/>
    <n v="1350"/>
  </r>
  <r>
    <x v="24"/>
    <n v="42"/>
    <n v="6"/>
    <n v="980"/>
  </r>
  <r>
    <x v="25"/>
    <n v="73"/>
    <n v="8"/>
    <n v="1200"/>
  </r>
  <r>
    <x v="26"/>
    <n v="124"/>
    <n v="7"/>
    <n v="1120"/>
  </r>
  <r>
    <x v="27"/>
    <n v="131"/>
    <n v="9"/>
    <n v="1320"/>
  </r>
  <r>
    <x v="28"/>
    <n v="120"/>
    <n v="6"/>
    <n v="920"/>
  </r>
  <r>
    <x v="29"/>
    <n v="153"/>
    <n v="8"/>
    <n v="1260"/>
  </r>
  <r>
    <x v="30"/>
    <n v="179"/>
    <n v="7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6B778-8CC3-43F7-B273-B97CC970B907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35" firstHeaderRow="1" firstDataRow="1" firstDataCol="1"/>
  <pivotFields count="4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3" showAll="0"/>
    <pivotField showAll="0"/>
    <pivotField dataField="1" numFmtId="164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Sales Value" fld="3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E7F9-ECF6-4FA6-B74B-626F82BD21F9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35" firstHeaderRow="1" firstDataRow="1" firstDataCol="1"/>
  <pivotFields count="4">
    <pivotField axis="axisRow" numFmtId="14" showAll="0" sortType="a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3" showAll="0"/>
    <pivotField showAll="0"/>
    <pivotField numFmtId="164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Website visits" fld="1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AB6CC-88D8-457F-B05D-73090937E6DB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35" firstHeaderRow="1" firstDataRow="1" firstDataCol="1"/>
  <pivotFields count="4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3" showAll="0"/>
    <pivotField dataField="1" showAll="0"/>
    <pivotField numFmtId="164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ales Transaction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DD8D72-63B3-4246-A5FE-0689384B8A87}" name="Table4" displayName="Table4" ref="A2:D34" totalsRowCount="1" headerRowDxfId="14" headerRowBorderDxfId="13" tableBorderDxfId="12" totalsRowBorderDxfId="11">
  <autoFilter ref="A2:D33" xr:uid="{9ADD8D72-63B3-4246-A5FE-0689384B8A87}"/>
  <tableColumns count="4">
    <tableColumn id="1" xr3:uid="{2663B81E-1E3F-49DD-9F1D-D57DDD6FA387}" name="Date" dataDxfId="10" totalsRowDxfId="9"/>
    <tableColumn id="2" xr3:uid="{369C57D5-88B3-489B-9B8F-EA9AC3B193ED}" name="Website visits" totalsRowFunction="sum" dataDxfId="8" totalsRowDxfId="7"/>
    <tableColumn id="3" xr3:uid="{A2FD7037-31BD-4C67-90F1-51997681B13C}" name="Sales Transactions" totalsRowFunction="sum" dataDxfId="6" totalsRowDxfId="5"/>
    <tableColumn id="4" xr3:uid="{A924326D-4AEF-44FE-9560-8C563C633C4A}" name="Total Sales Value" dataDxfId="4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C01F9C-BE96-4F35-8BF6-B5FC03AA35B2}" name="Table5" displayName="Table5" ref="B1:C5" totalsRowShown="0" headerRowDxfId="2">
  <autoFilter ref="B1:C5" xr:uid="{10C01F9C-BE96-4F35-8BF6-B5FC03AA35B2}"/>
  <sortState xmlns:xlrd2="http://schemas.microsoft.com/office/spreadsheetml/2017/richdata2" ref="B2:C5">
    <sortCondition descending="1" ref="C1:C5"/>
  </sortState>
  <tableColumns count="2">
    <tableColumn id="1" xr3:uid="{59E1635E-8EF4-4D59-9AB2-F3F98CC4FD0E}" name="CUSTOMER COMPLAINTS CATEGORY " dataDxfId="1"/>
    <tableColumn id="2" xr3:uid="{FB8EF81A-7308-49FC-B695-8B4B09AB3486}" name="NO OF COMPLAI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AAFC-990C-4A25-83CE-BB49526EA2BB}">
  <dimension ref="A3:B35"/>
  <sheetViews>
    <sheetView topLeftCell="A20" workbookViewId="0">
      <selection activeCell="H21" sqref="H21"/>
    </sheetView>
  </sheetViews>
  <sheetFormatPr defaultRowHeight="14.5"/>
  <cols>
    <col min="1" max="1" width="12.453125" bestFit="1" customWidth="1"/>
    <col min="2" max="2" width="21.36328125" bestFit="1" customWidth="1"/>
  </cols>
  <sheetData>
    <row r="3" spans="1:2">
      <c r="A3" s="15" t="s">
        <v>39</v>
      </c>
      <c r="B3" t="s">
        <v>41</v>
      </c>
    </row>
    <row r="4" spans="1:2">
      <c r="A4" s="16">
        <v>45352</v>
      </c>
      <c r="B4" s="17">
        <v>1800</v>
      </c>
    </row>
    <row r="5" spans="1:2">
      <c r="A5" s="16">
        <v>45353</v>
      </c>
      <c r="B5" s="17">
        <v>1650</v>
      </c>
    </row>
    <row r="6" spans="1:2">
      <c r="A6" s="16">
        <v>45354</v>
      </c>
      <c r="B6" s="17">
        <v>1550</v>
      </c>
    </row>
    <row r="7" spans="1:2">
      <c r="A7" s="16">
        <v>45355</v>
      </c>
      <c r="B7" s="17">
        <v>1700</v>
      </c>
    </row>
    <row r="8" spans="1:2">
      <c r="A8" s="16">
        <v>45356</v>
      </c>
      <c r="B8" s="17">
        <v>1900</v>
      </c>
    </row>
    <row r="9" spans="1:2">
      <c r="A9" s="16">
        <v>45357</v>
      </c>
      <c r="B9" s="17">
        <v>2000</v>
      </c>
    </row>
    <row r="10" spans="1:2">
      <c r="A10" s="16">
        <v>45358</v>
      </c>
      <c r="B10" s="17">
        <v>1850</v>
      </c>
    </row>
    <row r="11" spans="1:2">
      <c r="A11" s="16">
        <v>45359</v>
      </c>
      <c r="B11" s="17">
        <v>1600</v>
      </c>
    </row>
    <row r="12" spans="1:2">
      <c r="A12" s="16">
        <v>45360</v>
      </c>
      <c r="B12" s="17">
        <v>1550</v>
      </c>
    </row>
    <row r="13" spans="1:2">
      <c r="A13" s="16">
        <v>45361</v>
      </c>
      <c r="B13" s="17">
        <v>1750</v>
      </c>
    </row>
    <row r="14" spans="1:2">
      <c r="A14" s="16">
        <v>45362</v>
      </c>
      <c r="B14" s="17">
        <v>1450</v>
      </c>
    </row>
    <row r="15" spans="1:2">
      <c r="A15" s="16">
        <v>45363</v>
      </c>
      <c r="B15" s="17">
        <v>1400</v>
      </c>
    </row>
    <row r="16" spans="1:2">
      <c r="A16" s="16">
        <v>45364</v>
      </c>
      <c r="B16" s="17">
        <v>1500</v>
      </c>
    </row>
    <row r="17" spans="1:2">
      <c r="A17" s="16">
        <v>45365</v>
      </c>
      <c r="B17" s="17">
        <v>1320</v>
      </c>
    </row>
    <row r="18" spans="1:2">
      <c r="A18" s="16">
        <v>45366</v>
      </c>
      <c r="B18" s="17">
        <v>1550</v>
      </c>
    </row>
    <row r="19" spans="1:2">
      <c r="A19" s="16">
        <v>45367</v>
      </c>
      <c r="B19" s="17">
        <v>1340</v>
      </c>
    </row>
    <row r="20" spans="1:2">
      <c r="A20" s="16">
        <v>45368</v>
      </c>
      <c r="B20" s="17">
        <v>1470</v>
      </c>
    </row>
    <row r="21" spans="1:2">
      <c r="A21" s="16">
        <v>45369</v>
      </c>
      <c r="B21" s="17">
        <v>1300</v>
      </c>
    </row>
    <row r="22" spans="1:2">
      <c r="A22" s="16">
        <v>45370</v>
      </c>
      <c r="B22" s="17">
        <v>1180</v>
      </c>
    </row>
    <row r="23" spans="1:2">
      <c r="A23" s="16">
        <v>45371</v>
      </c>
      <c r="B23" s="17">
        <v>1370</v>
      </c>
    </row>
    <row r="24" spans="1:2">
      <c r="A24" s="16">
        <v>45372</v>
      </c>
      <c r="B24" s="17">
        <v>1020</v>
      </c>
    </row>
    <row r="25" spans="1:2">
      <c r="A25" s="16">
        <v>45373</v>
      </c>
      <c r="B25" s="17">
        <v>1250</v>
      </c>
    </row>
    <row r="26" spans="1:2">
      <c r="A26" s="16">
        <v>45374</v>
      </c>
      <c r="B26" s="17">
        <v>1150</v>
      </c>
    </row>
    <row r="27" spans="1:2">
      <c r="A27" s="16">
        <v>45375</v>
      </c>
      <c r="B27" s="17">
        <v>1350</v>
      </c>
    </row>
    <row r="28" spans="1:2">
      <c r="A28" s="16">
        <v>45376</v>
      </c>
      <c r="B28" s="17">
        <v>980</v>
      </c>
    </row>
    <row r="29" spans="1:2">
      <c r="A29" s="16">
        <v>45377</v>
      </c>
      <c r="B29" s="17">
        <v>1200</v>
      </c>
    </row>
    <row r="30" spans="1:2">
      <c r="A30" s="16">
        <v>45378</v>
      </c>
      <c r="B30" s="17">
        <v>1120</v>
      </c>
    </row>
    <row r="31" spans="1:2">
      <c r="A31" s="16">
        <v>45379</v>
      </c>
      <c r="B31" s="17">
        <v>1320</v>
      </c>
    </row>
    <row r="32" spans="1:2">
      <c r="A32" s="16">
        <v>45380</v>
      </c>
      <c r="B32" s="17">
        <v>920</v>
      </c>
    </row>
    <row r="33" spans="1:2">
      <c r="A33" s="16">
        <v>45381</v>
      </c>
      <c r="B33" s="17">
        <v>1260</v>
      </c>
    </row>
    <row r="34" spans="1:2">
      <c r="A34" s="16">
        <v>45382</v>
      </c>
      <c r="B34" s="17">
        <v>1100</v>
      </c>
    </row>
    <row r="35" spans="1:2">
      <c r="A35" s="16" t="s">
        <v>40</v>
      </c>
      <c r="B35" s="17">
        <v>43900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E999-390F-4146-8F42-59C06E1204E5}">
  <dimension ref="A3:B35"/>
  <sheetViews>
    <sheetView zoomScale="87" workbookViewId="0">
      <selection activeCell="B33" sqref="B33"/>
    </sheetView>
  </sheetViews>
  <sheetFormatPr defaultRowHeight="14.5"/>
  <cols>
    <col min="1" max="1" width="12.453125" bestFit="1" customWidth="1"/>
    <col min="2" max="2" width="18.81640625" bestFit="1" customWidth="1"/>
  </cols>
  <sheetData>
    <row r="3" spans="1:2">
      <c r="A3" s="15" t="s">
        <v>39</v>
      </c>
      <c r="B3" t="s">
        <v>42</v>
      </c>
    </row>
    <row r="4" spans="1:2">
      <c r="A4" s="16">
        <v>45352</v>
      </c>
      <c r="B4" s="18">
        <v>90</v>
      </c>
    </row>
    <row r="5" spans="1:2">
      <c r="A5" s="16">
        <v>45353</v>
      </c>
      <c r="B5" s="18">
        <v>84</v>
      </c>
    </row>
    <row r="6" spans="1:2">
      <c r="A6" s="16">
        <v>45354</v>
      </c>
      <c r="B6" s="18">
        <v>153</v>
      </c>
    </row>
    <row r="7" spans="1:2">
      <c r="A7" s="16">
        <v>45355</v>
      </c>
      <c r="B7" s="18">
        <v>97</v>
      </c>
    </row>
    <row r="8" spans="1:2">
      <c r="A8" s="16">
        <v>45356</v>
      </c>
      <c r="B8" s="18">
        <v>96</v>
      </c>
    </row>
    <row r="9" spans="1:2">
      <c r="A9" s="16">
        <v>45357</v>
      </c>
      <c r="B9" s="18">
        <v>102</v>
      </c>
    </row>
    <row r="10" spans="1:2">
      <c r="A10" s="16">
        <v>45358</v>
      </c>
      <c r="B10" s="18">
        <v>112</v>
      </c>
    </row>
    <row r="11" spans="1:2">
      <c r="A11" s="16">
        <v>45359</v>
      </c>
      <c r="B11" s="18">
        <v>105</v>
      </c>
    </row>
    <row r="12" spans="1:2">
      <c r="A12" s="16">
        <v>45360</v>
      </c>
      <c r="B12" s="18">
        <v>91</v>
      </c>
    </row>
    <row r="13" spans="1:2">
      <c r="A13" s="16">
        <v>45361</v>
      </c>
      <c r="B13" s="18">
        <v>112</v>
      </c>
    </row>
    <row r="14" spans="1:2">
      <c r="A14" s="16">
        <v>45362</v>
      </c>
      <c r="B14" s="18">
        <v>144</v>
      </c>
    </row>
    <row r="15" spans="1:2">
      <c r="A15" s="16">
        <v>45363</v>
      </c>
      <c r="B15" s="18">
        <v>204</v>
      </c>
    </row>
    <row r="16" spans="1:2">
      <c r="A16" s="16">
        <v>45364</v>
      </c>
      <c r="B16" s="18">
        <v>99</v>
      </c>
    </row>
    <row r="17" spans="1:2">
      <c r="A17" s="16">
        <v>45365</v>
      </c>
      <c r="B17" s="18">
        <v>198</v>
      </c>
    </row>
    <row r="18" spans="1:2">
      <c r="A18" s="16">
        <v>45366</v>
      </c>
      <c r="B18" s="18">
        <v>108</v>
      </c>
    </row>
    <row r="19" spans="1:2">
      <c r="A19" s="16">
        <v>45367</v>
      </c>
      <c r="B19" s="18">
        <v>81</v>
      </c>
    </row>
    <row r="20" spans="1:2">
      <c r="A20" s="16">
        <v>45368</v>
      </c>
      <c r="B20" s="18">
        <v>90</v>
      </c>
    </row>
    <row r="21" spans="1:2">
      <c r="A21" s="16">
        <v>45369</v>
      </c>
      <c r="B21" s="18">
        <v>72</v>
      </c>
    </row>
    <row r="22" spans="1:2">
      <c r="A22" s="16">
        <v>45370</v>
      </c>
      <c r="B22" s="18">
        <v>63</v>
      </c>
    </row>
    <row r="23" spans="1:2">
      <c r="A23" s="16">
        <v>45371</v>
      </c>
      <c r="B23" s="18">
        <v>81</v>
      </c>
    </row>
    <row r="24" spans="1:2">
      <c r="A24" s="16">
        <v>45372</v>
      </c>
      <c r="B24" s="18">
        <v>36</v>
      </c>
    </row>
    <row r="25" spans="1:2">
      <c r="A25" s="16">
        <v>45373</v>
      </c>
      <c r="B25" s="18">
        <v>48</v>
      </c>
    </row>
    <row r="26" spans="1:2">
      <c r="A26" s="16">
        <v>45374</v>
      </c>
      <c r="B26" s="18">
        <v>112</v>
      </c>
    </row>
    <row r="27" spans="1:2">
      <c r="A27" s="16">
        <v>45375</v>
      </c>
      <c r="B27" s="18">
        <v>63</v>
      </c>
    </row>
    <row r="28" spans="1:2">
      <c r="A28" s="16">
        <v>45376</v>
      </c>
      <c r="B28" s="18">
        <v>42</v>
      </c>
    </row>
    <row r="29" spans="1:2">
      <c r="A29" s="16">
        <v>45377</v>
      </c>
      <c r="B29" s="18">
        <v>73</v>
      </c>
    </row>
    <row r="30" spans="1:2">
      <c r="A30" s="16">
        <v>45378</v>
      </c>
      <c r="B30" s="18">
        <v>124</v>
      </c>
    </row>
    <row r="31" spans="1:2">
      <c r="A31" s="16">
        <v>45379</v>
      </c>
      <c r="B31" s="18">
        <v>131</v>
      </c>
    </row>
    <row r="32" spans="1:2">
      <c r="A32" s="16">
        <v>45380</v>
      </c>
      <c r="B32" s="18">
        <v>120</v>
      </c>
    </row>
    <row r="33" spans="1:2">
      <c r="A33" s="16">
        <v>45381</v>
      </c>
      <c r="B33" s="18">
        <v>153</v>
      </c>
    </row>
    <row r="34" spans="1:2">
      <c r="A34" s="16">
        <v>45382</v>
      </c>
      <c r="B34" s="18">
        <v>179</v>
      </c>
    </row>
    <row r="35" spans="1:2">
      <c r="A35" s="16" t="s">
        <v>40</v>
      </c>
      <c r="B35" s="18">
        <v>3263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A6FA-9154-400A-AC07-3764B0F69488}">
  <dimension ref="A3:B35"/>
  <sheetViews>
    <sheetView workbookViewId="0">
      <selection activeCell="I21" sqref="I21"/>
    </sheetView>
  </sheetViews>
  <sheetFormatPr defaultRowHeight="14.5"/>
  <cols>
    <col min="1" max="1" width="12.453125" bestFit="1" customWidth="1"/>
    <col min="2" max="2" width="22.90625" bestFit="1" customWidth="1"/>
  </cols>
  <sheetData>
    <row r="3" spans="1:2">
      <c r="A3" s="15" t="s">
        <v>39</v>
      </c>
      <c r="B3" t="s">
        <v>43</v>
      </c>
    </row>
    <row r="4" spans="1:2">
      <c r="A4" s="16">
        <v>45352</v>
      </c>
      <c r="B4">
        <v>15</v>
      </c>
    </row>
    <row r="5" spans="1:2">
      <c r="A5" s="16">
        <v>45353</v>
      </c>
      <c r="B5">
        <v>14</v>
      </c>
    </row>
    <row r="6" spans="1:2">
      <c r="A6" s="16">
        <v>45354</v>
      </c>
      <c r="B6">
        <v>13</v>
      </c>
    </row>
    <row r="7" spans="1:2">
      <c r="A7" s="16">
        <v>45355</v>
      </c>
      <c r="B7">
        <v>12</v>
      </c>
    </row>
    <row r="8" spans="1:2">
      <c r="A8" s="16">
        <v>45356</v>
      </c>
      <c r="B8">
        <v>16</v>
      </c>
    </row>
    <row r="9" spans="1:2">
      <c r="A9" s="16">
        <v>45357</v>
      </c>
      <c r="B9">
        <v>17</v>
      </c>
    </row>
    <row r="10" spans="1:2">
      <c r="A10" s="16">
        <v>45358</v>
      </c>
      <c r="B10">
        <v>18</v>
      </c>
    </row>
    <row r="11" spans="1:2">
      <c r="A11" s="16">
        <v>45359</v>
      </c>
      <c r="B11">
        <v>15</v>
      </c>
    </row>
    <row r="12" spans="1:2">
      <c r="A12" s="16">
        <v>45360</v>
      </c>
      <c r="B12">
        <v>13</v>
      </c>
    </row>
    <row r="13" spans="1:2">
      <c r="A13" s="16">
        <v>45361</v>
      </c>
      <c r="B13">
        <v>16</v>
      </c>
    </row>
    <row r="14" spans="1:2">
      <c r="A14" s="16">
        <v>45362</v>
      </c>
      <c r="B14">
        <v>10</v>
      </c>
    </row>
    <row r="15" spans="1:2">
      <c r="A15" s="16">
        <v>45363</v>
      </c>
      <c r="B15">
        <v>9</v>
      </c>
    </row>
    <row r="16" spans="1:2">
      <c r="A16" s="16">
        <v>45364</v>
      </c>
      <c r="B16">
        <v>11</v>
      </c>
    </row>
    <row r="17" spans="1:2">
      <c r="A17" s="16">
        <v>45365</v>
      </c>
      <c r="B17">
        <v>8</v>
      </c>
    </row>
    <row r="18" spans="1:2">
      <c r="A18" s="16">
        <v>45366</v>
      </c>
      <c r="B18">
        <v>12</v>
      </c>
    </row>
    <row r="19" spans="1:2">
      <c r="A19" s="16">
        <v>45367</v>
      </c>
      <c r="B19">
        <v>9</v>
      </c>
    </row>
    <row r="20" spans="1:2">
      <c r="A20" s="16">
        <v>45368</v>
      </c>
      <c r="B20">
        <v>10</v>
      </c>
    </row>
    <row r="21" spans="1:2">
      <c r="A21" s="16">
        <v>45369</v>
      </c>
      <c r="B21">
        <v>8</v>
      </c>
    </row>
    <row r="22" spans="1:2">
      <c r="A22" s="16">
        <v>45370</v>
      </c>
      <c r="B22">
        <v>7</v>
      </c>
    </row>
    <row r="23" spans="1:2">
      <c r="A23" s="16">
        <v>45371</v>
      </c>
      <c r="B23">
        <v>9</v>
      </c>
    </row>
    <row r="24" spans="1:2">
      <c r="A24" s="16">
        <v>45372</v>
      </c>
      <c r="B24">
        <v>6</v>
      </c>
    </row>
    <row r="25" spans="1:2">
      <c r="A25" s="16">
        <v>45373</v>
      </c>
      <c r="B25">
        <v>8</v>
      </c>
    </row>
    <row r="26" spans="1:2">
      <c r="A26" s="16">
        <v>45374</v>
      </c>
      <c r="B26">
        <v>7</v>
      </c>
    </row>
    <row r="27" spans="1:2">
      <c r="A27" s="16">
        <v>45375</v>
      </c>
      <c r="B27">
        <v>9</v>
      </c>
    </row>
    <row r="28" spans="1:2">
      <c r="A28" s="16">
        <v>45376</v>
      </c>
      <c r="B28">
        <v>6</v>
      </c>
    </row>
    <row r="29" spans="1:2">
      <c r="A29" s="16">
        <v>45377</v>
      </c>
      <c r="B29">
        <v>8</v>
      </c>
    </row>
    <row r="30" spans="1:2">
      <c r="A30" s="16">
        <v>45378</v>
      </c>
      <c r="B30">
        <v>7</v>
      </c>
    </row>
    <row r="31" spans="1:2">
      <c r="A31" s="16">
        <v>45379</v>
      </c>
      <c r="B31">
        <v>9</v>
      </c>
    </row>
    <row r="32" spans="1:2">
      <c r="A32" s="16">
        <v>45380</v>
      </c>
      <c r="B32">
        <v>6</v>
      </c>
    </row>
    <row r="33" spans="1:2">
      <c r="A33" s="16">
        <v>45381</v>
      </c>
      <c r="B33">
        <v>8</v>
      </c>
    </row>
    <row r="34" spans="1:2">
      <c r="A34" s="16">
        <v>45382</v>
      </c>
      <c r="B34">
        <v>7</v>
      </c>
    </row>
    <row r="35" spans="1:2">
      <c r="A35" s="16" t="s">
        <v>40</v>
      </c>
      <c r="B35">
        <v>323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3" zoomScale="83" workbookViewId="0">
      <selection activeCell="C2" sqref="C2"/>
    </sheetView>
  </sheetViews>
  <sheetFormatPr defaultColWidth="12.6328125" defaultRowHeight="15" customHeight="1"/>
  <cols>
    <col min="1" max="1" width="11.90625" style="19" customWidth="1"/>
    <col min="2" max="2" width="21.81640625" customWidth="1"/>
    <col min="3" max="3" width="27.08984375" customWidth="1"/>
    <col min="4" max="4" width="21.36328125" customWidth="1"/>
    <col min="5" max="26" width="8.6328125" customWidth="1"/>
  </cols>
  <sheetData>
    <row r="1" spans="1:4" ht="14.5">
      <c r="A1" s="65" t="s">
        <v>0</v>
      </c>
      <c r="B1" s="66"/>
      <c r="C1" s="66"/>
      <c r="D1" s="66"/>
    </row>
    <row r="2" spans="1:4" ht="14.5">
      <c r="A2" s="23" t="s">
        <v>1</v>
      </c>
      <c r="B2" s="24" t="s">
        <v>2</v>
      </c>
      <c r="C2" s="24" t="s">
        <v>3</v>
      </c>
      <c r="D2" s="25" t="s">
        <v>4</v>
      </c>
    </row>
    <row r="3" spans="1:4" ht="14.5">
      <c r="A3" s="22">
        <v>45352</v>
      </c>
      <c r="B3" s="1">
        <v>90</v>
      </c>
      <c r="C3" s="2">
        <v>15</v>
      </c>
      <c r="D3" s="29">
        <v>1800</v>
      </c>
    </row>
    <row r="4" spans="1:4" ht="14.5">
      <c r="A4" s="22">
        <v>45353</v>
      </c>
      <c r="B4" s="1">
        <v>84</v>
      </c>
      <c r="C4" s="2">
        <v>14</v>
      </c>
      <c r="D4" s="29">
        <v>1650</v>
      </c>
    </row>
    <row r="5" spans="1:4" ht="14.5">
      <c r="A5" s="22">
        <v>45354</v>
      </c>
      <c r="B5" s="1">
        <v>153</v>
      </c>
      <c r="C5" s="2">
        <v>13</v>
      </c>
      <c r="D5" s="29">
        <v>1550</v>
      </c>
    </row>
    <row r="6" spans="1:4" ht="14.5">
      <c r="A6" s="22">
        <v>45355</v>
      </c>
      <c r="B6" s="1">
        <v>97</v>
      </c>
      <c r="C6" s="2">
        <v>12</v>
      </c>
      <c r="D6" s="29">
        <v>1700</v>
      </c>
    </row>
    <row r="7" spans="1:4" ht="14.5">
      <c r="A7" s="22">
        <v>45356</v>
      </c>
      <c r="B7" s="1">
        <v>96</v>
      </c>
      <c r="C7" s="2">
        <v>16</v>
      </c>
      <c r="D7" s="29">
        <v>1900</v>
      </c>
    </row>
    <row r="8" spans="1:4" ht="14.5">
      <c r="A8" s="22">
        <v>45357</v>
      </c>
      <c r="B8" s="1">
        <v>102</v>
      </c>
      <c r="C8" s="2">
        <v>17</v>
      </c>
      <c r="D8" s="29">
        <v>2000</v>
      </c>
    </row>
    <row r="9" spans="1:4" ht="14.5">
      <c r="A9" s="22">
        <v>45358</v>
      </c>
      <c r="B9" s="1">
        <v>112</v>
      </c>
      <c r="C9" s="2">
        <v>18</v>
      </c>
      <c r="D9" s="29">
        <v>1850</v>
      </c>
    </row>
    <row r="10" spans="1:4" ht="14.5">
      <c r="A10" s="22">
        <v>45359</v>
      </c>
      <c r="B10" s="1">
        <v>105</v>
      </c>
      <c r="C10" s="2">
        <v>15</v>
      </c>
      <c r="D10" s="30">
        <v>1600</v>
      </c>
    </row>
    <row r="11" spans="1:4" ht="14.5">
      <c r="A11" s="22">
        <v>45360</v>
      </c>
      <c r="B11" s="1">
        <v>91</v>
      </c>
      <c r="C11" s="2">
        <v>13</v>
      </c>
      <c r="D11" s="30">
        <v>1550</v>
      </c>
    </row>
    <row r="12" spans="1:4" ht="14.5">
      <c r="A12" s="22">
        <v>45361</v>
      </c>
      <c r="B12" s="1">
        <v>112</v>
      </c>
      <c r="C12" s="2">
        <v>16</v>
      </c>
      <c r="D12" s="30">
        <v>1750</v>
      </c>
    </row>
    <row r="13" spans="1:4" ht="14.5">
      <c r="A13" s="22">
        <v>45362</v>
      </c>
      <c r="B13" s="1">
        <v>144</v>
      </c>
      <c r="C13" s="2">
        <v>10</v>
      </c>
      <c r="D13" s="30">
        <v>1450</v>
      </c>
    </row>
    <row r="14" spans="1:4" ht="14.5">
      <c r="A14" s="22">
        <v>45363</v>
      </c>
      <c r="B14" s="1">
        <v>204</v>
      </c>
      <c r="C14" s="2">
        <v>9</v>
      </c>
      <c r="D14" s="30">
        <v>1400</v>
      </c>
    </row>
    <row r="15" spans="1:4" ht="14.5">
      <c r="A15" s="22">
        <v>45364</v>
      </c>
      <c r="B15" s="1">
        <f>C15*9</f>
        <v>99</v>
      </c>
      <c r="C15" s="2">
        <v>11</v>
      </c>
      <c r="D15" s="30">
        <v>1500</v>
      </c>
    </row>
    <row r="16" spans="1:4" ht="14.5">
      <c r="A16" s="22">
        <v>45365</v>
      </c>
      <c r="B16" s="1">
        <v>198</v>
      </c>
      <c r="C16" s="2">
        <v>8</v>
      </c>
      <c r="D16" s="30">
        <v>1320</v>
      </c>
    </row>
    <row r="17" spans="1:4" ht="14.5">
      <c r="A17" s="22">
        <v>45366</v>
      </c>
      <c r="B17" s="1">
        <v>108</v>
      </c>
      <c r="C17" s="2">
        <v>12</v>
      </c>
      <c r="D17" s="31">
        <v>1550</v>
      </c>
    </row>
    <row r="18" spans="1:4" ht="14.5">
      <c r="A18" s="22">
        <v>45367</v>
      </c>
      <c r="B18" s="1">
        <f>C18*9</f>
        <v>81</v>
      </c>
      <c r="C18" s="2">
        <v>9</v>
      </c>
      <c r="D18" s="31">
        <v>1340</v>
      </c>
    </row>
    <row r="19" spans="1:4" ht="14.5">
      <c r="A19" s="22">
        <v>45368</v>
      </c>
      <c r="B19" s="1">
        <v>90</v>
      </c>
      <c r="C19" s="2">
        <v>10</v>
      </c>
      <c r="D19" s="31">
        <v>1470</v>
      </c>
    </row>
    <row r="20" spans="1:4" ht="14.5">
      <c r="A20" s="22">
        <v>45369</v>
      </c>
      <c r="B20" s="1">
        <v>72</v>
      </c>
      <c r="C20" s="2">
        <v>8</v>
      </c>
      <c r="D20" s="31">
        <v>1300</v>
      </c>
    </row>
    <row r="21" spans="1:4" ht="15.75" customHeight="1">
      <c r="A21" s="22">
        <v>45370</v>
      </c>
      <c r="B21" s="1">
        <v>63</v>
      </c>
      <c r="C21" s="2">
        <v>7</v>
      </c>
      <c r="D21" s="31">
        <v>1180</v>
      </c>
    </row>
    <row r="22" spans="1:4" ht="15.75" customHeight="1">
      <c r="A22" s="22">
        <v>45371</v>
      </c>
      <c r="B22" s="1">
        <v>81</v>
      </c>
      <c r="C22" s="2">
        <v>9</v>
      </c>
      <c r="D22" s="31">
        <v>1370</v>
      </c>
    </row>
    <row r="23" spans="1:4" ht="15.75" customHeight="1">
      <c r="A23" s="22">
        <v>45372</v>
      </c>
      <c r="B23" s="1">
        <v>36</v>
      </c>
      <c r="C23" s="2">
        <v>6</v>
      </c>
      <c r="D23" s="31">
        <v>1020</v>
      </c>
    </row>
    <row r="24" spans="1:4" ht="15.75" customHeight="1">
      <c r="A24" s="22">
        <v>45373</v>
      </c>
      <c r="B24" s="1">
        <f>C24*6</f>
        <v>48</v>
      </c>
      <c r="C24" s="2">
        <v>8</v>
      </c>
      <c r="D24" s="32">
        <v>1250</v>
      </c>
    </row>
    <row r="25" spans="1:4" ht="15.75" customHeight="1">
      <c r="A25" s="22">
        <v>45374</v>
      </c>
      <c r="B25" s="1">
        <v>112</v>
      </c>
      <c r="C25" s="2">
        <v>7</v>
      </c>
      <c r="D25" s="32">
        <v>1150</v>
      </c>
    </row>
    <row r="26" spans="1:4" ht="15.75" customHeight="1">
      <c r="A26" s="22">
        <v>45375</v>
      </c>
      <c r="B26" s="1">
        <v>63</v>
      </c>
      <c r="C26" s="2">
        <v>9</v>
      </c>
      <c r="D26" s="32">
        <v>1350</v>
      </c>
    </row>
    <row r="27" spans="1:4" ht="15.75" customHeight="1">
      <c r="A27" s="22">
        <v>45376</v>
      </c>
      <c r="B27" s="1">
        <v>42</v>
      </c>
      <c r="C27" s="2">
        <v>6</v>
      </c>
      <c r="D27" s="32">
        <v>980</v>
      </c>
    </row>
    <row r="28" spans="1:4" ht="15.75" customHeight="1">
      <c r="A28" s="22">
        <v>45377</v>
      </c>
      <c r="B28" s="1">
        <v>73</v>
      </c>
      <c r="C28" s="2">
        <v>8</v>
      </c>
      <c r="D28" s="32">
        <v>1200</v>
      </c>
    </row>
    <row r="29" spans="1:4" ht="15.75" customHeight="1">
      <c r="A29" s="22">
        <v>45378</v>
      </c>
      <c r="B29" s="1">
        <v>124</v>
      </c>
      <c r="C29" s="2">
        <v>7</v>
      </c>
      <c r="D29" s="32">
        <v>1120</v>
      </c>
    </row>
    <row r="30" spans="1:4" ht="15.75" customHeight="1">
      <c r="A30" s="22">
        <v>45379</v>
      </c>
      <c r="B30" s="1">
        <v>131</v>
      </c>
      <c r="C30" s="2">
        <v>9</v>
      </c>
      <c r="D30" s="32">
        <v>1320</v>
      </c>
    </row>
    <row r="31" spans="1:4" ht="15.75" customHeight="1">
      <c r="A31" s="22">
        <v>45380</v>
      </c>
      <c r="B31" s="1">
        <v>120</v>
      </c>
      <c r="C31" s="2">
        <v>6</v>
      </c>
      <c r="D31" s="32">
        <v>920</v>
      </c>
    </row>
    <row r="32" spans="1:4" ht="15.75" customHeight="1">
      <c r="A32" s="22">
        <v>45381</v>
      </c>
      <c r="B32" s="1">
        <v>153</v>
      </c>
      <c r="C32" s="2">
        <v>8</v>
      </c>
      <c r="D32" s="32">
        <v>1260</v>
      </c>
    </row>
    <row r="33" spans="1:4" ht="15.75" customHeight="1">
      <c r="A33" s="26">
        <v>45382</v>
      </c>
      <c r="B33" s="20">
        <v>179</v>
      </c>
      <c r="C33" s="21">
        <v>7</v>
      </c>
      <c r="D33" s="33">
        <v>1100</v>
      </c>
    </row>
    <row r="34" spans="1:4" ht="15.75" customHeight="1">
      <c r="A34" s="35"/>
      <c r="B34" s="36">
        <f>SUBTOTAL(109,Table4[Website visits])</f>
        <v>3263</v>
      </c>
      <c r="C34" s="36">
        <f>SUBTOTAL(109,Table4[Sales Transactions])</f>
        <v>323</v>
      </c>
      <c r="D34" s="37"/>
    </row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B3:B33">
    <sortCondition descending="1" ref="B3:B33"/>
  </sortState>
  <mergeCells count="1">
    <mergeCell ref="A1:D1"/>
  </mergeCell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zoomScale="69" workbookViewId="0">
      <selection activeCell="H9" sqref="H9"/>
    </sheetView>
  </sheetViews>
  <sheetFormatPr defaultColWidth="12.6328125" defaultRowHeight="15" customHeight="1"/>
  <cols>
    <col min="1" max="1" width="39" customWidth="1"/>
    <col min="2" max="2" width="12.36328125" customWidth="1"/>
    <col min="3" max="3" width="13.36328125" customWidth="1"/>
    <col min="4" max="4" width="15.26953125" customWidth="1"/>
    <col min="5" max="5" width="12.26953125" customWidth="1"/>
    <col min="6" max="6" width="16" customWidth="1"/>
    <col min="7" max="26" width="8.6328125" customWidth="1"/>
  </cols>
  <sheetData>
    <row r="1" spans="1:6" ht="14.5">
      <c r="A1" s="3" t="s">
        <v>5</v>
      </c>
    </row>
    <row r="2" spans="1:6" ht="14.5">
      <c r="A2" s="4"/>
      <c r="B2" s="67">
        <v>45323</v>
      </c>
      <c r="C2" s="68"/>
      <c r="D2" s="68"/>
      <c r="E2" s="68"/>
      <c r="F2" s="69"/>
    </row>
    <row r="3" spans="1:6" ht="16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</row>
    <row r="4" spans="1:6" ht="14.5">
      <c r="A4" s="7" t="s">
        <v>12</v>
      </c>
      <c r="B4" s="8" t="s">
        <v>13</v>
      </c>
      <c r="C4" s="8" t="s">
        <v>14</v>
      </c>
      <c r="D4" s="8" t="s">
        <v>15</v>
      </c>
      <c r="E4" s="8" t="s">
        <v>16</v>
      </c>
      <c r="F4" s="9" t="s">
        <v>17</v>
      </c>
    </row>
    <row r="5" spans="1:6" ht="14.5">
      <c r="A5" s="7" t="s">
        <v>18</v>
      </c>
      <c r="B5" s="8">
        <v>876</v>
      </c>
      <c r="C5" s="8">
        <v>820</v>
      </c>
      <c r="D5" s="8">
        <v>750</v>
      </c>
      <c r="E5" s="8">
        <v>690</v>
      </c>
      <c r="F5" s="10">
        <v>3136</v>
      </c>
    </row>
    <row r="6" spans="1:6" ht="14.5">
      <c r="A6" s="7" t="s">
        <v>19</v>
      </c>
      <c r="B6" s="8">
        <v>136</v>
      </c>
      <c r="C6" s="8">
        <v>123</v>
      </c>
      <c r="D6" s="8">
        <v>116</v>
      </c>
      <c r="E6" s="8">
        <v>102</v>
      </c>
      <c r="F6" s="9">
        <v>477</v>
      </c>
    </row>
    <row r="7" spans="1:6" ht="14.5">
      <c r="A7" s="7" t="s">
        <v>20</v>
      </c>
      <c r="B7" s="8" t="s">
        <v>21</v>
      </c>
      <c r="C7" s="8" t="s">
        <v>22</v>
      </c>
      <c r="D7" s="8" t="s">
        <v>23</v>
      </c>
      <c r="E7" s="8" t="s">
        <v>24</v>
      </c>
      <c r="F7" s="9" t="s">
        <v>25</v>
      </c>
    </row>
    <row r="8" spans="1:6" ht="14.5">
      <c r="A8" s="7" t="s">
        <v>26</v>
      </c>
      <c r="B8" s="8">
        <v>19</v>
      </c>
      <c r="C8" s="8">
        <v>18</v>
      </c>
      <c r="D8" s="8">
        <v>17</v>
      </c>
      <c r="E8" s="8">
        <v>15</v>
      </c>
      <c r="F8" s="9">
        <v>17</v>
      </c>
    </row>
    <row r="9" spans="1:6" ht="14.5">
      <c r="A9" s="11" t="s">
        <v>27</v>
      </c>
      <c r="B9" s="12" t="s">
        <v>28</v>
      </c>
      <c r="C9" s="12" t="s">
        <v>29</v>
      </c>
      <c r="D9" s="12" t="s">
        <v>30</v>
      </c>
      <c r="E9" s="12" t="s">
        <v>31</v>
      </c>
      <c r="F9" s="9" t="s">
        <v>32</v>
      </c>
    </row>
    <row r="12" spans="1:6" ht="14.5">
      <c r="A12" s="4"/>
      <c r="B12" s="70">
        <v>45352</v>
      </c>
      <c r="C12" s="68"/>
      <c r="D12" s="68"/>
      <c r="E12" s="68"/>
      <c r="F12" s="69"/>
    </row>
    <row r="13" spans="1:6" ht="16">
      <c r="A13" s="5" t="s">
        <v>6</v>
      </c>
      <c r="B13" s="6" t="s">
        <v>7</v>
      </c>
      <c r="C13" s="6" t="s">
        <v>8</v>
      </c>
      <c r="D13" s="6" t="s">
        <v>9</v>
      </c>
      <c r="E13" s="6" t="s">
        <v>10</v>
      </c>
      <c r="F13" s="6" t="s">
        <v>11</v>
      </c>
    </row>
    <row r="14" spans="1:6" ht="14.5">
      <c r="A14" s="7" t="s">
        <v>12</v>
      </c>
      <c r="B14" s="27">
        <f>SUM('March Sales Dataset'!D3:D9)</f>
        <v>12450</v>
      </c>
      <c r="C14" s="27">
        <f>SUM('March Sales Dataset'!D10:D16)</f>
        <v>10570</v>
      </c>
      <c r="D14" s="28">
        <f>SUM('March Sales Dataset'!D17:D23)</f>
        <v>9230</v>
      </c>
      <c r="E14" s="27">
        <f>SUM('March Sales Dataset'!D24:D33)</f>
        <v>11650</v>
      </c>
      <c r="F14" s="44">
        <f>SUM(B14:E14)</f>
        <v>43900</v>
      </c>
    </row>
    <row r="15" spans="1:6" ht="14.5">
      <c r="A15" s="7" t="s">
        <v>18</v>
      </c>
      <c r="B15" s="34">
        <f>SUM('March Sales Dataset'!B3:B9)</f>
        <v>734</v>
      </c>
      <c r="C15" s="34">
        <f>SUM('March Sales Dataset'!B10:B16)</f>
        <v>953</v>
      </c>
      <c r="D15" s="34">
        <f>SUM('March Sales Dataset'!B17:B23)</f>
        <v>531</v>
      </c>
      <c r="E15" s="34">
        <f>SUM('March Sales Dataset'!B24:B33)</f>
        <v>1045</v>
      </c>
      <c r="F15" s="45">
        <f>SUM(B15:E15)</f>
        <v>3263</v>
      </c>
    </row>
    <row r="16" spans="1:6" ht="14.5">
      <c r="A16" s="7" t="s">
        <v>33</v>
      </c>
      <c r="B16" s="13">
        <f>SUM('March Sales Dataset'!C3:C9)</f>
        <v>105</v>
      </c>
      <c r="C16" s="13">
        <f>SUM('March Sales Dataset'!C10:C16)</f>
        <v>82</v>
      </c>
      <c r="D16" s="13">
        <f>SUM('March Sales Dataset'!C17:C23)</f>
        <v>61</v>
      </c>
      <c r="E16" s="13">
        <f>SUM('March Sales Dataset'!C24:C33)</f>
        <v>75</v>
      </c>
      <c r="F16" s="46">
        <f>SUM(B16:E16)</f>
        <v>323</v>
      </c>
    </row>
    <row r="17" spans="1:6" ht="14.5">
      <c r="A17" s="7" t="s">
        <v>20</v>
      </c>
      <c r="B17" s="27">
        <f>AVERAGE('March Sales Dataset'!D3:D9)</f>
        <v>1778.5714285714287</v>
      </c>
      <c r="C17" s="27">
        <f>AVERAGE('March Sales Dataset'!D10:D16)</f>
        <v>1510</v>
      </c>
      <c r="D17" s="27">
        <f>AVERAGE('March Sales Dataset'!D17:D23)</f>
        <v>1318.5714285714287</v>
      </c>
      <c r="E17" s="27">
        <f>AVERAGE('March Sales Dataset'!D24:D33)</f>
        <v>1165</v>
      </c>
      <c r="F17" s="44">
        <f>AVERAGE(B17:E17)</f>
        <v>1443.0357142857142</v>
      </c>
    </row>
    <row r="18" spans="1:6" ht="14.5">
      <c r="A18" s="7" t="s">
        <v>26</v>
      </c>
      <c r="B18" s="39">
        <f>AVERAGE('March Sales Dataset'!C3:C9)</f>
        <v>15</v>
      </c>
      <c r="C18" s="39">
        <f>AVERAGE('March Sales Dataset'!C10:C16)</f>
        <v>11.714285714285714</v>
      </c>
      <c r="D18" s="39">
        <f>AVERAGE('March Sales Dataset'!C17:C23)</f>
        <v>8.7142857142857135</v>
      </c>
      <c r="E18" s="39">
        <f>AVERAGE('March Sales Dataset'!C24:C33)</f>
        <v>7.5</v>
      </c>
      <c r="F18" s="47">
        <f>AVERAGE(B18:E18)</f>
        <v>10.732142857142858</v>
      </c>
    </row>
    <row r="19" spans="1:6" ht="14.5">
      <c r="A19" s="41" t="s">
        <v>27</v>
      </c>
      <c r="B19" s="38">
        <f>B14/B16</f>
        <v>118.57142857142857</v>
      </c>
      <c r="C19" s="38">
        <f>C14/C16</f>
        <v>128.90243902439025</v>
      </c>
      <c r="D19" s="38">
        <f>D14/D16</f>
        <v>151.31147540983608</v>
      </c>
      <c r="E19" s="38">
        <f>E14/E16</f>
        <v>155.33333333333334</v>
      </c>
      <c r="F19" s="43">
        <f>SUM(B19:E19)</f>
        <v>554.11867633898828</v>
      </c>
    </row>
    <row r="21" spans="1:6" ht="15.75" customHeight="1"/>
    <row r="22" spans="1:6" ht="15.75" customHeight="1"/>
    <row r="23" spans="1:6" ht="15.75" customHeight="1">
      <c r="A23" s="5" t="s">
        <v>34</v>
      </c>
      <c r="B23" s="14" t="s">
        <v>35</v>
      </c>
      <c r="C23" s="14" t="s">
        <v>36</v>
      </c>
      <c r="D23" s="14" t="s">
        <v>37</v>
      </c>
      <c r="E23" s="14" t="s">
        <v>38</v>
      </c>
    </row>
    <row r="24" spans="1:6" ht="15.75" customHeight="1">
      <c r="A24" s="7" t="s">
        <v>12</v>
      </c>
      <c r="B24" s="48">
        <v>71626</v>
      </c>
      <c r="C24" s="49">
        <f t="shared" ref="C24:C29" si="0">F14</f>
        <v>43900</v>
      </c>
      <c r="D24" s="40">
        <f>CLEAN(C24)-CLEAN(B24)</f>
        <v>-27726</v>
      </c>
      <c r="E24" s="58">
        <f>D24/B24</f>
        <v>-0.38709407198503337</v>
      </c>
    </row>
    <row r="25" spans="1:6" ht="15.75" customHeight="1">
      <c r="A25" s="7" t="s">
        <v>18</v>
      </c>
      <c r="B25" s="50">
        <v>3136</v>
      </c>
      <c r="C25" s="51">
        <f t="shared" si="0"/>
        <v>3263</v>
      </c>
      <c r="D25" s="55">
        <f t="shared" ref="D25:D29" si="1">CLEAN(C25)-CLEAN(B25)</f>
        <v>127</v>
      </c>
      <c r="E25" s="58">
        <f t="shared" ref="E25:E29" si="2">D25/B25</f>
        <v>4.0497448979591837E-2</v>
      </c>
    </row>
    <row r="26" spans="1:6" ht="15.75" customHeight="1">
      <c r="A26" s="7" t="s">
        <v>19</v>
      </c>
      <c r="B26" s="52">
        <v>477</v>
      </c>
      <c r="C26" s="53">
        <f t="shared" si="0"/>
        <v>323</v>
      </c>
      <c r="D26" s="55">
        <f t="shared" si="1"/>
        <v>-154</v>
      </c>
      <c r="E26" s="58">
        <f t="shared" si="2"/>
        <v>-0.32285115303983231</v>
      </c>
    </row>
    <row r="27" spans="1:6" ht="15.75" customHeight="1">
      <c r="A27" s="7" t="s">
        <v>20</v>
      </c>
      <c r="B27" s="48">
        <v>2558.0700000000002</v>
      </c>
      <c r="C27" s="42">
        <f t="shared" si="0"/>
        <v>1443.0357142857142</v>
      </c>
      <c r="D27" s="57">
        <f t="shared" si="1"/>
        <v>-1115.0342857142903</v>
      </c>
      <c r="E27" s="58">
        <f t="shared" si="2"/>
        <v>-0.43588888721352043</v>
      </c>
    </row>
    <row r="28" spans="1:6" ht="15.75" customHeight="1">
      <c r="A28" s="7" t="s">
        <v>26</v>
      </c>
      <c r="B28" s="52">
        <v>17</v>
      </c>
      <c r="C28" s="54">
        <f t="shared" si="0"/>
        <v>10.732142857142858</v>
      </c>
      <c r="D28" s="56">
        <f t="shared" si="1"/>
        <v>-6.2678571428570997</v>
      </c>
      <c r="E28" s="58">
        <f t="shared" si="2"/>
        <v>-0.36869747899159411</v>
      </c>
    </row>
    <row r="29" spans="1:6" ht="15.75" customHeight="1">
      <c r="A29" s="11" t="s">
        <v>27</v>
      </c>
      <c r="B29" s="48">
        <v>150.16</v>
      </c>
      <c r="C29" s="42">
        <f t="shared" si="0"/>
        <v>554.11867633898828</v>
      </c>
      <c r="D29" s="40">
        <f t="shared" si="1"/>
        <v>403.95867633898808</v>
      </c>
      <c r="E29" s="58">
        <f t="shared" si="2"/>
        <v>2.6901883080646516</v>
      </c>
    </row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B12:F12"/>
  </mergeCells>
  <pageMargins left="0.7" right="0.7" top="0.75" bottom="0.75" header="0" footer="0"/>
  <pageSetup orientation="landscape"/>
  <ignoredErrors>
    <ignoredError sqref="B14:E16 B17:E17 B18:E1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C571-50F4-4CD7-A0CA-C68C32D9A163}">
  <dimension ref="B1:C6"/>
  <sheetViews>
    <sheetView zoomScale="69" workbookViewId="0">
      <selection activeCell="D2" sqref="D2"/>
    </sheetView>
  </sheetViews>
  <sheetFormatPr defaultRowHeight="14.5"/>
  <cols>
    <col min="2" max="2" width="33.90625" customWidth="1"/>
    <col min="3" max="3" width="19.90625" customWidth="1"/>
    <col min="4" max="4" width="22.26953125" customWidth="1"/>
  </cols>
  <sheetData>
    <row r="1" spans="2:3">
      <c r="B1" s="59" t="s">
        <v>44</v>
      </c>
      <c r="C1" s="59" t="s">
        <v>45</v>
      </c>
    </row>
    <row r="2" spans="2:3">
      <c r="B2" s="60" t="s">
        <v>48</v>
      </c>
      <c r="C2" s="61">
        <v>5</v>
      </c>
    </row>
    <row r="3" spans="2:3">
      <c r="B3" s="60" t="s">
        <v>49</v>
      </c>
      <c r="C3" s="61">
        <v>5</v>
      </c>
    </row>
    <row r="4" spans="2:3">
      <c r="B4" s="60" t="s">
        <v>46</v>
      </c>
      <c r="C4" s="61">
        <v>3</v>
      </c>
    </row>
    <row r="5" spans="2:3">
      <c r="B5" s="60" t="s">
        <v>47</v>
      </c>
      <c r="C5" s="61">
        <v>2</v>
      </c>
    </row>
    <row r="6" spans="2:3" ht="68.5" customHeight="1">
      <c r="C6" s="62">
        <f>SUM(C2:C5)</f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3B28-73D7-4E92-8647-01A64A1FB311}">
  <dimension ref="B1:AI96"/>
  <sheetViews>
    <sheetView tabSelected="1" topLeftCell="A21" zoomScale="36" workbookViewId="0">
      <selection activeCell="R85" sqref="R85"/>
    </sheetView>
  </sheetViews>
  <sheetFormatPr defaultRowHeight="14.5"/>
  <cols>
    <col min="5" max="6" width="8.7265625" customWidth="1"/>
    <col min="11" max="11" width="8.7265625" customWidth="1"/>
  </cols>
  <sheetData>
    <row r="1" spans="2:35"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</row>
    <row r="2" spans="2:35">
      <c r="B2" s="63"/>
      <c r="C2" s="63"/>
      <c r="D2" s="63"/>
      <c r="E2" s="63"/>
      <c r="F2" s="63"/>
      <c r="G2" s="64"/>
      <c r="H2" s="64"/>
      <c r="I2" s="64"/>
      <c r="J2" s="64"/>
      <c r="K2" s="64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</row>
    <row r="3" spans="2:35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</row>
    <row r="4" spans="2:3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2:35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</row>
    <row r="6" spans="2:35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</row>
    <row r="7" spans="2:35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</row>
    <row r="8" spans="2:35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</row>
    <row r="9" spans="2:35"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</row>
    <row r="10" spans="2:35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</row>
    <row r="11" spans="2:35"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</row>
    <row r="12" spans="2:35"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</row>
    <row r="13" spans="2:35"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</row>
    <row r="14" spans="2:35"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</row>
    <row r="15" spans="2:35"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</row>
    <row r="16" spans="2:35"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</row>
    <row r="17" spans="2:35"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</row>
    <row r="18" spans="2:35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</row>
    <row r="19" spans="2:35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</row>
    <row r="20" spans="2:35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</row>
    <row r="21" spans="2:35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</row>
    <row r="22" spans="2:35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</row>
    <row r="23" spans="2:35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</row>
    <row r="24" spans="2:35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</row>
    <row r="25" spans="2:35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</row>
    <row r="26" spans="2:35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</row>
    <row r="27" spans="2:35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</row>
    <row r="28" spans="2:35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</row>
    <row r="29" spans="2:35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</row>
    <row r="30" spans="2:35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</row>
    <row r="31" spans="2:35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</row>
    <row r="32" spans="2:35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</row>
    <row r="33" spans="2:35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</row>
    <row r="34" spans="2:35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</row>
    <row r="35" spans="2:35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</row>
    <row r="36" spans="2:35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</row>
    <row r="37" spans="2:35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</row>
    <row r="38" spans="2:35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</row>
    <row r="39" spans="2:35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</row>
    <row r="40" spans="2:35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</row>
    <row r="41" spans="2:35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</row>
    <row r="42" spans="2:35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</row>
    <row r="43" spans="2:35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</row>
    <row r="44" spans="2:35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</row>
    <row r="45" spans="2:35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</row>
    <row r="46" spans="2:35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</row>
    <row r="47" spans="2:35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</row>
    <row r="48" spans="2:35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</row>
    <row r="49" spans="2:35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</row>
    <row r="50" spans="2:35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</row>
    <row r="51" spans="2:35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</row>
    <row r="52" spans="2:35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</row>
    <row r="53" spans="2:35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</row>
    <row r="54" spans="2:35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</row>
    <row r="55" spans="2:35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</row>
    <row r="56" spans="2:35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</row>
    <row r="57" spans="2:35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</row>
    <row r="58" spans="2:35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</row>
    <row r="59" spans="2:35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</row>
    <row r="60" spans="2:35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</row>
    <row r="61" spans="2:35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</row>
    <row r="62" spans="2:35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</row>
    <row r="63" spans="2:35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</row>
    <row r="64" spans="2:35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</row>
    <row r="65" spans="2:35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</row>
    <row r="66" spans="2:35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</row>
    <row r="67" spans="2:35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</row>
    <row r="68" spans="2:35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</row>
    <row r="69" spans="2:35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</row>
    <row r="70" spans="2:35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</row>
    <row r="71" spans="2:35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</row>
    <row r="72" spans="2:35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</row>
    <row r="73" spans="2:35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</row>
    <row r="74" spans="2:35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</row>
    <row r="75" spans="2:35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</row>
    <row r="76" spans="2:35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</row>
    <row r="77" spans="2:35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</row>
    <row r="78" spans="2:35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</row>
    <row r="79" spans="2:35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</row>
    <row r="80" spans="2:35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</row>
    <row r="81" spans="2:35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</row>
    <row r="82" spans="2:35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</row>
    <row r="83" spans="2:35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</row>
    <row r="84" spans="2:35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</row>
    <row r="85" spans="2:35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</row>
    <row r="86" spans="2:35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</row>
    <row r="87" spans="2:35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</row>
    <row r="88" spans="2:35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</row>
    <row r="89" spans="2:35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</row>
    <row r="90" spans="2:35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</row>
    <row r="91" spans="2:35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</row>
    <row r="92" spans="2:35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</row>
    <row r="93" spans="2:35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</row>
    <row r="94" spans="2:35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</row>
    <row r="95" spans="2:35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</row>
    <row r="96" spans="2:35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sales trend </vt:lpstr>
      <vt:lpstr>March website visits trend</vt:lpstr>
      <vt:lpstr>March sales transactions trend</vt:lpstr>
      <vt:lpstr>March Sales Dataset</vt:lpstr>
      <vt:lpstr>Sales Statistics</vt:lpstr>
      <vt:lpstr> Customer Complaints 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BHEKI MOGOLA</cp:lastModifiedBy>
  <dcterms:created xsi:type="dcterms:W3CDTF">2025-09-04T07:23:53Z</dcterms:created>
  <dcterms:modified xsi:type="dcterms:W3CDTF">2025-09-04T17:39:17Z</dcterms:modified>
</cp:coreProperties>
</file>