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Business Analysis Fundamentals\Module 4\Final Project Problem Identification and Stakeholder Management\"/>
    </mc:Choice>
  </mc:AlternateContent>
  <xr:revisionPtr revIDLastSave="0" documentId="13_ncr:1_{048B1C82-14A1-4E8D-BEEE-D7081120B7FC}" xr6:coauthVersionLast="47" xr6:coauthVersionMax="47" xr10:uidLastSave="{00000000-0000-0000-0000-000000000000}"/>
  <bookViews>
    <workbookView xWindow="19090" yWindow="-110" windowWidth="19420" windowHeight="11500" firstSheet="3" activeTab="4" xr2:uid="{00000000-000D-0000-FFFF-FFFF00000000}"/>
  </bookViews>
  <sheets>
    <sheet name="March sales trend " sheetId="5" r:id="rId1"/>
    <sheet name="March website visits trend" sheetId="7" r:id="rId2"/>
    <sheet name="March sales transactions trend" sheetId="9" r:id="rId3"/>
    <sheet name="March Sales Dataset" sheetId="1" r:id="rId4"/>
    <sheet name="Sales Statistics" sheetId="2" r:id="rId5"/>
    <sheet name="Dashboard" sheetId="8" r:id="rId6"/>
  </sheets>
  <definedNames>
    <definedName name="_xlnm._FilterDatabase" localSheetId="3" hidden="1">'March Sales Dataset'!$A$1:$A$1000</definedName>
  </definedNames>
  <calcPr calcId="191029"/>
  <pivotCaches>
    <pivotCache cacheId="37" r:id="rId7"/>
    <pivotCache cacheId="4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F18" i="2"/>
  <c r="B18" i="2"/>
  <c r="C18" i="2"/>
  <c r="D18" i="2"/>
  <c r="E18" i="2"/>
  <c r="C27" i="2"/>
  <c r="C26" i="2"/>
  <c r="C24" i="2"/>
  <c r="C25" i="2"/>
  <c r="F17" i="2"/>
  <c r="E17" i="2"/>
  <c r="D17" i="2"/>
  <c r="C17" i="2"/>
  <c r="B17" i="2"/>
  <c r="C34" i="1"/>
  <c r="F16" i="2"/>
  <c r="E16" i="2"/>
  <c r="D16" i="2"/>
  <c r="C16" i="2"/>
  <c r="B16" i="2"/>
  <c r="F15" i="2" l="1"/>
  <c r="E15" i="2"/>
  <c r="D15" i="2"/>
  <c r="C15" i="2"/>
  <c r="B15" i="2"/>
  <c r="B34" i="1"/>
  <c r="D14" i="2"/>
  <c r="E14" i="2"/>
  <c r="C14" i="2"/>
  <c r="B14" i="2"/>
  <c r="F14" i="2" s="1"/>
  <c r="B15" i="1"/>
  <c r="B18" i="1"/>
  <c r="B24" i="1"/>
</calcChain>
</file>

<file path=xl/sharedStrings.xml><?xml version="1.0" encoding="utf-8"?>
<sst xmlns="http://schemas.openxmlformats.org/spreadsheetml/2006/main" count="68" uniqueCount="44">
  <si>
    <t>MARCH 2024 SALES</t>
  </si>
  <si>
    <t>Date</t>
  </si>
  <si>
    <t>Website visits</t>
  </si>
  <si>
    <t>Sales Transactions</t>
  </si>
  <si>
    <t>Total Sales Value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</si>
  <si>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</si>
  <si>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</si>
  <si>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</si>
  <si>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</si>
  <si>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</si>
  <si>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</si>
  <si>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</si>
  <si>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</si>
  <si>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</si>
  <si>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</si>
  <si>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</si>
  <si>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</si>
  <si>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</si>
  <si>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</si>
  <si>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</si>
  <si>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</si>
  <si>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</si>
  <si>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</si>
  <si>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</si>
  <si>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</si>
  <si>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</si>
  <si>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</si>
  <si>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</si>
  <si>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</si>
  <si>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</si>
  <si>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</si>
  <si>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</si>
  <si>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</si>
  <si>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Total number of sales transactions</t>
  </si>
  <si>
    <t>Sales Statistics Comparison</t>
  </si>
  <si>
    <t>TOTAL FEB</t>
  </si>
  <si>
    <t>TOTAL MAR</t>
  </si>
  <si>
    <t>Difference</t>
  </si>
  <si>
    <t>% difference</t>
  </si>
  <si>
    <t>Row Labels</t>
  </si>
  <si>
    <t>Grand Total</t>
  </si>
  <si>
    <t>Sum of Total Sales Value</t>
  </si>
  <si>
    <t>Sum of Website visits</t>
  </si>
  <si>
    <t>Sum of Sales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</si>
</sst>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[$$-409]#,##0.00"/>
    <numFmt numFmtId="167" formatCode="_-[$$-409]* #,##0.00_ ;_-[$$-409]* \-#,##0.00\ ;_-[$$-409]* &quot;-&quot;??_ ;_-@_ "/>
  </numFmts>
  <fonts count="1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0"/>
      <color rgb="FF0D0D0D"/>
      <name val="Aptos"/>
      <family val="2"/>
    </font>
    <font>
      <sz val="10"/>
      <name val="Aptos"/>
      <family val="2"/>
    </font>
    <font>
      <sz val="11"/>
      <color rgb="FF000000"/>
      <name val="Aptos"/>
      <family val="2"/>
    </font>
    <font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61">
    <xf numFmtId="0" fontId="0" fillId="0" borderId="0" xfId="0"/>
    <xf numFmtId="3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horizontal="right" vertical="center"/>
    </xf>
    <xf numFmtId="0" fontId="9" fillId="5" borderId="2" xfId="0" applyFont="1" applyFill="1" applyBorder="1" applyAlignment="1">
      <alignment horizontal="right" vertical="center"/>
    </xf>
    <xf numFmtId="3" fontId="9" fillId="5" borderId="2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3" fontId="13" fillId="0" borderId="2" xfId="0" applyNumberFormat="1" applyFont="1" applyBorder="1" applyAlignment="1">
      <alignment horizontal="right" vertical="center"/>
    </xf>
    <xf numFmtId="0" fontId="3" fillId="0" borderId="1" xfId="0" applyFont="1" applyBorder="1"/>
    <xf numFmtId="17" fontId="7" fillId="5" borderId="3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17" fontId="9" fillId="5" borderId="3" xfId="0" applyNumberFormat="1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/>
    <xf numFmtId="3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vertical="center" wrapText="1"/>
    </xf>
    <xf numFmtId="167" fontId="11" fillId="0" borderId="2" xfId="0" applyNumberFormat="1" applyFont="1" applyBorder="1" applyAlignment="1">
      <alignment vertical="center"/>
    </xf>
    <xf numFmtId="167" fontId="11" fillId="0" borderId="2" xfId="1" applyNumberFormat="1" applyFont="1" applyBorder="1" applyAlignment="1">
      <alignment vertical="center"/>
    </xf>
    <xf numFmtId="164" fontId="16" fillId="6" borderId="3" xfId="0" applyNumberFormat="1" applyFont="1" applyFill="1" applyBorder="1" applyAlignment="1">
      <alignment horizontal="right" vertical="center" wrapText="1"/>
    </xf>
    <xf numFmtId="164" fontId="5" fillId="7" borderId="3" xfId="0" applyNumberFormat="1" applyFont="1" applyFill="1" applyBorder="1" applyAlignment="1">
      <alignment horizontal="right" vertical="center" wrapText="1"/>
    </xf>
    <xf numFmtId="164" fontId="5" fillId="8" borderId="3" xfId="0" applyNumberFormat="1" applyFont="1" applyFill="1" applyBorder="1" applyAlignment="1">
      <alignment horizontal="right" vertical="center" wrapText="1"/>
    </xf>
    <xf numFmtId="164" fontId="5" fillId="9" borderId="3" xfId="0" applyNumberFormat="1" applyFont="1" applyFill="1" applyBorder="1" applyAlignment="1">
      <alignment horizontal="right" vertical="center" wrapText="1"/>
    </xf>
    <xf numFmtId="164" fontId="5" fillId="9" borderId="11" xfId="0" applyNumberFormat="1" applyFont="1" applyFill="1" applyBorder="1" applyAlignment="1">
      <alignment horizontal="right" vertical="center" wrapText="1"/>
    </xf>
    <xf numFmtId="167" fontId="9" fillId="5" borderId="2" xfId="0" applyNumberFormat="1" applyFont="1" applyFill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3" fontId="9" fillId="5" borderId="2" xfId="0" applyNumberFormat="1" applyFont="1" applyFill="1" applyBorder="1" applyAlignment="1">
      <alignment vertical="center"/>
    </xf>
    <xf numFmtId="14" fontId="15" fillId="4" borderId="10" xfId="0" applyNumberFormat="1" applyFont="1" applyFill="1" applyBorder="1" applyAlignment="1">
      <alignment vertical="center" wrapText="1"/>
    </xf>
    <xf numFmtId="3" fontId="15" fillId="4" borderId="6" xfId="0" applyNumberFormat="1" applyFont="1" applyFill="1" applyBorder="1" applyAlignment="1">
      <alignment horizontal="center" vertical="center" wrapText="1"/>
    </xf>
    <xf numFmtId="164" fontId="15" fillId="4" borderId="11" xfId="0" applyNumberFormat="1" applyFont="1" applyFill="1" applyBorder="1" applyAlignment="1">
      <alignment horizontal="right" vertical="center" wrapText="1"/>
    </xf>
    <xf numFmtId="3" fontId="13" fillId="0" borderId="2" xfId="0" applyNumberFormat="1" applyFont="1" applyBorder="1" applyAlignment="1">
      <alignment vertical="center"/>
    </xf>
    <xf numFmtId="167" fontId="17" fillId="5" borderId="2" xfId="0" applyNumberFormat="1" applyFont="1" applyFill="1" applyBorder="1" applyAlignment="1">
      <alignment vertical="center"/>
    </xf>
    <xf numFmtId="167" fontId="13" fillId="0" borderId="2" xfId="0" applyNumberFormat="1" applyFont="1" applyBorder="1" applyAlignment="1">
      <alignment vertical="center"/>
    </xf>
    <xf numFmtId="1" fontId="9" fillId="5" borderId="2" xfId="0" applyNumberFormat="1" applyFont="1" applyFill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" fontId="13" fillId="0" borderId="2" xfId="0" applyNumberFormat="1" applyFont="1" applyBorder="1" applyAlignment="1">
      <alignment vertical="center"/>
    </xf>
    <xf numFmtId="167" fontId="18" fillId="5" borderId="2" xfId="0" applyNumberFormat="1" applyFont="1" applyFill="1" applyBorder="1" applyAlignment="1">
      <alignment vertical="center"/>
    </xf>
    <xf numFmtId="167" fontId="13" fillId="0" borderId="2" xfId="0" applyNumberFormat="1" applyFont="1" applyBorder="1" applyAlignment="1">
      <alignment horizontal="right" vertic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164" formatCode="[$$-409]#,##0.00"/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19" formatCode="yyyy/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164" formatCode="[$$-409]#,##0.00"/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19" formatCode="yyyy/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fill>
        <patternFill patternType="solid">
          <fgColor rgb="FFDBE9F7"/>
          <bgColor rgb="FFDBE9F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sales trend 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Total Sales Value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09732479092287"/>
          <c:y val="0.27460447652376785"/>
          <c:w val="0.74338709835183636"/>
          <c:h val="0.40383712452610088"/>
        </c:manualLayout>
      </c:layout>
      <c:lineChart>
        <c:grouping val="standard"/>
        <c:varyColors val="0"/>
        <c:ser>
          <c:idx val="0"/>
          <c:order val="0"/>
          <c:tx>
            <c:strRef>
              <c:f>'March 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'March sales trend 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trend '!$B$4:$B$35</c:f>
              <c:numCache>
                <c:formatCode>[$$-409]#\ ##0.00</c:formatCode>
                <c:ptCount val="31"/>
                <c:pt idx="0">
                  <c:v>1800</c:v>
                </c:pt>
                <c:pt idx="1">
                  <c:v>1650</c:v>
                </c:pt>
                <c:pt idx="2">
                  <c:v>1550</c:v>
                </c:pt>
                <c:pt idx="3">
                  <c:v>1700</c:v>
                </c:pt>
                <c:pt idx="4">
                  <c:v>1900</c:v>
                </c:pt>
                <c:pt idx="5">
                  <c:v>2000</c:v>
                </c:pt>
                <c:pt idx="6">
                  <c:v>1850</c:v>
                </c:pt>
                <c:pt idx="7">
                  <c:v>1600</c:v>
                </c:pt>
                <c:pt idx="8">
                  <c:v>1550</c:v>
                </c:pt>
                <c:pt idx="9">
                  <c:v>1750</c:v>
                </c:pt>
                <c:pt idx="10">
                  <c:v>1450</c:v>
                </c:pt>
                <c:pt idx="11">
                  <c:v>1400</c:v>
                </c:pt>
                <c:pt idx="12">
                  <c:v>1500</c:v>
                </c:pt>
                <c:pt idx="13">
                  <c:v>1320</c:v>
                </c:pt>
                <c:pt idx="14">
                  <c:v>1550</c:v>
                </c:pt>
                <c:pt idx="15">
                  <c:v>1340</c:v>
                </c:pt>
                <c:pt idx="16">
                  <c:v>1470</c:v>
                </c:pt>
                <c:pt idx="17">
                  <c:v>1300</c:v>
                </c:pt>
                <c:pt idx="18">
                  <c:v>1180</c:v>
                </c:pt>
                <c:pt idx="19">
                  <c:v>1370</c:v>
                </c:pt>
                <c:pt idx="20">
                  <c:v>1020</c:v>
                </c:pt>
                <c:pt idx="21">
                  <c:v>1250</c:v>
                </c:pt>
                <c:pt idx="22">
                  <c:v>1150</c:v>
                </c:pt>
                <c:pt idx="23">
                  <c:v>1350</c:v>
                </c:pt>
                <c:pt idx="24">
                  <c:v>980</c:v>
                </c:pt>
                <c:pt idx="25">
                  <c:v>1200</c:v>
                </c:pt>
                <c:pt idx="26">
                  <c:v>1120</c:v>
                </c:pt>
                <c:pt idx="27">
                  <c:v>1320</c:v>
                </c:pt>
                <c:pt idx="28">
                  <c:v>920</c:v>
                </c:pt>
                <c:pt idx="29">
                  <c:v>1260</c:v>
                </c:pt>
                <c:pt idx="3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422-86A3-AD5250BA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27456"/>
        <c:axId val="781928896"/>
      </c:lineChart>
      <c:catAx>
        <c:axId val="7819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8896"/>
        <c:crosses val="autoZero"/>
        <c:auto val="1"/>
        <c:lblAlgn val="ctr"/>
        <c:lblOffset val="100"/>
        <c:noMultiLvlLbl val="0"/>
      </c:catAx>
      <c:valAx>
        <c:axId val="781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website visits trend!PivotTable17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website visits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website visits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'March website visits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website visits trend'!$B$4:$B$35</c:f>
              <c:numCache>
                <c:formatCode>#,##0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153</c:v>
                </c:pt>
                <c:pt idx="3">
                  <c:v>97</c:v>
                </c:pt>
                <c:pt idx="4">
                  <c:v>96</c:v>
                </c:pt>
                <c:pt idx="5">
                  <c:v>102</c:v>
                </c:pt>
                <c:pt idx="6">
                  <c:v>112</c:v>
                </c:pt>
                <c:pt idx="7">
                  <c:v>105</c:v>
                </c:pt>
                <c:pt idx="8">
                  <c:v>91</c:v>
                </c:pt>
                <c:pt idx="9">
                  <c:v>112</c:v>
                </c:pt>
                <c:pt idx="10">
                  <c:v>144</c:v>
                </c:pt>
                <c:pt idx="11">
                  <c:v>204</c:v>
                </c:pt>
                <c:pt idx="12">
                  <c:v>99</c:v>
                </c:pt>
                <c:pt idx="13">
                  <c:v>198</c:v>
                </c:pt>
                <c:pt idx="14">
                  <c:v>108</c:v>
                </c:pt>
                <c:pt idx="15">
                  <c:v>81</c:v>
                </c:pt>
                <c:pt idx="16">
                  <c:v>90</c:v>
                </c:pt>
                <c:pt idx="17">
                  <c:v>72</c:v>
                </c:pt>
                <c:pt idx="18">
                  <c:v>63</c:v>
                </c:pt>
                <c:pt idx="19">
                  <c:v>81</c:v>
                </c:pt>
                <c:pt idx="20">
                  <c:v>36</c:v>
                </c:pt>
                <c:pt idx="21">
                  <c:v>48</c:v>
                </c:pt>
                <c:pt idx="22">
                  <c:v>112</c:v>
                </c:pt>
                <c:pt idx="23">
                  <c:v>63</c:v>
                </c:pt>
                <c:pt idx="24">
                  <c:v>42</c:v>
                </c:pt>
                <c:pt idx="25">
                  <c:v>73</c:v>
                </c:pt>
                <c:pt idx="26">
                  <c:v>124</c:v>
                </c:pt>
                <c:pt idx="27">
                  <c:v>131</c:v>
                </c:pt>
                <c:pt idx="28">
                  <c:v>120</c:v>
                </c:pt>
                <c:pt idx="29">
                  <c:v>153</c:v>
                </c:pt>
                <c:pt idx="3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D5C-9DFE-9096DCF1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948096"/>
        <c:axId val="781931776"/>
      </c:barChart>
      <c:catAx>
        <c:axId val="7819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1776"/>
        <c:crosses val="autoZero"/>
        <c:auto val="1"/>
        <c:lblAlgn val="ctr"/>
        <c:lblOffset val="100"/>
        <c:noMultiLvlLbl val="0"/>
      </c:catAx>
      <c:valAx>
        <c:axId val="781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[Sales-Data-and-Statistics.xlsx]March sales transactions trend!PivotTable18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  <a:r>
              <a:rPr lang="en-US" baseline="0"/>
              <a:t> Sales Transactions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52559055118108"/>
          <c:y val="0.23826771653543308"/>
          <c:w val="0.59077515310586182"/>
          <c:h val="0.65470326625838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'March sales transactions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sales transactions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transactions trend'!$B$4:$B$35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B6B-B4F6-47F4D2B504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902016"/>
        <c:axId val="781911616"/>
      </c:barChart>
      <c:catAx>
        <c:axId val="78190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1616"/>
        <c:crosses val="autoZero"/>
        <c:auto val="1"/>
        <c:lblAlgn val="ctr"/>
        <c:lblOffset val="100"/>
        <c:noMultiLvlLbl val="0"/>
      </c:catAx>
      <c:valAx>
        <c:axId val="781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sales trend 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Total Sales Value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09732479092287"/>
          <c:y val="0.27460447652376785"/>
          <c:w val="0.74338709835183636"/>
          <c:h val="0.40383712452610088"/>
        </c:manualLayout>
      </c:layout>
      <c:lineChart>
        <c:grouping val="standard"/>
        <c:varyColors val="0"/>
        <c:ser>
          <c:idx val="0"/>
          <c:order val="0"/>
          <c:tx>
            <c:strRef>
              <c:f>'March 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'March sales trend 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trend '!$B$4:$B$35</c:f>
              <c:numCache>
                <c:formatCode>[$$-409]#\ ##0.00</c:formatCode>
                <c:ptCount val="31"/>
                <c:pt idx="0">
                  <c:v>1800</c:v>
                </c:pt>
                <c:pt idx="1">
                  <c:v>1650</c:v>
                </c:pt>
                <c:pt idx="2">
                  <c:v>1550</c:v>
                </c:pt>
                <c:pt idx="3">
                  <c:v>1700</c:v>
                </c:pt>
                <c:pt idx="4">
                  <c:v>1900</c:v>
                </c:pt>
                <c:pt idx="5">
                  <c:v>2000</c:v>
                </c:pt>
                <c:pt idx="6">
                  <c:v>1850</c:v>
                </c:pt>
                <c:pt idx="7">
                  <c:v>1600</c:v>
                </c:pt>
                <c:pt idx="8">
                  <c:v>1550</c:v>
                </c:pt>
                <c:pt idx="9">
                  <c:v>1750</c:v>
                </c:pt>
                <c:pt idx="10">
                  <c:v>1450</c:v>
                </c:pt>
                <c:pt idx="11">
                  <c:v>1400</c:v>
                </c:pt>
                <c:pt idx="12">
                  <c:v>1500</c:v>
                </c:pt>
                <c:pt idx="13">
                  <c:v>1320</c:v>
                </c:pt>
                <c:pt idx="14">
                  <c:v>1550</c:v>
                </c:pt>
                <c:pt idx="15">
                  <c:v>1340</c:v>
                </c:pt>
                <c:pt idx="16">
                  <c:v>1470</c:v>
                </c:pt>
                <c:pt idx="17">
                  <c:v>1300</c:v>
                </c:pt>
                <c:pt idx="18">
                  <c:v>1180</c:v>
                </c:pt>
                <c:pt idx="19">
                  <c:v>1370</c:v>
                </c:pt>
                <c:pt idx="20">
                  <c:v>1020</c:v>
                </c:pt>
                <c:pt idx="21">
                  <c:v>1250</c:v>
                </c:pt>
                <c:pt idx="22">
                  <c:v>1150</c:v>
                </c:pt>
                <c:pt idx="23">
                  <c:v>1350</c:v>
                </c:pt>
                <c:pt idx="24">
                  <c:v>980</c:v>
                </c:pt>
                <c:pt idx="25">
                  <c:v>1200</c:v>
                </c:pt>
                <c:pt idx="26">
                  <c:v>1120</c:v>
                </c:pt>
                <c:pt idx="27">
                  <c:v>1320</c:v>
                </c:pt>
                <c:pt idx="28">
                  <c:v>920</c:v>
                </c:pt>
                <c:pt idx="29">
                  <c:v>1260</c:v>
                </c:pt>
                <c:pt idx="3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3-44A9-83DA-658CCE22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27456"/>
        <c:axId val="781928896"/>
      </c:lineChart>
      <c:catAx>
        <c:axId val="7819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8896"/>
        <c:crosses val="autoZero"/>
        <c:auto val="1"/>
        <c:lblAlgn val="ctr"/>
        <c:lblOffset val="100"/>
        <c:noMultiLvlLbl val="0"/>
      </c:catAx>
      <c:valAx>
        <c:axId val="781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website visits trend!PivotTable17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website visits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website visits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website visits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website visits trend'!$B$4:$B$35</c:f>
              <c:numCache>
                <c:formatCode>#,##0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153</c:v>
                </c:pt>
                <c:pt idx="3">
                  <c:v>97</c:v>
                </c:pt>
                <c:pt idx="4">
                  <c:v>96</c:v>
                </c:pt>
                <c:pt idx="5">
                  <c:v>102</c:v>
                </c:pt>
                <c:pt idx="6">
                  <c:v>112</c:v>
                </c:pt>
                <c:pt idx="7">
                  <c:v>105</c:v>
                </c:pt>
                <c:pt idx="8">
                  <c:v>91</c:v>
                </c:pt>
                <c:pt idx="9">
                  <c:v>112</c:v>
                </c:pt>
                <c:pt idx="10">
                  <c:v>144</c:v>
                </c:pt>
                <c:pt idx="11">
                  <c:v>204</c:v>
                </c:pt>
                <c:pt idx="12">
                  <c:v>99</c:v>
                </c:pt>
                <c:pt idx="13">
                  <c:v>198</c:v>
                </c:pt>
                <c:pt idx="14">
                  <c:v>108</c:v>
                </c:pt>
                <c:pt idx="15">
                  <c:v>81</c:v>
                </c:pt>
                <c:pt idx="16">
                  <c:v>90</c:v>
                </c:pt>
                <c:pt idx="17">
                  <c:v>72</c:v>
                </c:pt>
                <c:pt idx="18">
                  <c:v>63</c:v>
                </c:pt>
                <c:pt idx="19">
                  <c:v>81</c:v>
                </c:pt>
                <c:pt idx="20">
                  <c:v>36</c:v>
                </c:pt>
                <c:pt idx="21">
                  <c:v>48</c:v>
                </c:pt>
                <c:pt idx="22">
                  <c:v>112</c:v>
                </c:pt>
                <c:pt idx="23">
                  <c:v>63</c:v>
                </c:pt>
                <c:pt idx="24">
                  <c:v>42</c:v>
                </c:pt>
                <c:pt idx="25">
                  <c:v>73</c:v>
                </c:pt>
                <c:pt idx="26">
                  <c:v>124</c:v>
                </c:pt>
                <c:pt idx="27">
                  <c:v>131</c:v>
                </c:pt>
                <c:pt idx="28">
                  <c:v>120</c:v>
                </c:pt>
                <c:pt idx="29">
                  <c:v>153</c:v>
                </c:pt>
                <c:pt idx="3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831-A1B1-0615ED206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81948096"/>
        <c:axId val="781931776"/>
      </c:barChart>
      <c:catAx>
        <c:axId val="7819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1776"/>
        <c:crosses val="autoZero"/>
        <c:auto val="1"/>
        <c:lblAlgn val="ctr"/>
        <c:lblOffset val="100"/>
        <c:noMultiLvlLbl val="0"/>
      </c:catAx>
      <c:valAx>
        <c:axId val="781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[Sales-Data-and-Statistics.xlsx]March sales transactions trend!PivotTable18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  <a:r>
              <a:rPr lang="en-US" baseline="0"/>
              <a:t> Sales Transactions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52559055118108"/>
          <c:y val="0.23826771653543308"/>
          <c:w val="0.59077515310586182"/>
          <c:h val="0.65470326625838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'March sales transactions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sales transactions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transactions trend'!$B$4:$B$35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73C-8790-26F8C1C93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902016"/>
        <c:axId val="781911616"/>
      </c:barChart>
      <c:catAx>
        <c:axId val="78190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1616"/>
        <c:crosses val="autoZero"/>
        <c:auto val="1"/>
        <c:lblAlgn val="ctr"/>
        <c:lblOffset val="100"/>
        <c:noMultiLvlLbl val="0"/>
      </c:catAx>
      <c:valAx>
        <c:axId val="781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6350</xdr:rowOff>
    </xdr:from>
    <xdr:to>
      <xdr:col>10</xdr:col>
      <xdr:colOff>577850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D7332-C703-1849-A610-AC8C8D45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165100</xdr:rowOff>
    </xdr:from>
    <xdr:to>
      <xdr:col>11</xdr:col>
      <xdr:colOff>57150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E936B-E7F3-1D78-70A2-1DE93139D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171450</xdr:rowOff>
    </xdr:from>
    <xdr:to>
      <xdr:col>10</xdr:col>
      <xdr:colOff>603250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D3BA1-363D-BE06-40A3-44BA0194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148000</xdr:colOff>
      <xdr:row>15</xdr:row>
      <xdr:rowOff>50036</xdr:rowOff>
    </xdr:from>
    <xdr:to>
      <xdr:col>10</xdr:col>
      <xdr:colOff>119812</xdr:colOff>
      <xdr:row>30</xdr:row>
      <xdr:rowOff>35420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06E2E-339F-4BD9-BA37-059DA083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607176</xdr:colOff>
      <xdr:row>15</xdr:row>
      <xdr:rowOff>67584</xdr:rowOff>
    </xdr:from>
    <xdr:to>
      <xdr:col>21</xdr:col>
      <xdr:colOff>590478</xdr:colOff>
      <xdr:row>30</xdr:row>
      <xdr:rowOff>27787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2DFEF-1241-4647-BD70-1B4E2F42B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81554</xdr:colOff>
      <xdr:row>2</xdr:row>
      <xdr:rowOff>60429</xdr:rowOff>
    </xdr:from>
    <xdr:to>
      <xdr:col>22</xdr:col>
      <xdr:colOff>218282</xdr:colOff>
      <xdr:row>5</xdr:row>
      <xdr:rowOff>138179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3FF197-CBDF-CDC2-8922-D283A5947E82}"/>
            </a:ext>
          </a:extLst>
        </xdr:cNvPr>
        <xdr:cNvSpPr txBox="1"/>
      </xdr:nvSpPr>
      <xdr:spPr>
        <a:xfrm>
          <a:off x="686788" y="437460"/>
          <a:ext cx="12846650" cy="643297"/>
        </a:xfrm>
        <a:prstGeom prst="round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MARCH SALES VALUE VS SALES TRANSACTION VS WEBSITE VISITS TREND DASHBOARD</a:t>
          </a:r>
        </a:p>
      </xdr:txBody>
    </xdr:sp>
    <xdr:clientData/>
  </xdr:twoCellAnchor>
  <xdr:twoCellAnchor>
    <xdr:from>
      <xdr:col>5</xdr:col>
      <xdr:colOff>99355</xdr:colOff>
      <xdr:row>32</xdr:row>
      <xdr:rowOff>107101</xdr:rowOff>
    </xdr:from>
    <xdr:to>
      <xdr:col>16</xdr:col>
      <xdr:colOff>133476</xdr:colOff>
      <xdr:row>52</xdr:row>
      <xdr:rowOff>103712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476FE-505A-4D8C-BC0C-3090FE2D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35942</xdr:colOff>
      <xdr:row>7</xdr:row>
      <xdr:rowOff>35942</xdr:rowOff>
    </xdr:from>
    <xdr:to>
      <xdr:col>4</xdr:col>
      <xdr:colOff>587074</xdr:colOff>
      <xdr:row>14</xdr:row>
      <xdr:rowOff>35943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812AB56-8171-5F5A-67C9-76FF573A54CC}"/>
            </a:ext>
          </a:extLst>
        </xdr:cNvPr>
        <xdr:cNvSpPr/>
      </xdr:nvSpPr>
      <xdr:spPr>
        <a:xfrm>
          <a:off x="646980" y="1293961"/>
          <a:ext cx="2384245" cy="1258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VALUE SALES </a:t>
          </a:r>
        </a:p>
        <a:p>
          <a:pPr algn="ctr"/>
          <a:r>
            <a:rPr lang="en-ZA" sz="3600" baseline="0"/>
            <a:t>$43K </a:t>
          </a:r>
          <a:endParaRPr lang="en-ZA" sz="3600"/>
        </a:p>
      </xdr:txBody>
    </xdr:sp>
    <xdr:clientData/>
  </xdr:twoCellAnchor>
  <xdr:twoCellAnchor>
    <xdr:from>
      <xdr:col>5</xdr:col>
      <xdr:colOff>611036</xdr:colOff>
      <xdr:row>7</xdr:row>
      <xdr:rowOff>35942</xdr:rowOff>
    </xdr:from>
    <xdr:to>
      <xdr:col>9</xdr:col>
      <xdr:colOff>551130</xdr:colOff>
      <xdr:row>14</xdr:row>
      <xdr:rowOff>35943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C231396-B5DC-84C6-39E9-0C9C444EF7BD}"/>
            </a:ext>
          </a:extLst>
        </xdr:cNvPr>
        <xdr:cNvSpPr/>
      </xdr:nvSpPr>
      <xdr:spPr>
        <a:xfrm>
          <a:off x="3666225" y="1293961"/>
          <a:ext cx="2384245" cy="1258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NUMBER OF WEBSITES VISITS</a:t>
          </a:r>
        </a:p>
        <a:p>
          <a:pPr algn="ctr"/>
          <a:r>
            <a:rPr lang="en-ZA" sz="3600" baseline="0"/>
            <a:t>3.2K </a:t>
          </a:r>
          <a:endParaRPr lang="en-ZA" sz="3600"/>
        </a:p>
      </xdr:txBody>
    </xdr:sp>
    <xdr:clientData/>
  </xdr:twoCellAnchor>
  <xdr:twoCellAnchor>
    <xdr:from>
      <xdr:col>10</xdr:col>
      <xdr:colOff>371414</xdr:colOff>
      <xdr:row>7</xdr:row>
      <xdr:rowOff>23961</xdr:rowOff>
    </xdr:from>
    <xdr:to>
      <xdr:col>14</xdr:col>
      <xdr:colOff>311508</xdr:colOff>
      <xdr:row>14</xdr:row>
      <xdr:rowOff>-1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BE013A4-9968-C173-64D9-0DA897771466}"/>
            </a:ext>
          </a:extLst>
        </xdr:cNvPr>
        <xdr:cNvSpPr/>
      </xdr:nvSpPr>
      <xdr:spPr>
        <a:xfrm>
          <a:off x="6481791" y="1281980"/>
          <a:ext cx="2384245" cy="123405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NUMBER OF SALES TRANSACTIONS</a:t>
          </a:r>
        </a:p>
        <a:p>
          <a:pPr algn="ctr"/>
          <a:r>
            <a:rPr lang="en-ZA" sz="3600" baseline="0"/>
            <a:t>323</a:t>
          </a:r>
          <a:endParaRPr lang="en-ZA" sz="3600"/>
        </a:p>
      </xdr:txBody>
    </xdr:sp>
    <xdr:clientData/>
  </xdr:twoCellAnchor>
  <xdr:twoCellAnchor>
    <xdr:from>
      <xdr:col>15</xdr:col>
      <xdr:colOff>95847</xdr:colOff>
      <xdr:row>7</xdr:row>
      <xdr:rowOff>11980</xdr:rowOff>
    </xdr:from>
    <xdr:to>
      <xdr:col>19</xdr:col>
      <xdr:colOff>35941</xdr:colOff>
      <xdr:row>14</xdr:row>
      <xdr:rowOff>11980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2C217C9-0FC5-4E25-540F-44EE7A71D4DE}"/>
            </a:ext>
          </a:extLst>
        </xdr:cNvPr>
        <xdr:cNvSpPr/>
      </xdr:nvSpPr>
      <xdr:spPr>
        <a:xfrm>
          <a:off x="9261413" y="1269999"/>
          <a:ext cx="2384245" cy="125801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AVG DAILY SALES VALUE</a:t>
          </a:r>
        </a:p>
        <a:p>
          <a:pPr algn="ctr"/>
          <a:r>
            <a:rPr lang="en-ZA" sz="3600" baseline="0"/>
            <a:t>$1.4K</a:t>
          </a:r>
          <a:endParaRPr lang="en-ZA" sz="3600"/>
        </a:p>
      </xdr:txBody>
    </xdr:sp>
    <xdr:clientData/>
  </xdr:twoCellAnchor>
  <xdr:twoCellAnchor>
    <xdr:from>
      <xdr:col>19</xdr:col>
      <xdr:colOff>359432</xdr:colOff>
      <xdr:row>7</xdr:row>
      <xdr:rowOff>35942</xdr:rowOff>
    </xdr:from>
    <xdr:to>
      <xdr:col>23</xdr:col>
      <xdr:colOff>299526</xdr:colOff>
      <xdr:row>14</xdr:row>
      <xdr:rowOff>35942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ED4D852-2C9F-610A-FFF8-01765350A689}"/>
            </a:ext>
          </a:extLst>
        </xdr:cNvPr>
        <xdr:cNvSpPr/>
      </xdr:nvSpPr>
      <xdr:spPr>
        <a:xfrm>
          <a:off x="11969149" y="1293961"/>
          <a:ext cx="2384245" cy="125801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AVG NUM OF TRANSACTION PER DAY</a:t>
          </a:r>
        </a:p>
        <a:p>
          <a:pPr algn="ctr"/>
          <a:r>
            <a:rPr lang="en-ZA" sz="3600" baseline="0"/>
            <a:t>11</a:t>
          </a:r>
          <a:endParaRPr lang="en-ZA" sz="3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EKI MOGOLA" refreshedDate="45904.308674537038" createdVersion="8" refreshedVersion="8" minRefreshableVersion="3" recordCount="31" xr:uid="{D6065097-E04D-45FB-9C78-AF76B6575CCD}">
  <cacheSource type="worksheet">
    <worksheetSource ref="A2:D33" sheet="March Sales Dataset"/>
  </cacheSource>
  <cacheFields count="4">
    <cacheField name="Date" numFmtId="14">
      <sharedItems containsSemiMixedTypes="0" containsNonDate="0" containsDate="1" containsString="0" minDate="2024-03-01T00:00:00" maxDate="2024-04-01T00:00:00" count="3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Website visits" numFmtId="3">
      <sharedItems containsSemiMixedTypes="0" containsString="0" containsNumber="1" containsInteger="1" minValue="36" maxValue="204"/>
    </cacheField>
    <cacheField name="Sales Transactions" numFmtId="0">
      <sharedItems containsSemiMixedTypes="0" containsString="0" containsNumber="1" containsInteger="1" minValue="6" maxValue="18"/>
    </cacheField>
    <cacheField name="Total Sales Value" numFmtId="164">
      <sharedItems containsSemiMixedTypes="0" containsString="0" containsNumber="1" containsInteger="1" minValue="9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EKI MOGOLA" refreshedDate="45904.376182754633" createdVersion="8" refreshedVersion="8" minRefreshableVersion="3" recordCount="31" xr:uid="{02242D1E-29D4-4E68-BFC2-F0A4C4056B19}">
  <cacheSource type="worksheet">
    <worksheetSource name="Table4"/>
  </cacheSource>
  <cacheFields count="4">
    <cacheField name="Date" numFmtId="14">
      <sharedItems containsSemiMixedTypes="0" containsNonDate="0" containsDate="1" containsString="0" minDate="2024-03-01T00:00:00" maxDate="2024-04-01T00:00:00" count="3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Website visits" numFmtId="3">
      <sharedItems containsSemiMixedTypes="0" containsString="0" containsNumber="1" containsInteger="1" minValue="36" maxValue="204"/>
    </cacheField>
    <cacheField name="Sales Transactions" numFmtId="0">
      <sharedItems containsSemiMixedTypes="0" containsString="0" containsNumber="1" containsInteger="1" minValue="6" maxValue="18"/>
    </cacheField>
    <cacheField name="Total Sales Value" numFmtId="164">
      <sharedItems containsSemiMixedTypes="0" containsString="0" containsNumber="1" containsInteger="1" minValue="9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90"/>
    <n v="15"/>
    <n v="1800"/>
  </r>
  <r>
    <x v="1"/>
    <n v="84"/>
    <n v="14"/>
    <n v="1650"/>
  </r>
  <r>
    <x v="2"/>
    <n v="153"/>
    <n v="13"/>
    <n v="1550"/>
  </r>
  <r>
    <x v="3"/>
    <n v="97"/>
    <n v="12"/>
    <n v="1700"/>
  </r>
  <r>
    <x v="4"/>
    <n v="96"/>
    <n v="16"/>
    <n v="1900"/>
  </r>
  <r>
    <x v="5"/>
    <n v="102"/>
    <n v="17"/>
    <n v="2000"/>
  </r>
  <r>
    <x v="6"/>
    <n v="112"/>
    <n v="18"/>
    <n v="1850"/>
  </r>
  <r>
    <x v="7"/>
    <n v="105"/>
    <n v="15"/>
    <n v="1600"/>
  </r>
  <r>
    <x v="8"/>
    <n v="91"/>
    <n v="13"/>
    <n v="1550"/>
  </r>
  <r>
    <x v="9"/>
    <n v="112"/>
    <n v="16"/>
    <n v="1750"/>
  </r>
  <r>
    <x v="10"/>
    <n v="144"/>
    <n v="10"/>
    <n v="1450"/>
  </r>
  <r>
    <x v="11"/>
    <n v="204"/>
    <n v="9"/>
    <n v="1400"/>
  </r>
  <r>
    <x v="12"/>
    <n v="99"/>
    <n v="11"/>
    <n v="1500"/>
  </r>
  <r>
    <x v="13"/>
    <n v="198"/>
    <n v="8"/>
    <n v="1320"/>
  </r>
  <r>
    <x v="14"/>
    <n v="108"/>
    <n v="12"/>
    <n v="1550"/>
  </r>
  <r>
    <x v="15"/>
    <n v="81"/>
    <n v="9"/>
    <n v="1340"/>
  </r>
  <r>
    <x v="16"/>
    <n v="90"/>
    <n v="10"/>
    <n v="1470"/>
  </r>
  <r>
    <x v="17"/>
    <n v="72"/>
    <n v="8"/>
    <n v="1300"/>
  </r>
  <r>
    <x v="18"/>
    <n v="63"/>
    <n v="7"/>
    <n v="1180"/>
  </r>
  <r>
    <x v="19"/>
    <n v="81"/>
    <n v="9"/>
    <n v="1370"/>
  </r>
  <r>
    <x v="20"/>
    <n v="36"/>
    <n v="6"/>
    <n v="1020"/>
  </r>
  <r>
    <x v="21"/>
    <n v="48"/>
    <n v="8"/>
    <n v="1250"/>
  </r>
  <r>
    <x v="22"/>
    <n v="112"/>
    <n v="7"/>
    <n v="1150"/>
  </r>
  <r>
    <x v="23"/>
    <n v="63"/>
    <n v="9"/>
    <n v="1350"/>
  </r>
  <r>
    <x v="24"/>
    <n v="42"/>
    <n v="6"/>
    <n v="980"/>
  </r>
  <r>
    <x v="25"/>
    <n v="73"/>
    <n v="8"/>
    <n v="1200"/>
  </r>
  <r>
    <x v="26"/>
    <n v="124"/>
    <n v="7"/>
    <n v="1120"/>
  </r>
  <r>
    <x v="27"/>
    <n v="131"/>
    <n v="9"/>
    <n v="1320"/>
  </r>
  <r>
    <x v="28"/>
    <n v="120"/>
    <n v="6"/>
    <n v="920"/>
  </r>
  <r>
    <x v="29"/>
    <n v="153"/>
    <n v="8"/>
    <n v="1260"/>
  </r>
  <r>
    <x v="30"/>
    <n v="179"/>
    <n v="7"/>
    <n v="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90"/>
    <n v="15"/>
    <n v="1800"/>
  </r>
  <r>
    <x v="1"/>
    <n v="84"/>
    <n v="14"/>
    <n v="1650"/>
  </r>
  <r>
    <x v="2"/>
    <n v="153"/>
    <n v="13"/>
    <n v="1550"/>
  </r>
  <r>
    <x v="3"/>
    <n v="97"/>
    <n v="12"/>
    <n v="1700"/>
  </r>
  <r>
    <x v="4"/>
    <n v="96"/>
    <n v="16"/>
    <n v="1900"/>
  </r>
  <r>
    <x v="5"/>
    <n v="102"/>
    <n v="17"/>
    <n v="2000"/>
  </r>
  <r>
    <x v="6"/>
    <n v="112"/>
    <n v="18"/>
    <n v="1850"/>
  </r>
  <r>
    <x v="7"/>
    <n v="105"/>
    <n v="15"/>
    <n v="1600"/>
  </r>
  <r>
    <x v="8"/>
    <n v="91"/>
    <n v="13"/>
    <n v="1550"/>
  </r>
  <r>
    <x v="9"/>
    <n v="112"/>
    <n v="16"/>
    <n v="1750"/>
  </r>
  <r>
    <x v="10"/>
    <n v="144"/>
    <n v="10"/>
    <n v="1450"/>
  </r>
  <r>
    <x v="11"/>
    <n v="204"/>
    <n v="9"/>
    <n v="1400"/>
  </r>
  <r>
    <x v="12"/>
    <n v="99"/>
    <n v="11"/>
    <n v="1500"/>
  </r>
  <r>
    <x v="13"/>
    <n v="198"/>
    <n v="8"/>
    <n v="1320"/>
  </r>
  <r>
    <x v="14"/>
    <n v="108"/>
    <n v="12"/>
    <n v="1550"/>
  </r>
  <r>
    <x v="15"/>
    <n v="81"/>
    <n v="9"/>
    <n v="1340"/>
  </r>
  <r>
    <x v="16"/>
    <n v="90"/>
    <n v="10"/>
    <n v="1470"/>
  </r>
  <r>
    <x v="17"/>
    <n v="72"/>
    <n v="8"/>
    <n v="1300"/>
  </r>
  <r>
    <x v="18"/>
    <n v="63"/>
    <n v="7"/>
    <n v="1180"/>
  </r>
  <r>
    <x v="19"/>
    <n v="81"/>
    <n v="9"/>
    <n v="1370"/>
  </r>
  <r>
    <x v="20"/>
    <n v="36"/>
    <n v="6"/>
    <n v="1020"/>
  </r>
  <r>
    <x v="21"/>
    <n v="48"/>
    <n v="8"/>
    <n v="1250"/>
  </r>
  <r>
    <x v="22"/>
    <n v="112"/>
    <n v="7"/>
    <n v="1150"/>
  </r>
  <r>
    <x v="23"/>
    <n v="63"/>
    <n v="9"/>
    <n v="1350"/>
  </r>
  <r>
    <x v="24"/>
    <n v="42"/>
    <n v="6"/>
    <n v="980"/>
  </r>
  <r>
    <x v="25"/>
    <n v="73"/>
    <n v="8"/>
    <n v="1200"/>
  </r>
  <r>
    <x v="26"/>
    <n v="124"/>
    <n v="7"/>
    <n v="1120"/>
  </r>
  <r>
    <x v="27"/>
    <n v="131"/>
    <n v="9"/>
    <n v="1320"/>
  </r>
  <r>
    <x v="28"/>
    <n v="120"/>
    <n v="6"/>
    <n v="920"/>
  </r>
  <r>
    <x v="29"/>
    <n v="153"/>
    <n v="8"/>
    <n v="1260"/>
  </r>
  <r>
    <x v="30"/>
    <n v="179"/>
    <n v="7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B778-8CC3-43F7-B273-B97CC970B907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5" firstHeaderRow="1" firstDataRow="1" firstDataCol="1"/>
  <pivotFields count="4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3" showAll="0"/>
    <pivotField showAll="0"/>
    <pivotField dataField="1"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ales Value" fld="3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E7F9-ECF6-4FA6-B74B-626F82BD21F9}" name="PivotTable1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35" firstHeaderRow="1" firstDataRow="1" firstDataCol="1"/>
  <pivotFields count="4">
    <pivotField axis="axisRow" numFmtId="14" showAll="0" sortType="a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3" showAll="0"/>
    <pivotField showAll="0"/>
    <pivotField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Website visits" fld="1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B6CC-88D8-457F-B05D-73090937E6DB}" name="PivotTable1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35" firstHeaderRow="1" firstDataRow="1" firstDataCol="1"/>
  <pivotFields count="4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3" showAll="0"/>
    <pivotField dataField="1" showAll="0"/>
    <pivotField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 Transaction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DD8D72-63B3-4246-A5FE-0689384B8A87}" name="Table4" displayName="Table4" ref="A2:D34" totalsRowCount="1" headerRowDxfId="8" headerRowBorderDxfId="10" tableBorderDxfId="11" totalsRowBorderDxfId="9">
  <autoFilter ref="A2:D33" xr:uid="{9ADD8D72-63B3-4246-A5FE-0689384B8A87}"/>
  <tableColumns count="4">
    <tableColumn id="1" xr3:uid="{2663B81E-1E3F-49DD-9F1D-D57DDD6FA387}" name="Date" dataDxfId="7" totalsRowDxfId="3"/>
    <tableColumn id="2" xr3:uid="{369C57D5-88B3-489B-9B8F-EA9AC3B193ED}" name="Website visits" totalsRowFunction="sum" dataDxfId="6" totalsRowDxfId="2"/>
    <tableColumn id="3" xr3:uid="{A2FD7037-31BD-4C67-90F1-51997681B13C}" name="Sales Transactions" totalsRowFunction="sum" dataDxfId="5" totalsRowDxfId="1"/>
    <tableColumn id="4" xr3:uid="{A924326D-4AEF-44FE-9560-8C563C633C4A}" name="Total Sales Value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AAFC-990C-4A25-83CE-BB49526EA2BB}">
  <dimension ref="A3:B35"/>
  <sheetViews>
    <sheetView topLeftCell="A20" workbookViewId="0">
      <selection activeCell="H21" sqref="H21"/>
    </sheetView>
  </sheetViews>
  <sheetFormatPr defaultRowHeight="14.5" x14ac:dyDescent="0.35"/>
  <cols>
    <col min="1" max="1" width="12.453125" bestFit="1" customWidth="1"/>
    <col min="2" max="2" width="21.36328125" bestFit="1" customWidth="1"/>
  </cols>
  <sheetData>
    <row r="3" spans="1:2" x14ac:dyDescent="0.35">
      <c r="A3" s="25" t="s">
        <v>39</v>
      </c>
      <c r="B3" t="s">
        <v>41</v>
      </c>
    </row>
    <row r="4" spans="1:2" x14ac:dyDescent="0.35">
      <c r="A4" s="26">
        <v>45352</v>
      </c>
      <c r="B4" s="27">
        <v>1800</v>
      </c>
    </row>
    <row r="5" spans="1:2" x14ac:dyDescent="0.35">
      <c r="A5" s="26">
        <v>45353</v>
      </c>
      <c r="B5" s="27">
        <v>1650</v>
      </c>
    </row>
    <row r="6" spans="1:2" x14ac:dyDescent="0.35">
      <c r="A6" s="26">
        <v>45354</v>
      </c>
      <c r="B6" s="27">
        <v>1550</v>
      </c>
    </row>
    <row r="7" spans="1:2" x14ac:dyDescent="0.35">
      <c r="A7" s="26">
        <v>45355</v>
      </c>
      <c r="B7" s="27">
        <v>1700</v>
      </c>
    </row>
    <row r="8" spans="1:2" x14ac:dyDescent="0.35">
      <c r="A8" s="26">
        <v>45356</v>
      </c>
      <c r="B8" s="27">
        <v>1900</v>
      </c>
    </row>
    <row r="9" spans="1:2" x14ac:dyDescent="0.35">
      <c r="A9" s="26">
        <v>45357</v>
      </c>
      <c r="B9" s="27">
        <v>2000</v>
      </c>
    </row>
    <row r="10" spans="1:2" x14ac:dyDescent="0.35">
      <c r="A10" s="26">
        <v>45358</v>
      </c>
      <c r="B10" s="27">
        <v>1850</v>
      </c>
    </row>
    <row r="11" spans="1:2" x14ac:dyDescent="0.35">
      <c r="A11" s="26">
        <v>45359</v>
      </c>
      <c r="B11" s="27">
        <v>1600</v>
      </c>
    </row>
    <row r="12" spans="1:2" x14ac:dyDescent="0.35">
      <c r="A12" s="26">
        <v>45360</v>
      </c>
      <c r="B12" s="27">
        <v>1550</v>
      </c>
    </row>
    <row r="13" spans="1:2" x14ac:dyDescent="0.35">
      <c r="A13" s="26">
        <v>45361</v>
      </c>
      <c r="B13" s="27">
        <v>1750</v>
      </c>
    </row>
    <row r="14" spans="1:2" x14ac:dyDescent="0.35">
      <c r="A14" s="26">
        <v>45362</v>
      </c>
      <c r="B14" s="27">
        <v>1450</v>
      </c>
    </row>
    <row r="15" spans="1:2" x14ac:dyDescent="0.35">
      <c r="A15" s="26">
        <v>45363</v>
      </c>
      <c r="B15" s="27">
        <v>1400</v>
      </c>
    </row>
    <row r="16" spans="1:2" x14ac:dyDescent="0.35">
      <c r="A16" s="26">
        <v>45364</v>
      </c>
      <c r="B16" s="27">
        <v>1500</v>
      </c>
    </row>
    <row r="17" spans="1:2" x14ac:dyDescent="0.35">
      <c r="A17" s="26">
        <v>45365</v>
      </c>
      <c r="B17" s="27">
        <v>1320</v>
      </c>
    </row>
    <row r="18" spans="1:2" x14ac:dyDescent="0.35">
      <c r="A18" s="26">
        <v>45366</v>
      </c>
      <c r="B18" s="27">
        <v>1550</v>
      </c>
    </row>
    <row r="19" spans="1:2" x14ac:dyDescent="0.35">
      <c r="A19" s="26">
        <v>45367</v>
      </c>
      <c r="B19" s="27">
        <v>1340</v>
      </c>
    </row>
    <row r="20" spans="1:2" x14ac:dyDescent="0.35">
      <c r="A20" s="26">
        <v>45368</v>
      </c>
      <c r="B20" s="27">
        <v>1470</v>
      </c>
    </row>
    <row r="21" spans="1:2" x14ac:dyDescent="0.35">
      <c r="A21" s="26">
        <v>45369</v>
      </c>
      <c r="B21" s="27">
        <v>1300</v>
      </c>
    </row>
    <row r="22" spans="1:2" x14ac:dyDescent="0.35">
      <c r="A22" s="26">
        <v>45370</v>
      </c>
      <c r="B22" s="27">
        <v>1180</v>
      </c>
    </row>
    <row r="23" spans="1:2" x14ac:dyDescent="0.35">
      <c r="A23" s="26">
        <v>45371</v>
      </c>
      <c r="B23" s="27">
        <v>1370</v>
      </c>
    </row>
    <row r="24" spans="1:2" x14ac:dyDescent="0.35">
      <c r="A24" s="26">
        <v>45372</v>
      </c>
      <c r="B24" s="27">
        <v>1020</v>
      </c>
    </row>
    <row r="25" spans="1:2" x14ac:dyDescent="0.35">
      <c r="A25" s="26">
        <v>45373</v>
      </c>
      <c r="B25" s="27">
        <v>1250</v>
      </c>
    </row>
    <row r="26" spans="1:2" x14ac:dyDescent="0.35">
      <c r="A26" s="26">
        <v>45374</v>
      </c>
      <c r="B26" s="27">
        <v>1150</v>
      </c>
    </row>
    <row r="27" spans="1:2" x14ac:dyDescent="0.35">
      <c r="A27" s="26">
        <v>45375</v>
      </c>
      <c r="B27" s="27">
        <v>1350</v>
      </c>
    </row>
    <row r="28" spans="1:2" x14ac:dyDescent="0.35">
      <c r="A28" s="26">
        <v>45376</v>
      </c>
      <c r="B28" s="27">
        <v>980</v>
      </c>
    </row>
    <row r="29" spans="1:2" x14ac:dyDescent="0.35">
      <c r="A29" s="26">
        <v>45377</v>
      </c>
      <c r="B29" s="27">
        <v>1200</v>
      </c>
    </row>
    <row r="30" spans="1:2" x14ac:dyDescent="0.35">
      <c r="A30" s="26">
        <v>45378</v>
      </c>
      <c r="B30" s="27">
        <v>1120</v>
      </c>
    </row>
    <row r="31" spans="1:2" x14ac:dyDescent="0.35">
      <c r="A31" s="26">
        <v>45379</v>
      </c>
      <c r="B31" s="27">
        <v>1320</v>
      </c>
    </row>
    <row r="32" spans="1:2" x14ac:dyDescent="0.35">
      <c r="A32" s="26">
        <v>45380</v>
      </c>
      <c r="B32" s="27">
        <v>920</v>
      </c>
    </row>
    <row r="33" spans="1:2" x14ac:dyDescent="0.35">
      <c r="A33" s="26">
        <v>45381</v>
      </c>
      <c r="B33" s="27">
        <v>1260</v>
      </c>
    </row>
    <row r="34" spans="1:2" x14ac:dyDescent="0.35">
      <c r="A34" s="26">
        <v>45382</v>
      </c>
      <c r="B34" s="27">
        <v>1100</v>
      </c>
    </row>
    <row r="35" spans="1:2" x14ac:dyDescent="0.35">
      <c r="A35" s="26" t="s">
        <v>40</v>
      </c>
      <c r="B35" s="27">
        <v>43900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E999-390F-4146-8F42-59C06E1204E5}">
  <dimension ref="A3:B35"/>
  <sheetViews>
    <sheetView zoomScale="87" workbookViewId="0">
      <selection activeCell="B33" sqref="B33"/>
    </sheetView>
  </sheetViews>
  <sheetFormatPr defaultRowHeight="14.5" x14ac:dyDescent="0.35"/>
  <cols>
    <col min="1" max="1" width="12.453125" bestFit="1" customWidth="1"/>
    <col min="2" max="2" width="18.81640625" bestFit="1" customWidth="1"/>
  </cols>
  <sheetData>
    <row r="3" spans="1:2" x14ac:dyDescent="0.35">
      <c r="A3" s="25" t="s">
        <v>39</v>
      </c>
      <c r="B3" t="s">
        <v>42</v>
      </c>
    </row>
    <row r="4" spans="1:2" x14ac:dyDescent="0.35">
      <c r="A4" s="26">
        <v>45352</v>
      </c>
      <c r="B4" s="28">
        <v>90</v>
      </c>
    </row>
    <row r="5" spans="1:2" x14ac:dyDescent="0.35">
      <c r="A5" s="26">
        <v>45353</v>
      </c>
      <c r="B5" s="28">
        <v>84</v>
      </c>
    </row>
    <row r="6" spans="1:2" x14ac:dyDescent="0.35">
      <c r="A6" s="26">
        <v>45354</v>
      </c>
      <c r="B6" s="28">
        <v>153</v>
      </c>
    </row>
    <row r="7" spans="1:2" x14ac:dyDescent="0.35">
      <c r="A7" s="26">
        <v>45355</v>
      </c>
      <c r="B7" s="28">
        <v>97</v>
      </c>
    </row>
    <row r="8" spans="1:2" x14ac:dyDescent="0.35">
      <c r="A8" s="26">
        <v>45356</v>
      </c>
      <c r="B8" s="28">
        <v>96</v>
      </c>
    </row>
    <row r="9" spans="1:2" x14ac:dyDescent="0.35">
      <c r="A9" s="26">
        <v>45357</v>
      </c>
      <c r="B9" s="28">
        <v>102</v>
      </c>
    </row>
    <row r="10" spans="1:2" x14ac:dyDescent="0.35">
      <c r="A10" s="26">
        <v>45358</v>
      </c>
      <c r="B10" s="28">
        <v>112</v>
      </c>
    </row>
    <row r="11" spans="1:2" x14ac:dyDescent="0.35">
      <c r="A11" s="26">
        <v>45359</v>
      </c>
      <c r="B11" s="28">
        <v>105</v>
      </c>
    </row>
    <row r="12" spans="1:2" x14ac:dyDescent="0.35">
      <c r="A12" s="26">
        <v>45360</v>
      </c>
      <c r="B12" s="28">
        <v>91</v>
      </c>
    </row>
    <row r="13" spans="1:2" x14ac:dyDescent="0.35">
      <c r="A13" s="26">
        <v>45361</v>
      </c>
      <c r="B13" s="28">
        <v>112</v>
      </c>
    </row>
    <row r="14" spans="1:2" x14ac:dyDescent="0.35">
      <c r="A14" s="26">
        <v>45362</v>
      </c>
      <c r="B14" s="28">
        <v>144</v>
      </c>
    </row>
    <row r="15" spans="1:2" x14ac:dyDescent="0.35">
      <c r="A15" s="26">
        <v>45363</v>
      </c>
      <c r="B15" s="28">
        <v>204</v>
      </c>
    </row>
    <row r="16" spans="1:2" x14ac:dyDescent="0.35">
      <c r="A16" s="26">
        <v>45364</v>
      </c>
      <c r="B16" s="28">
        <v>99</v>
      </c>
    </row>
    <row r="17" spans="1:2" x14ac:dyDescent="0.35">
      <c r="A17" s="26">
        <v>45365</v>
      </c>
      <c r="B17" s="28">
        <v>198</v>
      </c>
    </row>
    <row r="18" spans="1:2" x14ac:dyDescent="0.35">
      <c r="A18" s="26">
        <v>45366</v>
      </c>
      <c r="B18" s="28">
        <v>108</v>
      </c>
    </row>
    <row r="19" spans="1:2" x14ac:dyDescent="0.35">
      <c r="A19" s="26">
        <v>45367</v>
      </c>
      <c r="B19" s="28">
        <v>81</v>
      </c>
    </row>
    <row r="20" spans="1:2" x14ac:dyDescent="0.35">
      <c r="A20" s="26">
        <v>45368</v>
      </c>
      <c r="B20" s="28">
        <v>90</v>
      </c>
    </row>
    <row r="21" spans="1:2" x14ac:dyDescent="0.35">
      <c r="A21" s="26">
        <v>45369</v>
      </c>
      <c r="B21" s="28">
        <v>72</v>
      </c>
    </row>
    <row r="22" spans="1:2" x14ac:dyDescent="0.35">
      <c r="A22" s="26">
        <v>45370</v>
      </c>
      <c r="B22" s="28">
        <v>63</v>
      </c>
    </row>
    <row r="23" spans="1:2" x14ac:dyDescent="0.35">
      <c r="A23" s="26">
        <v>45371</v>
      </c>
      <c r="B23" s="28">
        <v>81</v>
      </c>
    </row>
    <row r="24" spans="1:2" x14ac:dyDescent="0.35">
      <c r="A24" s="26">
        <v>45372</v>
      </c>
      <c r="B24" s="28">
        <v>36</v>
      </c>
    </row>
    <row r="25" spans="1:2" x14ac:dyDescent="0.35">
      <c r="A25" s="26">
        <v>45373</v>
      </c>
      <c r="B25" s="28">
        <v>48</v>
      </c>
    </row>
    <row r="26" spans="1:2" x14ac:dyDescent="0.35">
      <c r="A26" s="26">
        <v>45374</v>
      </c>
      <c r="B26" s="28">
        <v>112</v>
      </c>
    </row>
    <row r="27" spans="1:2" x14ac:dyDescent="0.35">
      <c r="A27" s="26">
        <v>45375</v>
      </c>
      <c r="B27" s="28">
        <v>63</v>
      </c>
    </row>
    <row r="28" spans="1:2" x14ac:dyDescent="0.35">
      <c r="A28" s="26">
        <v>45376</v>
      </c>
      <c r="B28" s="28">
        <v>42</v>
      </c>
    </row>
    <row r="29" spans="1:2" x14ac:dyDescent="0.35">
      <c r="A29" s="26">
        <v>45377</v>
      </c>
      <c r="B29" s="28">
        <v>73</v>
      </c>
    </row>
    <row r="30" spans="1:2" x14ac:dyDescent="0.35">
      <c r="A30" s="26">
        <v>45378</v>
      </c>
      <c r="B30" s="28">
        <v>124</v>
      </c>
    </row>
    <row r="31" spans="1:2" x14ac:dyDescent="0.35">
      <c r="A31" s="26">
        <v>45379</v>
      </c>
      <c r="B31" s="28">
        <v>131</v>
      </c>
    </row>
    <row r="32" spans="1:2" x14ac:dyDescent="0.35">
      <c r="A32" s="26">
        <v>45380</v>
      </c>
      <c r="B32" s="28">
        <v>120</v>
      </c>
    </row>
    <row r="33" spans="1:2" x14ac:dyDescent="0.35">
      <c r="A33" s="26">
        <v>45381</v>
      </c>
      <c r="B33" s="28">
        <v>153</v>
      </c>
    </row>
    <row r="34" spans="1:2" x14ac:dyDescent="0.35">
      <c r="A34" s="26">
        <v>45382</v>
      </c>
      <c r="B34" s="28">
        <v>179</v>
      </c>
    </row>
    <row r="35" spans="1:2" x14ac:dyDescent="0.35">
      <c r="A35" s="26" t="s">
        <v>40</v>
      </c>
      <c r="B35" s="28">
        <v>3263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A6FA-9154-400A-AC07-3764B0F69488}">
  <dimension ref="A3:B35"/>
  <sheetViews>
    <sheetView workbookViewId="0">
      <selection activeCell="I21" sqref="I21"/>
    </sheetView>
  </sheetViews>
  <sheetFormatPr defaultRowHeight="14.5" x14ac:dyDescent="0.35"/>
  <cols>
    <col min="1" max="1" width="12.453125" bestFit="1" customWidth="1"/>
    <col min="2" max="2" width="22.90625" bestFit="1" customWidth="1"/>
  </cols>
  <sheetData>
    <row r="3" spans="1:2" x14ac:dyDescent="0.35">
      <c r="A3" s="25" t="s">
        <v>39</v>
      </c>
      <c r="B3" t="s">
        <v>43</v>
      </c>
    </row>
    <row r="4" spans="1:2" x14ac:dyDescent="0.35">
      <c r="A4" s="26">
        <v>45352</v>
      </c>
      <c r="B4" s="60">
        <v>15</v>
      </c>
    </row>
    <row r="5" spans="1:2" x14ac:dyDescent="0.35">
      <c r="A5" s="26">
        <v>45353</v>
      </c>
      <c r="B5" s="60">
        <v>14</v>
      </c>
    </row>
    <row r="6" spans="1:2" x14ac:dyDescent="0.35">
      <c r="A6" s="26">
        <v>45354</v>
      </c>
      <c r="B6" s="60">
        <v>13</v>
      </c>
    </row>
    <row r="7" spans="1:2" x14ac:dyDescent="0.35">
      <c r="A7" s="26">
        <v>45355</v>
      </c>
      <c r="B7" s="60">
        <v>12</v>
      </c>
    </row>
    <row r="8" spans="1:2" x14ac:dyDescent="0.35">
      <c r="A8" s="26">
        <v>45356</v>
      </c>
      <c r="B8" s="60">
        <v>16</v>
      </c>
    </row>
    <row r="9" spans="1:2" x14ac:dyDescent="0.35">
      <c r="A9" s="26">
        <v>45357</v>
      </c>
      <c r="B9" s="60">
        <v>17</v>
      </c>
    </row>
    <row r="10" spans="1:2" x14ac:dyDescent="0.35">
      <c r="A10" s="26">
        <v>45358</v>
      </c>
      <c r="B10" s="60">
        <v>18</v>
      </c>
    </row>
    <row r="11" spans="1:2" x14ac:dyDescent="0.35">
      <c r="A11" s="26">
        <v>45359</v>
      </c>
      <c r="B11" s="60">
        <v>15</v>
      </c>
    </row>
    <row r="12" spans="1:2" x14ac:dyDescent="0.35">
      <c r="A12" s="26">
        <v>45360</v>
      </c>
      <c r="B12" s="60">
        <v>13</v>
      </c>
    </row>
    <row r="13" spans="1:2" x14ac:dyDescent="0.35">
      <c r="A13" s="26">
        <v>45361</v>
      </c>
      <c r="B13" s="60">
        <v>16</v>
      </c>
    </row>
    <row r="14" spans="1:2" x14ac:dyDescent="0.35">
      <c r="A14" s="26">
        <v>45362</v>
      </c>
      <c r="B14" s="60">
        <v>10</v>
      </c>
    </row>
    <row r="15" spans="1:2" x14ac:dyDescent="0.35">
      <c r="A15" s="26">
        <v>45363</v>
      </c>
      <c r="B15" s="60">
        <v>9</v>
      </c>
    </row>
    <row r="16" spans="1:2" x14ac:dyDescent="0.35">
      <c r="A16" s="26">
        <v>45364</v>
      </c>
      <c r="B16" s="60">
        <v>11</v>
      </c>
    </row>
    <row r="17" spans="1:2" x14ac:dyDescent="0.35">
      <c r="A17" s="26">
        <v>45365</v>
      </c>
      <c r="B17" s="60">
        <v>8</v>
      </c>
    </row>
    <row r="18" spans="1:2" x14ac:dyDescent="0.35">
      <c r="A18" s="26">
        <v>45366</v>
      </c>
      <c r="B18" s="60">
        <v>12</v>
      </c>
    </row>
    <row r="19" spans="1:2" x14ac:dyDescent="0.35">
      <c r="A19" s="26">
        <v>45367</v>
      </c>
      <c r="B19" s="60">
        <v>9</v>
      </c>
    </row>
    <row r="20" spans="1:2" x14ac:dyDescent="0.35">
      <c r="A20" s="26">
        <v>45368</v>
      </c>
      <c r="B20" s="60">
        <v>10</v>
      </c>
    </row>
    <row r="21" spans="1:2" x14ac:dyDescent="0.35">
      <c r="A21" s="26">
        <v>45369</v>
      </c>
      <c r="B21" s="60">
        <v>8</v>
      </c>
    </row>
    <row r="22" spans="1:2" x14ac:dyDescent="0.35">
      <c r="A22" s="26">
        <v>45370</v>
      </c>
      <c r="B22" s="60">
        <v>7</v>
      </c>
    </row>
    <row r="23" spans="1:2" x14ac:dyDescent="0.35">
      <c r="A23" s="26">
        <v>45371</v>
      </c>
      <c r="B23" s="60">
        <v>9</v>
      </c>
    </row>
    <row r="24" spans="1:2" x14ac:dyDescent="0.35">
      <c r="A24" s="26">
        <v>45372</v>
      </c>
      <c r="B24" s="60">
        <v>6</v>
      </c>
    </row>
    <row r="25" spans="1:2" x14ac:dyDescent="0.35">
      <c r="A25" s="26">
        <v>45373</v>
      </c>
      <c r="B25" s="60">
        <v>8</v>
      </c>
    </row>
    <row r="26" spans="1:2" x14ac:dyDescent="0.35">
      <c r="A26" s="26">
        <v>45374</v>
      </c>
      <c r="B26" s="60">
        <v>7</v>
      </c>
    </row>
    <row r="27" spans="1:2" x14ac:dyDescent="0.35">
      <c r="A27" s="26">
        <v>45375</v>
      </c>
      <c r="B27" s="60">
        <v>9</v>
      </c>
    </row>
    <row r="28" spans="1:2" x14ac:dyDescent="0.35">
      <c r="A28" s="26">
        <v>45376</v>
      </c>
      <c r="B28" s="60">
        <v>6</v>
      </c>
    </row>
    <row r="29" spans="1:2" x14ac:dyDescent="0.35">
      <c r="A29" s="26">
        <v>45377</v>
      </c>
      <c r="B29" s="60">
        <v>8</v>
      </c>
    </row>
    <row r="30" spans="1:2" x14ac:dyDescent="0.35">
      <c r="A30" s="26">
        <v>45378</v>
      </c>
      <c r="B30" s="60">
        <v>7</v>
      </c>
    </row>
    <row r="31" spans="1:2" x14ac:dyDescent="0.35">
      <c r="A31" s="26">
        <v>45379</v>
      </c>
      <c r="B31" s="60">
        <v>9</v>
      </c>
    </row>
    <row r="32" spans="1:2" x14ac:dyDescent="0.35">
      <c r="A32" s="26">
        <v>45380</v>
      </c>
      <c r="B32" s="60">
        <v>6</v>
      </c>
    </row>
    <row r="33" spans="1:2" x14ac:dyDescent="0.35">
      <c r="A33" s="26">
        <v>45381</v>
      </c>
      <c r="B33" s="60">
        <v>8</v>
      </c>
    </row>
    <row r="34" spans="1:2" x14ac:dyDescent="0.35">
      <c r="A34" s="26">
        <v>45382</v>
      </c>
      <c r="B34" s="60">
        <v>7</v>
      </c>
    </row>
    <row r="35" spans="1:2" x14ac:dyDescent="0.35">
      <c r="A35" s="26" t="s">
        <v>40</v>
      </c>
      <c r="B35" s="60">
        <v>323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3" zoomScale="83" workbookViewId="0">
      <selection activeCell="C2" sqref="C2"/>
    </sheetView>
  </sheetViews>
  <sheetFormatPr defaultColWidth="12.6328125" defaultRowHeight="15" customHeight="1" x14ac:dyDescent="0.35"/>
  <cols>
    <col min="1" max="1" width="11.90625" style="30" customWidth="1"/>
    <col min="2" max="2" width="21.81640625" customWidth="1"/>
    <col min="3" max="3" width="27.08984375" customWidth="1"/>
    <col min="4" max="4" width="21.36328125" customWidth="1"/>
    <col min="5" max="26" width="8.6328125" customWidth="1"/>
  </cols>
  <sheetData>
    <row r="1" spans="1:4" ht="14.5" x14ac:dyDescent="0.35">
      <c r="A1" s="33" t="s">
        <v>0</v>
      </c>
      <c r="B1" s="20"/>
      <c r="C1" s="20"/>
      <c r="D1" s="20"/>
    </row>
    <row r="2" spans="1:4" ht="26" x14ac:dyDescent="0.35">
      <c r="A2" s="35" t="s">
        <v>1</v>
      </c>
      <c r="B2" s="36" t="s">
        <v>2</v>
      </c>
      <c r="C2" s="36" t="s">
        <v>3</v>
      </c>
      <c r="D2" s="37" t="s">
        <v>4</v>
      </c>
    </row>
    <row r="3" spans="1:4" ht="14.5" x14ac:dyDescent="0.35">
      <c r="A3" s="34">
        <v>45352</v>
      </c>
      <c r="B3" s="1">
        <v>90</v>
      </c>
      <c r="C3" s="2">
        <v>15</v>
      </c>
      <c r="D3" s="41">
        <v>1800</v>
      </c>
    </row>
    <row r="4" spans="1:4" ht="14.5" x14ac:dyDescent="0.35">
      <c r="A4" s="34">
        <v>45353</v>
      </c>
      <c r="B4" s="1">
        <v>84</v>
      </c>
      <c r="C4" s="2">
        <v>14</v>
      </c>
      <c r="D4" s="41">
        <v>1650</v>
      </c>
    </row>
    <row r="5" spans="1:4" ht="14.5" x14ac:dyDescent="0.35">
      <c r="A5" s="34">
        <v>45354</v>
      </c>
      <c r="B5" s="1">
        <v>153</v>
      </c>
      <c r="C5" s="2">
        <v>13</v>
      </c>
      <c r="D5" s="41">
        <v>1550</v>
      </c>
    </row>
    <row r="6" spans="1:4" ht="14.5" x14ac:dyDescent="0.35">
      <c r="A6" s="34">
        <v>45355</v>
      </c>
      <c r="B6" s="1">
        <v>97</v>
      </c>
      <c r="C6" s="2">
        <v>12</v>
      </c>
      <c r="D6" s="41">
        <v>1700</v>
      </c>
    </row>
    <row r="7" spans="1:4" ht="14.5" x14ac:dyDescent="0.35">
      <c r="A7" s="34">
        <v>45356</v>
      </c>
      <c r="B7" s="1">
        <v>96</v>
      </c>
      <c r="C7" s="2">
        <v>16</v>
      </c>
      <c r="D7" s="41">
        <v>1900</v>
      </c>
    </row>
    <row r="8" spans="1:4" ht="14.5" x14ac:dyDescent="0.35">
      <c r="A8" s="34">
        <v>45357</v>
      </c>
      <c r="B8" s="1">
        <v>102</v>
      </c>
      <c r="C8" s="2">
        <v>17</v>
      </c>
      <c r="D8" s="41">
        <v>2000</v>
      </c>
    </row>
    <row r="9" spans="1:4" ht="14.5" x14ac:dyDescent="0.35">
      <c r="A9" s="34">
        <v>45358</v>
      </c>
      <c r="B9" s="1">
        <v>112</v>
      </c>
      <c r="C9" s="2">
        <v>18</v>
      </c>
      <c r="D9" s="41">
        <v>1850</v>
      </c>
    </row>
    <row r="10" spans="1:4" ht="14.5" x14ac:dyDescent="0.35">
      <c r="A10" s="34">
        <v>45359</v>
      </c>
      <c r="B10" s="1">
        <v>105</v>
      </c>
      <c r="C10" s="2">
        <v>15</v>
      </c>
      <c r="D10" s="42">
        <v>1600</v>
      </c>
    </row>
    <row r="11" spans="1:4" ht="14.5" x14ac:dyDescent="0.35">
      <c r="A11" s="34">
        <v>45360</v>
      </c>
      <c r="B11" s="1">
        <v>91</v>
      </c>
      <c r="C11" s="2">
        <v>13</v>
      </c>
      <c r="D11" s="42">
        <v>1550</v>
      </c>
    </row>
    <row r="12" spans="1:4" ht="14.5" x14ac:dyDescent="0.35">
      <c r="A12" s="34">
        <v>45361</v>
      </c>
      <c r="B12" s="1">
        <v>112</v>
      </c>
      <c r="C12" s="2">
        <v>16</v>
      </c>
      <c r="D12" s="42">
        <v>1750</v>
      </c>
    </row>
    <row r="13" spans="1:4" ht="14.5" x14ac:dyDescent="0.35">
      <c r="A13" s="34">
        <v>45362</v>
      </c>
      <c r="B13" s="1">
        <v>144</v>
      </c>
      <c r="C13" s="2">
        <v>10</v>
      </c>
      <c r="D13" s="42">
        <v>1450</v>
      </c>
    </row>
    <row r="14" spans="1:4" ht="14.5" x14ac:dyDescent="0.35">
      <c r="A14" s="34">
        <v>45363</v>
      </c>
      <c r="B14" s="1">
        <v>204</v>
      </c>
      <c r="C14" s="2">
        <v>9</v>
      </c>
      <c r="D14" s="42">
        <v>1400</v>
      </c>
    </row>
    <row r="15" spans="1:4" ht="14.5" x14ac:dyDescent="0.35">
      <c r="A15" s="34">
        <v>45364</v>
      </c>
      <c r="B15" s="1">
        <f>C15*9</f>
        <v>99</v>
      </c>
      <c r="C15" s="2">
        <v>11</v>
      </c>
      <c r="D15" s="42">
        <v>1500</v>
      </c>
    </row>
    <row r="16" spans="1:4" ht="14.5" x14ac:dyDescent="0.35">
      <c r="A16" s="34">
        <v>45365</v>
      </c>
      <c r="B16" s="1">
        <v>198</v>
      </c>
      <c r="C16" s="2">
        <v>8</v>
      </c>
      <c r="D16" s="42">
        <v>1320</v>
      </c>
    </row>
    <row r="17" spans="1:4" ht="14.5" x14ac:dyDescent="0.35">
      <c r="A17" s="34">
        <v>45366</v>
      </c>
      <c r="B17" s="1">
        <v>108</v>
      </c>
      <c r="C17" s="2">
        <v>12</v>
      </c>
      <c r="D17" s="43">
        <v>1550</v>
      </c>
    </row>
    <row r="18" spans="1:4" ht="14.5" x14ac:dyDescent="0.35">
      <c r="A18" s="34">
        <v>45367</v>
      </c>
      <c r="B18" s="1">
        <f>C18*9</f>
        <v>81</v>
      </c>
      <c r="C18" s="2">
        <v>9</v>
      </c>
      <c r="D18" s="43">
        <v>1340</v>
      </c>
    </row>
    <row r="19" spans="1:4" ht="14.5" x14ac:dyDescent="0.35">
      <c r="A19" s="34">
        <v>45368</v>
      </c>
      <c r="B19" s="1">
        <v>90</v>
      </c>
      <c r="C19" s="2">
        <v>10</v>
      </c>
      <c r="D19" s="43">
        <v>1470</v>
      </c>
    </row>
    <row r="20" spans="1:4" ht="14.5" x14ac:dyDescent="0.35">
      <c r="A20" s="34">
        <v>45369</v>
      </c>
      <c r="B20" s="1">
        <v>72</v>
      </c>
      <c r="C20" s="2">
        <v>8</v>
      </c>
      <c r="D20" s="43">
        <v>1300</v>
      </c>
    </row>
    <row r="21" spans="1:4" ht="15.75" customHeight="1" x14ac:dyDescent="0.35">
      <c r="A21" s="34">
        <v>45370</v>
      </c>
      <c r="B21" s="1">
        <v>63</v>
      </c>
      <c r="C21" s="2">
        <v>7</v>
      </c>
      <c r="D21" s="43">
        <v>1180</v>
      </c>
    </row>
    <row r="22" spans="1:4" ht="15.75" customHeight="1" x14ac:dyDescent="0.35">
      <c r="A22" s="34">
        <v>45371</v>
      </c>
      <c r="B22" s="1">
        <v>81</v>
      </c>
      <c r="C22" s="2">
        <v>9</v>
      </c>
      <c r="D22" s="43">
        <v>1370</v>
      </c>
    </row>
    <row r="23" spans="1:4" ht="15.75" customHeight="1" x14ac:dyDescent="0.35">
      <c r="A23" s="34">
        <v>45372</v>
      </c>
      <c r="B23" s="1">
        <v>36</v>
      </c>
      <c r="C23" s="2">
        <v>6</v>
      </c>
      <c r="D23" s="43">
        <v>1020</v>
      </c>
    </row>
    <row r="24" spans="1:4" ht="15.75" customHeight="1" x14ac:dyDescent="0.35">
      <c r="A24" s="34">
        <v>45373</v>
      </c>
      <c r="B24" s="1">
        <f>C24*6</f>
        <v>48</v>
      </c>
      <c r="C24" s="2">
        <v>8</v>
      </c>
      <c r="D24" s="44">
        <v>1250</v>
      </c>
    </row>
    <row r="25" spans="1:4" ht="15.75" customHeight="1" x14ac:dyDescent="0.35">
      <c r="A25" s="34">
        <v>45374</v>
      </c>
      <c r="B25" s="1">
        <v>112</v>
      </c>
      <c r="C25" s="2">
        <v>7</v>
      </c>
      <c r="D25" s="44">
        <v>1150</v>
      </c>
    </row>
    <row r="26" spans="1:4" ht="15.75" customHeight="1" x14ac:dyDescent="0.35">
      <c r="A26" s="34">
        <v>45375</v>
      </c>
      <c r="B26" s="1">
        <v>63</v>
      </c>
      <c r="C26" s="2">
        <v>9</v>
      </c>
      <c r="D26" s="44">
        <v>1350</v>
      </c>
    </row>
    <row r="27" spans="1:4" ht="15.75" customHeight="1" x14ac:dyDescent="0.35">
      <c r="A27" s="34">
        <v>45376</v>
      </c>
      <c r="B27" s="1">
        <v>42</v>
      </c>
      <c r="C27" s="2">
        <v>6</v>
      </c>
      <c r="D27" s="44">
        <v>980</v>
      </c>
    </row>
    <row r="28" spans="1:4" ht="15.75" customHeight="1" x14ac:dyDescent="0.35">
      <c r="A28" s="34">
        <v>45377</v>
      </c>
      <c r="B28" s="1">
        <v>73</v>
      </c>
      <c r="C28" s="2">
        <v>8</v>
      </c>
      <c r="D28" s="44">
        <v>1200</v>
      </c>
    </row>
    <row r="29" spans="1:4" ht="15.75" customHeight="1" x14ac:dyDescent="0.35">
      <c r="A29" s="34">
        <v>45378</v>
      </c>
      <c r="B29" s="1">
        <v>124</v>
      </c>
      <c r="C29" s="2">
        <v>7</v>
      </c>
      <c r="D29" s="44">
        <v>1120</v>
      </c>
    </row>
    <row r="30" spans="1:4" ht="15.75" customHeight="1" x14ac:dyDescent="0.35">
      <c r="A30" s="34">
        <v>45379</v>
      </c>
      <c r="B30" s="1">
        <v>131</v>
      </c>
      <c r="C30" s="2">
        <v>9</v>
      </c>
      <c r="D30" s="44">
        <v>1320</v>
      </c>
    </row>
    <row r="31" spans="1:4" ht="15.75" customHeight="1" x14ac:dyDescent="0.35">
      <c r="A31" s="34">
        <v>45380</v>
      </c>
      <c r="B31" s="1">
        <v>120</v>
      </c>
      <c r="C31" s="2">
        <v>6</v>
      </c>
      <c r="D31" s="44">
        <v>920</v>
      </c>
    </row>
    <row r="32" spans="1:4" ht="15.75" customHeight="1" x14ac:dyDescent="0.35">
      <c r="A32" s="34">
        <v>45381</v>
      </c>
      <c r="B32" s="1">
        <v>153</v>
      </c>
      <c r="C32" s="2">
        <v>8</v>
      </c>
      <c r="D32" s="44">
        <v>1260</v>
      </c>
    </row>
    <row r="33" spans="1:4" ht="15.75" customHeight="1" x14ac:dyDescent="0.35">
      <c r="A33" s="38">
        <v>45382</v>
      </c>
      <c r="B33" s="31">
        <v>179</v>
      </c>
      <c r="C33" s="32">
        <v>7</v>
      </c>
      <c r="D33" s="45">
        <v>1100</v>
      </c>
    </row>
    <row r="34" spans="1:4" ht="15.75" customHeight="1" x14ac:dyDescent="0.35">
      <c r="A34" s="49"/>
      <c r="B34" s="50">
        <f>SUBTOTAL(109,Table4[Website visits])</f>
        <v>3263</v>
      </c>
      <c r="C34" s="50">
        <f>SUBTOTAL(109,Table4[Sales Transactions])</f>
        <v>323</v>
      </c>
      <c r="D34" s="51"/>
    </row>
    <row r="35" spans="1:4" ht="15.75" customHeight="1" x14ac:dyDescent="0.35"/>
    <row r="36" spans="1:4" ht="15.75" customHeight="1" x14ac:dyDescent="0.35"/>
    <row r="37" spans="1:4" ht="15.75" customHeight="1" x14ac:dyDescent="0.35"/>
    <row r="38" spans="1:4" ht="15.75" customHeight="1" x14ac:dyDescent="0.35"/>
    <row r="39" spans="1:4" ht="15.75" customHeight="1" x14ac:dyDescent="0.35"/>
    <row r="40" spans="1:4" ht="15.75" customHeight="1" x14ac:dyDescent="0.35"/>
    <row r="41" spans="1:4" ht="15.75" customHeight="1" x14ac:dyDescent="0.35"/>
    <row r="42" spans="1:4" ht="15.75" customHeight="1" x14ac:dyDescent="0.35"/>
    <row r="43" spans="1:4" ht="15.75" customHeight="1" x14ac:dyDescent="0.35"/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ortState xmlns:xlrd2="http://schemas.microsoft.com/office/spreadsheetml/2017/richdata2" ref="B3:B33">
    <sortCondition descending="1" ref="B3:B33"/>
  </sortState>
  <mergeCells count="1">
    <mergeCell ref="A1:D1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zoomScale="83" workbookViewId="0">
      <selection activeCell="B20" sqref="B20"/>
    </sheetView>
  </sheetViews>
  <sheetFormatPr defaultColWidth="12.6328125" defaultRowHeight="15" customHeight="1" x14ac:dyDescent="0.35"/>
  <cols>
    <col min="1" max="1" width="39" customWidth="1"/>
    <col min="2" max="2" width="12.36328125" customWidth="1"/>
    <col min="3" max="3" width="13.36328125" customWidth="1"/>
    <col min="4" max="4" width="15.26953125" customWidth="1"/>
    <col min="5" max="5" width="12.26953125" customWidth="1"/>
    <col min="6" max="6" width="16" customWidth="1"/>
    <col min="7" max="26" width="8.6328125" customWidth="1"/>
  </cols>
  <sheetData>
    <row r="1" spans="1:6" ht="14.5" x14ac:dyDescent="0.35">
      <c r="A1" s="3" t="s">
        <v>5</v>
      </c>
    </row>
    <row r="2" spans="1:6" ht="14.5" x14ac:dyDescent="0.35">
      <c r="A2" s="4"/>
      <c r="B2" s="21">
        <v>45323</v>
      </c>
      <c r="C2" s="22"/>
      <c r="D2" s="22"/>
      <c r="E2" s="22"/>
      <c r="F2" s="23"/>
    </row>
    <row r="3" spans="1:6" ht="16" x14ac:dyDescent="0.3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 ht="14.5" x14ac:dyDescent="0.35">
      <c r="A4" s="7" t="s">
        <v>12</v>
      </c>
      <c r="B4" s="8" t="s">
        <v>13</v>
      </c>
      <c r="C4" s="8" t="s">
        <v>14</v>
      </c>
      <c r="D4" s="8" t="s">
        <v>15</v>
      </c>
      <c r="E4" s="8" t="s">
        <v>16</v>
      </c>
      <c r="F4" s="9" t="s">
        <v>17</v>
      </c>
    </row>
    <row r="5" spans="1:6" ht="14.5" x14ac:dyDescent="0.35">
      <c r="A5" s="7" t="s">
        <v>18</v>
      </c>
      <c r="B5" s="8">
        <v>876</v>
      </c>
      <c r="C5" s="8">
        <v>820</v>
      </c>
      <c r="D5" s="8">
        <v>750</v>
      </c>
      <c r="E5" s="8">
        <v>690</v>
      </c>
      <c r="F5" s="10">
        <v>3136</v>
      </c>
    </row>
    <row r="6" spans="1:6" ht="14.5" x14ac:dyDescent="0.35">
      <c r="A6" s="7" t="s">
        <v>19</v>
      </c>
      <c r="B6" s="8">
        <v>136</v>
      </c>
      <c r="C6" s="8">
        <v>123</v>
      </c>
      <c r="D6" s="8">
        <v>116</v>
      </c>
      <c r="E6" s="8">
        <v>102</v>
      </c>
      <c r="F6" s="9">
        <v>477</v>
      </c>
    </row>
    <row r="7" spans="1:6" ht="14.5" x14ac:dyDescent="0.35">
      <c r="A7" s="7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9" t="s">
        <v>25</v>
      </c>
    </row>
    <row r="8" spans="1:6" ht="14.5" x14ac:dyDescent="0.35">
      <c r="A8" s="7" t="s">
        <v>26</v>
      </c>
      <c r="B8" s="8">
        <v>19</v>
      </c>
      <c r="C8" s="8">
        <v>18</v>
      </c>
      <c r="D8" s="8">
        <v>17</v>
      </c>
      <c r="E8" s="8">
        <v>15</v>
      </c>
      <c r="F8" s="9">
        <v>17</v>
      </c>
    </row>
    <row r="9" spans="1:6" ht="14.5" x14ac:dyDescent="0.35">
      <c r="A9" s="11" t="s">
        <v>27</v>
      </c>
      <c r="B9" s="12" t="s">
        <v>28</v>
      </c>
      <c r="C9" s="12" t="s">
        <v>29</v>
      </c>
      <c r="D9" s="12" t="s">
        <v>30</v>
      </c>
      <c r="E9" s="12" t="s">
        <v>31</v>
      </c>
      <c r="F9" s="9" t="s">
        <v>32</v>
      </c>
    </row>
    <row r="12" spans="1:6" ht="14.5" x14ac:dyDescent="0.35">
      <c r="A12" s="4"/>
      <c r="B12" s="24">
        <v>45352</v>
      </c>
      <c r="C12" s="22"/>
      <c r="D12" s="22"/>
      <c r="E12" s="22"/>
      <c r="F12" s="23"/>
    </row>
    <row r="13" spans="1:6" ht="16" x14ac:dyDescent="0.35">
      <c r="A13" s="5" t="s">
        <v>6</v>
      </c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</row>
    <row r="14" spans="1:6" ht="14.5" x14ac:dyDescent="0.35">
      <c r="A14" s="7" t="s">
        <v>12</v>
      </c>
      <c r="B14" s="39">
        <f>SUM('March Sales Dataset'!D3:D9)</f>
        <v>12450</v>
      </c>
      <c r="C14" s="39">
        <f>SUM('March Sales Dataset'!D10:D16)</f>
        <v>10570</v>
      </c>
      <c r="D14" s="40">
        <f>SUM('March Sales Dataset'!D17:D23)</f>
        <v>9230</v>
      </c>
      <c r="E14" s="39">
        <f>SUM('March Sales Dataset'!D24:D33)</f>
        <v>11650</v>
      </c>
      <c r="F14" s="46">
        <f>SUM(B14:E14)</f>
        <v>43900</v>
      </c>
    </row>
    <row r="15" spans="1:6" ht="14.5" x14ac:dyDescent="0.35">
      <c r="A15" s="7" t="s">
        <v>18</v>
      </c>
      <c r="B15" s="47">
        <f>SUM('March Sales Dataset'!B3:B9)</f>
        <v>734</v>
      </c>
      <c r="C15" s="47">
        <f>SUM('March Sales Dataset'!B10:B16)</f>
        <v>953</v>
      </c>
      <c r="D15" s="47">
        <f>SUM('March Sales Dataset'!B17:B23)</f>
        <v>531</v>
      </c>
      <c r="E15" s="47">
        <f>SUM('March Sales Dataset'!B24:B33)</f>
        <v>1045</v>
      </c>
      <c r="F15" s="48">
        <f>SUM(B15:E15)</f>
        <v>3263</v>
      </c>
    </row>
    <row r="16" spans="1:6" ht="14.5" x14ac:dyDescent="0.35">
      <c r="A16" s="7" t="s">
        <v>33</v>
      </c>
      <c r="B16" s="13">
        <f>SUM('March Sales Dataset'!C3:C9)</f>
        <v>105</v>
      </c>
      <c r="C16" s="13">
        <f>SUM('March Sales Dataset'!C10:C16)</f>
        <v>82</v>
      </c>
      <c r="D16" s="13">
        <f>SUM('March Sales Dataset'!C17:C23)</f>
        <v>61</v>
      </c>
      <c r="E16" s="13">
        <f>SUM('March Sales Dataset'!C24:C33)</f>
        <v>75</v>
      </c>
      <c r="F16" s="14">
        <f>SUM(B16:E16)</f>
        <v>323</v>
      </c>
    </row>
    <row r="17" spans="1:6" ht="14.5" x14ac:dyDescent="0.35">
      <c r="A17" s="7" t="s">
        <v>20</v>
      </c>
      <c r="B17" s="39">
        <f>AVERAGE('March Sales Dataset'!D3:D9)</f>
        <v>1778.5714285714287</v>
      </c>
      <c r="C17" s="39">
        <f>AVERAGE('March Sales Dataset'!D10:D16)</f>
        <v>1510</v>
      </c>
      <c r="D17" s="39">
        <f>AVERAGE('March Sales Dataset'!D17:D23)</f>
        <v>1318.5714285714287</v>
      </c>
      <c r="E17" s="39">
        <f>AVERAGE('March Sales Dataset'!D24:D33)</f>
        <v>1165</v>
      </c>
      <c r="F17" s="46">
        <f>AVERAGE(B17:E17)</f>
        <v>1443.0357142857142</v>
      </c>
    </row>
    <row r="18" spans="1:6" ht="14.5" x14ac:dyDescent="0.35">
      <c r="A18" s="7" t="s">
        <v>26</v>
      </c>
      <c r="B18" s="56">
        <f>AVERAGE('March Sales Dataset'!C3:C9)</f>
        <v>15</v>
      </c>
      <c r="C18" s="56">
        <f>AVERAGE('March Sales Dataset'!C10:C16)</f>
        <v>11.714285714285714</v>
      </c>
      <c r="D18" s="56">
        <f>AVERAGE('March Sales Dataset'!C17:C23)</f>
        <v>8.7142857142857135</v>
      </c>
      <c r="E18" s="56">
        <f>AVERAGE('March Sales Dataset'!C24:C33)</f>
        <v>7.5</v>
      </c>
      <c r="F18" s="55">
        <f>AVERAGE(B18:E18)</f>
        <v>10.732142857142858</v>
      </c>
    </row>
    <row r="19" spans="1:6" ht="14.5" x14ac:dyDescent="0.35">
      <c r="A19" s="11" t="s">
        <v>27</v>
      </c>
      <c r="B19" s="15"/>
      <c r="C19" s="15"/>
      <c r="D19" s="15"/>
      <c r="E19" s="15"/>
      <c r="F19" s="4"/>
    </row>
    <row r="21" spans="1:6" ht="15.75" customHeight="1" x14ac:dyDescent="0.35"/>
    <row r="22" spans="1:6" ht="15.75" customHeight="1" x14ac:dyDescent="0.35"/>
    <row r="23" spans="1:6" ht="15.75" customHeight="1" x14ac:dyDescent="0.35">
      <c r="A23" s="5" t="s">
        <v>34</v>
      </c>
      <c r="B23" s="16" t="s">
        <v>35</v>
      </c>
      <c r="C23" s="16" t="s">
        <v>36</v>
      </c>
      <c r="D23" s="16" t="s">
        <v>37</v>
      </c>
      <c r="E23" s="16" t="s">
        <v>38</v>
      </c>
    </row>
    <row r="24" spans="1:6" ht="15.75" customHeight="1" x14ac:dyDescent="0.35">
      <c r="A24" s="7" t="s">
        <v>12</v>
      </c>
      <c r="B24" s="59" t="s">
        <v>17</v>
      </c>
      <c r="C24" s="53">
        <f>F14</f>
        <v>43900</v>
      </c>
      <c r="D24" s="58"/>
      <c r="E24" s="18"/>
    </row>
    <row r="25" spans="1:6" ht="15.75" customHeight="1" x14ac:dyDescent="0.35">
      <c r="A25" s="7" t="s">
        <v>18</v>
      </c>
      <c r="B25" s="19">
        <v>3136</v>
      </c>
      <c r="C25" s="52">
        <f>F15</f>
        <v>3263</v>
      </c>
      <c r="D25" s="17"/>
      <c r="E25" s="18"/>
    </row>
    <row r="26" spans="1:6" ht="15.75" customHeight="1" x14ac:dyDescent="0.35">
      <c r="A26" s="7" t="s">
        <v>19</v>
      </c>
      <c r="B26" s="12">
        <v>477</v>
      </c>
      <c r="C26" s="15">
        <f>F16</f>
        <v>323</v>
      </c>
      <c r="D26" s="17"/>
      <c r="E26" s="18"/>
    </row>
    <row r="27" spans="1:6" ht="15.75" customHeight="1" x14ac:dyDescent="0.35">
      <c r="A27" s="7" t="s">
        <v>20</v>
      </c>
      <c r="B27" s="12" t="s">
        <v>25</v>
      </c>
      <c r="C27" s="54">
        <f>F17</f>
        <v>1443.0357142857142</v>
      </c>
      <c r="D27" s="17"/>
      <c r="E27" s="18"/>
    </row>
    <row r="28" spans="1:6" ht="15.75" customHeight="1" x14ac:dyDescent="0.35">
      <c r="A28" s="7" t="s">
        <v>26</v>
      </c>
      <c r="B28" s="12">
        <v>17</v>
      </c>
      <c r="C28" s="57">
        <f>F18</f>
        <v>10.732142857142858</v>
      </c>
      <c r="D28" s="17"/>
      <c r="E28" s="18"/>
    </row>
    <row r="29" spans="1:6" ht="15.75" customHeight="1" x14ac:dyDescent="0.35">
      <c r="A29" s="11" t="s">
        <v>27</v>
      </c>
      <c r="B29" s="12" t="s">
        <v>32</v>
      </c>
      <c r="C29" s="15"/>
      <c r="D29" s="17"/>
      <c r="E29" s="18"/>
    </row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2:F2"/>
    <mergeCell ref="B12:F12"/>
  </mergeCells>
  <pageMargins left="0.7" right="0.7" top="0.75" bottom="0.75" header="0" footer="0"/>
  <pageSetup orientation="landscape"/>
  <ignoredErrors>
    <ignoredError sqref="B14:E16 B17:E17 B18:E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3B28-73D7-4E92-8647-01A64A1FB311}">
  <dimension ref="F2:K2"/>
  <sheetViews>
    <sheetView zoomScale="53" workbookViewId="0">
      <selection activeCell="X32" sqref="X32"/>
    </sheetView>
  </sheetViews>
  <sheetFormatPr defaultRowHeight="14.5" x14ac:dyDescent="0.35"/>
  <cols>
    <col min="5" max="6" width="8.7265625" customWidth="1"/>
    <col min="11" max="11" width="8.7265625" customWidth="1"/>
  </cols>
  <sheetData>
    <row r="2" spans="7:11" x14ac:dyDescent="0.35">
      <c r="G2" s="29"/>
      <c r="H2" s="29"/>
      <c r="I2" s="29"/>
      <c r="J2" s="29"/>
      <c r="K2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sales trend </vt:lpstr>
      <vt:lpstr>March website visits trend</vt:lpstr>
      <vt:lpstr>March sales transactions trend</vt:lpstr>
      <vt:lpstr>March Sales Dataset</vt:lpstr>
      <vt:lpstr>Sales Statistics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BHEKI MOGOLA</cp:lastModifiedBy>
  <dcterms:modified xsi:type="dcterms:W3CDTF">2025-09-04T07:23:40Z</dcterms:modified>
</cp:coreProperties>
</file>