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akin365-my.sharepoint.com/personal/t_clark_deakin_edu_au/Documents/Clark Lab/Beth Hoots/Growth Performance Pilot/Text/"/>
    </mc:Choice>
  </mc:AlternateContent>
  <xr:revisionPtr revIDLastSave="92" documentId="8_{0DD5D65F-62B8-4987-9C7E-9073A92C79FA}" xr6:coauthVersionLast="47" xr6:coauthVersionMax="47" xr10:uidLastSave="{D779040A-9CCC-4C58-B145-9E9A66688C74}"/>
  <bookViews>
    <workbookView xWindow="-110" yWindow="-110" windowWidth="19420" windowHeight="10420" xr2:uid="{B66A8AB5-4FF4-4750-B49C-43D36E4339A7}"/>
  </bookViews>
  <sheets>
    <sheet name="0.Metadata" sheetId="2" r:id="rId1"/>
    <sheet name="1.MR_mas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" i="1" l="1"/>
  <c r="Q61" i="1" s="1"/>
  <c r="F70" i="1"/>
  <c r="P64" i="1" s="1"/>
  <c r="E70" i="1"/>
  <c r="O67" i="1" s="1"/>
  <c r="D70" i="1"/>
  <c r="M67" i="1"/>
  <c r="L67" i="1"/>
  <c r="K67" i="1"/>
  <c r="N67" i="1" s="1"/>
  <c r="J67" i="1"/>
  <c r="I67" i="1"/>
  <c r="N66" i="1"/>
  <c r="M66" i="1"/>
  <c r="K66" i="1"/>
  <c r="J66" i="1"/>
  <c r="I66" i="1"/>
  <c r="L66" i="1" s="1"/>
  <c r="O65" i="1"/>
  <c r="N65" i="1"/>
  <c r="L65" i="1"/>
  <c r="K65" i="1"/>
  <c r="J65" i="1"/>
  <c r="M65" i="1" s="1"/>
  <c r="I65" i="1"/>
  <c r="M64" i="1"/>
  <c r="K64" i="1"/>
  <c r="N64" i="1" s="1"/>
  <c r="J64" i="1"/>
  <c r="I64" i="1"/>
  <c r="L64" i="1" s="1"/>
  <c r="O64" i="1" s="1"/>
  <c r="Q63" i="1"/>
  <c r="N63" i="1"/>
  <c r="L63" i="1"/>
  <c r="O63" i="1" s="1"/>
  <c r="K63" i="1"/>
  <c r="J63" i="1"/>
  <c r="M63" i="1" s="1"/>
  <c r="P63" i="1" s="1"/>
  <c r="I63" i="1"/>
  <c r="M62" i="1"/>
  <c r="K62" i="1"/>
  <c r="N62" i="1" s="1"/>
  <c r="Q62" i="1" s="1"/>
  <c r="J62" i="1"/>
  <c r="I62" i="1"/>
  <c r="L62" i="1" s="1"/>
  <c r="O62" i="1" s="1"/>
  <c r="N61" i="1"/>
  <c r="L61" i="1"/>
  <c r="O61" i="1" s="1"/>
  <c r="K61" i="1"/>
  <c r="J61" i="1"/>
  <c r="M61" i="1" s="1"/>
  <c r="I61" i="1"/>
  <c r="O60" i="1"/>
  <c r="M60" i="1"/>
  <c r="P60" i="1" s="1"/>
  <c r="L60" i="1"/>
  <c r="K60" i="1"/>
  <c r="N60" i="1" s="1"/>
  <c r="J60" i="1"/>
  <c r="I60" i="1"/>
  <c r="P59" i="1"/>
  <c r="N59" i="1"/>
  <c r="Q59" i="1" s="1"/>
  <c r="M59" i="1"/>
  <c r="L59" i="1"/>
  <c r="O59" i="1" s="1"/>
  <c r="K59" i="1"/>
  <c r="J59" i="1"/>
  <c r="I59" i="1"/>
  <c r="Q58" i="1"/>
  <c r="N58" i="1"/>
  <c r="M58" i="1"/>
  <c r="K58" i="1"/>
  <c r="J58" i="1"/>
  <c r="I58" i="1"/>
  <c r="L58" i="1" s="1"/>
  <c r="O58" i="1" s="1"/>
  <c r="O57" i="1"/>
  <c r="N57" i="1"/>
  <c r="L57" i="1"/>
  <c r="K57" i="1"/>
  <c r="J57" i="1"/>
  <c r="M57" i="1" s="1"/>
  <c r="P57" i="1" s="1"/>
  <c r="I57" i="1"/>
  <c r="M56" i="1"/>
  <c r="K56" i="1"/>
  <c r="N56" i="1" s="1"/>
  <c r="Q56" i="1" s="1"/>
  <c r="J56" i="1"/>
  <c r="I56" i="1"/>
  <c r="L56" i="1" s="1"/>
  <c r="O56" i="1" s="1"/>
  <c r="Q55" i="1"/>
  <c r="N55" i="1"/>
  <c r="L55" i="1"/>
  <c r="O55" i="1" s="1"/>
  <c r="K55" i="1"/>
  <c r="J55" i="1"/>
  <c r="M55" i="1" s="1"/>
  <c r="P55" i="1" s="1"/>
  <c r="I55" i="1"/>
  <c r="M54" i="1"/>
  <c r="K54" i="1"/>
  <c r="N54" i="1" s="1"/>
  <c r="Q54" i="1" s="1"/>
  <c r="J54" i="1"/>
  <c r="I54" i="1"/>
  <c r="L54" i="1" s="1"/>
  <c r="O54" i="1" s="1"/>
  <c r="N53" i="1"/>
  <c r="L53" i="1"/>
  <c r="O53" i="1" s="1"/>
  <c r="K53" i="1"/>
  <c r="J53" i="1"/>
  <c r="M53" i="1" s="1"/>
  <c r="I53" i="1"/>
  <c r="O52" i="1"/>
  <c r="M52" i="1"/>
  <c r="P52" i="1" s="1"/>
  <c r="L52" i="1"/>
  <c r="K52" i="1"/>
  <c r="N52" i="1" s="1"/>
  <c r="Q52" i="1" s="1"/>
  <c r="J52" i="1"/>
  <c r="I52" i="1"/>
  <c r="P51" i="1"/>
  <c r="N51" i="1"/>
  <c r="Q51" i="1" s="1"/>
  <c r="M51" i="1"/>
  <c r="L51" i="1"/>
  <c r="O51" i="1" s="1"/>
  <c r="K51" i="1"/>
  <c r="J51" i="1"/>
  <c r="I51" i="1"/>
  <c r="Q50" i="1"/>
  <c r="N50" i="1"/>
  <c r="M50" i="1"/>
  <c r="K50" i="1"/>
  <c r="J50" i="1"/>
  <c r="I50" i="1"/>
  <c r="L50" i="1" s="1"/>
  <c r="O50" i="1" s="1"/>
  <c r="O49" i="1"/>
  <c r="N49" i="1"/>
  <c r="Q49" i="1" s="1"/>
  <c r="L49" i="1"/>
  <c r="K49" i="1"/>
  <c r="J49" i="1"/>
  <c r="M49" i="1" s="1"/>
  <c r="P49" i="1" s="1"/>
  <c r="I49" i="1"/>
  <c r="M48" i="1"/>
  <c r="K48" i="1"/>
  <c r="N48" i="1" s="1"/>
  <c r="Q48" i="1" s="1"/>
  <c r="J48" i="1"/>
  <c r="I48" i="1"/>
  <c r="L48" i="1" s="1"/>
  <c r="O48" i="1" s="1"/>
  <c r="Q47" i="1"/>
  <c r="N47" i="1"/>
  <c r="L47" i="1"/>
  <c r="O47" i="1" s="1"/>
  <c r="K47" i="1"/>
  <c r="J47" i="1"/>
  <c r="M47" i="1" s="1"/>
  <c r="P47" i="1" s="1"/>
  <c r="I47" i="1"/>
  <c r="M46" i="1"/>
  <c r="K46" i="1"/>
  <c r="N46" i="1" s="1"/>
  <c r="Q46" i="1" s="1"/>
  <c r="J46" i="1"/>
  <c r="I46" i="1"/>
  <c r="L46" i="1" s="1"/>
  <c r="O46" i="1" s="1"/>
  <c r="N45" i="1"/>
  <c r="Q45" i="1" s="1"/>
  <c r="L45" i="1"/>
  <c r="O45" i="1" s="1"/>
  <c r="K45" i="1"/>
  <c r="J45" i="1"/>
  <c r="M45" i="1" s="1"/>
  <c r="I45" i="1"/>
  <c r="O44" i="1"/>
  <c r="M44" i="1"/>
  <c r="P44" i="1" s="1"/>
  <c r="L44" i="1"/>
  <c r="K44" i="1"/>
  <c r="N44" i="1" s="1"/>
  <c r="Q44" i="1" s="1"/>
  <c r="J44" i="1"/>
  <c r="I44" i="1"/>
  <c r="P43" i="1"/>
  <c r="N43" i="1"/>
  <c r="Q43" i="1" s="1"/>
  <c r="M43" i="1"/>
  <c r="L43" i="1"/>
  <c r="O43" i="1" s="1"/>
  <c r="K43" i="1"/>
  <c r="J43" i="1"/>
  <c r="I43" i="1"/>
  <c r="Q42" i="1"/>
  <c r="N42" i="1"/>
  <c r="M42" i="1"/>
  <c r="K42" i="1"/>
  <c r="J42" i="1"/>
  <c r="I42" i="1"/>
  <c r="L42" i="1" s="1"/>
  <c r="O42" i="1" s="1"/>
  <c r="O41" i="1"/>
  <c r="N41" i="1"/>
  <c r="Q41" i="1" s="1"/>
  <c r="L41" i="1"/>
  <c r="K41" i="1"/>
  <c r="J41" i="1"/>
  <c r="M41" i="1" s="1"/>
  <c r="P41" i="1" s="1"/>
  <c r="I41" i="1"/>
  <c r="M40" i="1"/>
  <c r="K40" i="1"/>
  <c r="N40" i="1" s="1"/>
  <c r="Q40" i="1" s="1"/>
  <c r="J40" i="1"/>
  <c r="I40" i="1"/>
  <c r="L40" i="1" s="1"/>
  <c r="O40" i="1" s="1"/>
  <c r="Q39" i="1"/>
  <c r="N39" i="1"/>
  <c r="L39" i="1"/>
  <c r="O39" i="1" s="1"/>
  <c r="K39" i="1"/>
  <c r="J39" i="1"/>
  <c r="M39" i="1" s="1"/>
  <c r="P39" i="1" s="1"/>
  <c r="I39" i="1"/>
  <c r="M38" i="1"/>
  <c r="K38" i="1"/>
  <c r="N38" i="1" s="1"/>
  <c r="Q38" i="1" s="1"/>
  <c r="J38" i="1"/>
  <c r="I38" i="1"/>
  <c r="L38" i="1" s="1"/>
  <c r="O38" i="1" s="1"/>
  <c r="N37" i="1"/>
  <c r="Q37" i="1" s="1"/>
  <c r="L37" i="1"/>
  <c r="O37" i="1" s="1"/>
  <c r="K37" i="1"/>
  <c r="J37" i="1"/>
  <c r="M37" i="1" s="1"/>
  <c r="I37" i="1"/>
  <c r="O36" i="1"/>
  <c r="M36" i="1"/>
  <c r="P36" i="1" s="1"/>
  <c r="L36" i="1"/>
  <c r="K36" i="1"/>
  <c r="N36" i="1" s="1"/>
  <c r="Q36" i="1" s="1"/>
  <c r="J36" i="1"/>
  <c r="I36" i="1"/>
  <c r="P35" i="1"/>
  <c r="N35" i="1"/>
  <c r="Q35" i="1" s="1"/>
  <c r="M35" i="1"/>
  <c r="L35" i="1"/>
  <c r="O35" i="1" s="1"/>
  <c r="K35" i="1"/>
  <c r="J35" i="1"/>
  <c r="I35" i="1"/>
  <c r="Q34" i="1"/>
  <c r="N34" i="1"/>
  <c r="M34" i="1"/>
  <c r="K34" i="1"/>
  <c r="J34" i="1"/>
  <c r="I34" i="1"/>
  <c r="L34" i="1" s="1"/>
  <c r="O34" i="1" s="1"/>
  <c r="N33" i="1"/>
  <c r="Q33" i="1" s="1"/>
  <c r="K33" i="1"/>
  <c r="J33" i="1"/>
  <c r="M33" i="1" s="1"/>
  <c r="P33" i="1" s="1"/>
  <c r="I33" i="1"/>
  <c r="L33" i="1" s="1"/>
  <c r="O33" i="1" s="1"/>
  <c r="K32" i="1"/>
  <c r="N32" i="1" s="1"/>
  <c r="Q32" i="1" s="1"/>
  <c r="J32" i="1"/>
  <c r="M32" i="1" s="1"/>
  <c r="I32" i="1"/>
  <c r="L32" i="1" s="1"/>
  <c r="O32" i="1" s="1"/>
  <c r="L31" i="1"/>
  <c r="O31" i="1" s="1"/>
  <c r="K31" i="1"/>
  <c r="N31" i="1" s="1"/>
  <c r="Q31" i="1" s="1"/>
  <c r="J31" i="1"/>
  <c r="M31" i="1" s="1"/>
  <c r="P31" i="1" s="1"/>
  <c r="I31" i="1"/>
  <c r="M30" i="1"/>
  <c r="K30" i="1"/>
  <c r="N30" i="1" s="1"/>
  <c r="Q30" i="1" s="1"/>
  <c r="J30" i="1"/>
  <c r="I30" i="1"/>
  <c r="L30" i="1" s="1"/>
  <c r="O30" i="1" s="1"/>
  <c r="N29" i="1"/>
  <c r="Q29" i="1" s="1"/>
  <c r="L29" i="1"/>
  <c r="O29" i="1" s="1"/>
  <c r="K29" i="1"/>
  <c r="J29" i="1"/>
  <c r="M29" i="1" s="1"/>
  <c r="I29" i="1"/>
  <c r="O28" i="1"/>
  <c r="M28" i="1"/>
  <c r="P28" i="1" s="1"/>
  <c r="L28" i="1"/>
  <c r="K28" i="1"/>
  <c r="N28" i="1" s="1"/>
  <c r="Q28" i="1" s="1"/>
  <c r="J28" i="1"/>
  <c r="I28" i="1"/>
  <c r="P27" i="1"/>
  <c r="N27" i="1"/>
  <c r="Q27" i="1" s="1"/>
  <c r="M27" i="1"/>
  <c r="L27" i="1"/>
  <c r="O27" i="1" s="1"/>
  <c r="K27" i="1"/>
  <c r="J27" i="1"/>
  <c r="I27" i="1"/>
  <c r="Q26" i="1"/>
  <c r="N26" i="1"/>
  <c r="M26" i="1"/>
  <c r="K26" i="1"/>
  <c r="J26" i="1"/>
  <c r="I26" i="1"/>
  <c r="L26" i="1" s="1"/>
  <c r="O26" i="1" s="1"/>
  <c r="O25" i="1"/>
  <c r="N25" i="1"/>
  <c r="Q25" i="1" s="1"/>
  <c r="L25" i="1"/>
  <c r="K25" i="1"/>
  <c r="J25" i="1"/>
  <c r="M25" i="1" s="1"/>
  <c r="P25" i="1" s="1"/>
  <c r="I25" i="1"/>
  <c r="M24" i="1"/>
  <c r="K24" i="1"/>
  <c r="N24" i="1" s="1"/>
  <c r="Q24" i="1" s="1"/>
  <c r="J24" i="1"/>
  <c r="I24" i="1"/>
  <c r="L24" i="1" s="1"/>
  <c r="O24" i="1" s="1"/>
  <c r="Q23" i="1"/>
  <c r="N23" i="1"/>
  <c r="L23" i="1"/>
  <c r="O23" i="1" s="1"/>
  <c r="K23" i="1"/>
  <c r="J23" i="1"/>
  <c r="M23" i="1" s="1"/>
  <c r="P23" i="1" s="1"/>
  <c r="I23" i="1"/>
  <c r="M22" i="1"/>
  <c r="K22" i="1"/>
  <c r="N22" i="1" s="1"/>
  <c r="Q22" i="1" s="1"/>
  <c r="J22" i="1"/>
  <c r="I22" i="1"/>
  <c r="L22" i="1" s="1"/>
  <c r="O22" i="1" s="1"/>
  <c r="N21" i="1"/>
  <c r="Q21" i="1" s="1"/>
  <c r="L21" i="1"/>
  <c r="O21" i="1" s="1"/>
  <c r="K21" i="1"/>
  <c r="J21" i="1"/>
  <c r="M21" i="1" s="1"/>
  <c r="I21" i="1"/>
  <c r="O20" i="1"/>
  <c r="M20" i="1"/>
  <c r="P20" i="1" s="1"/>
  <c r="L20" i="1"/>
  <c r="K20" i="1"/>
  <c r="N20" i="1" s="1"/>
  <c r="Q20" i="1" s="1"/>
  <c r="J20" i="1"/>
  <c r="I20" i="1"/>
  <c r="P19" i="1"/>
  <c r="N19" i="1"/>
  <c r="Q19" i="1" s="1"/>
  <c r="M19" i="1"/>
  <c r="L19" i="1"/>
  <c r="O19" i="1" s="1"/>
  <c r="K19" i="1"/>
  <c r="J19" i="1"/>
  <c r="I19" i="1"/>
  <c r="Q18" i="1"/>
  <c r="N18" i="1"/>
  <c r="M18" i="1"/>
  <c r="K18" i="1"/>
  <c r="J18" i="1"/>
  <c r="I18" i="1"/>
  <c r="L18" i="1" s="1"/>
  <c r="O18" i="1" s="1"/>
  <c r="O17" i="1"/>
  <c r="N17" i="1"/>
  <c r="Q17" i="1" s="1"/>
  <c r="L17" i="1"/>
  <c r="K17" i="1"/>
  <c r="J17" i="1"/>
  <c r="M17" i="1" s="1"/>
  <c r="P17" i="1" s="1"/>
  <c r="I17" i="1"/>
  <c r="M16" i="1"/>
  <c r="K16" i="1"/>
  <c r="N16" i="1" s="1"/>
  <c r="Q16" i="1" s="1"/>
  <c r="J16" i="1"/>
  <c r="I16" i="1"/>
  <c r="L16" i="1" s="1"/>
  <c r="O16" i="1" s="1"/>
  <c r="Q15" i="1"/>
  <c r="N15" i="1"/>
  <c r="L15" i="1"/>
  <c r="O15" i="1" s="1"/>
  <c r="K15" i="1"/>
  <c r="J15" i="1"/>
  <c r="M15" i="1" s="1"/>
  <c r="P15" i="1" s="1"/>
  <c r="I15" i="1"/>
  <c r="M14" i="1"/>
  <c r="K14" i="1"/>
  <c r="N14" i="1" s="1"/>
  <c r="Q14" i="1" s="1"/>
  <c r="J14" i="1"/>
  <c r="I14" i="1"/>
  <c r="L14" i="1" s="1"/>
  <c r="O14" i="1" s="1"/>
  <c r="N13" i="1"/>
  <c r="Q13" i="1" s="1"/>
  <c r="L13" i="1"/>
  <c r="O13" i="1" s="1"/>
  <c r="K13" i="1"/>
  <c r="J13" i="1"/>
  <c r="M13" i="1" s="1"/>
  <c r="I13" i="1"/>
  <c r="O12" i="1"/>
  <c r="M12" i="1"/>
  <c r="P12" i="1" s="1"/>
  <c r="L12" i="1"/>
  <c r="K12" i="1"/>
  <c r="N12" i="1" s="1"/>
  <c r="Q12" i="1" s="1"/>
  <c r="J12" i="1"/>
  <c r="I12" i="1"/>
  <c r="P11" i="1"/>
  <c r="N11" i="1"/>
  <c r="Q11" i="1" s="1"/>
  <c r="M11" i="1"/>
  <c r="L11" i="1"/>
  <c r="O11" i="1" s="1"/>
  <c r="K11" i="1"/>
  <c r="J11" i="1"/>
  <c r="I11" i="1"/>
  <c r="Q10" i="1"/>
  <c r="N10" i="1"/>
  <c r="M10" i="1"/>
  <c r="K10" i="1"/>
  <c r="J10" i="1"/>
  <c r="I10" i="1"/>
  <c r="L10" i="1" s="1"/>
  <c r="O10" i="1" s="1"/>
  <c r="O9" i="1"/>
  <c r="N9" i="1"/>
  <c r="Q9" i="1" s="1"/>
  <c r="L9" i="1"/>
  <c r="K9" i="1"/>
  <c r="J9" i="1"/>
  <c r="M9" i="1" s="1"/>
  <c r="P9" i="1" s="1"/>
  <c r="I9" i="1"/>
  <c r="K8" i="1"/>
  <c r="N8" i="1" s="1"/>
  <c r="Q8" i="1" s="1"/>
  <c r="J8" i="1"/>
  <c r="M8" i="1" s="1"/>
  <c r="I8" i="1"/>
  <c r="L8" i="1" s="1"/>
  <c r="O8" i="1" s="1"/>
  <c r="L7" i="1"/>
  <c r="O7" i="1" s="1"/>
  <c r="K7" i="1"/>
  <c r="N7" i="1" s="1"/>
  <c r="Q7" i="1" s="1"/>
  <c r="J7" i="1"/>
  <c r="M7" i="1" s="1"/>
  <c r="P7" i="1" s="1"/>
  <c r="I7" i="1"/>
  <c r="M6" i="1"/>
  <c r="K6" i="1"/>
  <c r="N6" i="1" s="1"/>
  <c r="Q6" i="1" s="1"/>
  <c r="J6" i="1"/>
  <c r="I6" i="1"/>
  <c r="L6" i="1" s="1"/>
  <c r="O6" i="1" s="1"/>
  <c r="N5" i="1"/>
  <c r="Q5" i="1" s="1"/>
  <c r="L5" i="1"/>
  <c r="O5" i="1" s="1"/>
  <c r="K5" i="1"/>
  <c r="J5" i="1"/>
  <c r="M5" i="1" s="1"/>
  <c r="I5" i="1"/>
  <c r="O4" i="1"/>
  <c r="M4" i="1"/>
  <c r="P4" i="1" s="1"/>
  <c r="L4" i="1"/>
  <c r="K4" i="1"/>
  <c r="N4" i="1" s="1"/>
  <c r="Q4" i="1" s="1"/>
  <c r="J4" i="1"/>
  <c r="I4" i="1"/>
  <c r="P3" i="1"/>
  <c r="N3" i="1"/>
  <c r="Q3" i="1" s="1"/>
  <c r="M3" i="1"/>
  <c r="L3" i="1"/>
  <c r="O3" i="1" s="1"/>
  <c r="K3" i="1"/>
  <c r="J3" i="1"/>
  <c r="I3" i="1"/>
  <c r="Q2" i="1"/>
  <c r="N2" i="1"/>
  <c r="M2" i="1"/>
  <c r="K2" i="1"/>
  <c r="J2" i="1"/>
  <c r="I2" i="1"/>
  <c r="L2" i="1" s="1"/>
  <c r="O2" i="1" s="1"/>
  <c r="Q64" i="1" l="1"/>
  <c r="P65" i="1"/>
  <c r="O66" i="1"/>
  <c r="P2" i="1"/>
  <c r="P10" i="1"/>
  <c r="P18" i="1"/>
  <c r="P26" i="1"/>
  <c r="P34" i="1"/>
  <c r="P42" i="1"/>
  <c r="P50" i="1"/>
  <c r="Q57" i="1"/>
  <c r="P58" i="1"/>
  <c r="Q65" i="1"/>
  <c r="P66" i="1"/>
  <c r="Q66" i="1"/>
  <c r="P67" i="1"/>
  <c r="Q67" i="1"/>
  <c r="P5" i="1"/>
  <c r="P13" i="1"/>
  <c r="P21" i="1"/>
  <c r="P29" i="1"/>
  <c r="P37" i="1"/>
  <c r="P45" i="1"/>
  <c r="P53" i="1"/>
  <c r="Q60" i="1"/>
  <c r="P61" i="1"/>
  <c r="P6" i="1"/>
  <c r="P14" i="1"/>
  <c r="P22" i="1"/>
  <c r="P30" i="1"/>
  <c r="P38" i="1"/>
  <c r="P46" i="1"/>
  <c r="Q53" i="1"/>
  <c r="P54" i="1"/>
  <c r="P62" i="1"/>
  <c r="P8" i="1"/>
  <c r="P16" i="1"/>
  <c r="P24" i="1"/>
  <c r="P32" i="1"/>
  <c r="P40" i="1"/>
  <c r="P48" i="1"/>
  <c r="P56" i="1"/>
</calcChain>
</file>

<file path=xl/sharedStrings.xml><?xml version="1.0" encoding="utf-8"?>
<sst xmlns="http://schemas.openxmlformats.org/spreadsheetml/2006/main" count="128" uniqueCount="61">
  <si>
    <t>Date</t>
  </si>
  <si>
    <t>Chamber</t>
  </si>
  <si>
    <t>Fish ID</t>
  </si>
  <si>
    <t>Mass (g)</t>
  </si>
  <si>
    <t>SMR (mg/hr)</t>
  </si>
  <si>
    <t>MMR (mg/hr)</t>
  </si>
  <si>
    <t>RMR (mg/hr)</t>
  </si>
  <si>
    <t>RMR_var</t>
  </si>
  <si>
    <t>Predicted SMR</t>
  </si>
  <si>
    <t>Predicted MMR</t>
  </si>
  <si>
    <t>Predicted RMR</t>
  </si>
  <si>
    <t>Resid. SMR</t>
  </si>
  <si>
    <t>Resid. MMR</t>
  </si>
  <si>
    <t>Resid. RMR</t>
  </si>
  <si>
    <t>SMR_mass</t>
  </si>
  <si>
    <t>MMR_mass</t>
  </si>
  <si>
    <t>RMR_mass</t>
  </si>
  <si>
    <t>A2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</si>
  <si>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</si>
  <si>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</si>
  <si>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</si>
  <si>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</si>
  <si>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</si>
  <si>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</si>
  <si>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</si>
  <si>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</si>
  <si>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</si>
  <si>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</si>
  <si>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</si>
  <si>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</si>
  <si>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A1</t>
  </si>
  <si>
    <t>A3</t>
  </si>
  <si>
    <t>A4</t>
  </si>
  <si>
    <t>Overall ave. mass</t>
  </si>
  <si>
    <t>SMR</t>
  </si>
  <si>
    <t>MMR</t>
  </si>
  <si>
    <t>RMR</t>
  </si>
  <si>
    <t>Metadata for mass-standardization of respirometry calculations: "Social and metabolic mediation of growth performance in a temperate estuarine fish"</t>
  </si>
  <si>
    <t>Significance:</t>
  </si>
  <si>
    <t>Variable names:</t>
  </si>
  <si>
    <t>Simple date in the format dd/mm/yyyy.</t>
  </si>
  <si>
    <t>Identifies the tray and respirometry chamber each fish was placed in, e.g. A1 was in the first chamber of tray A.</t>
  </si>
  <si>
    <t>A numerical identifier 1-35 assigned to each tag ID and bin combination to track each individual fish throughout the study.</t>
  </si>
  <si>
    <t>The wet mass of each fish measured in grams immediately before each respirometry trial.</t>
  </si>
  <si>
    <t>Standard metabolic rate: the mean of the lowest 10% of the MO2 values recorded for a fish over the course of the respirometry trial. Reported in mg O2 per hour.</t>
  </si>
  <si>
    <t>Maximum metabolic rate: the greatest MO2 slope (most negative raw slope) recorded over a 3-minute interval during the first 20 minutes following the exhaustive chase and air exposure procedures. Reported in mg O2 per hour.</t>
  </si>
  <si>
    <t>Routine metabolic rate: the average MO2 value reported over the course of the respirometry trial beginning 2 hours after manually opening the flush valve following MMR recording. Reported in mg O2 per hour.</t>
  </si>
  <si>
    <t>Variance in the RMR measurements, calculated using Excel's VAR.S function.</t>
  </si>
  <si>
    <t>The RMR value predicted for each fish based on its mass and the best-fit power function assigned to the dataset for the SMR-mass relationship: y = 0.17x^0.8579.</t>
  </si>
  <si>
    <t>The SMR value predicted for each fish based on its mass and the best-fit power function assigned to the dataset for the SMR-mass relationship: y = 0.0729x^1.0467.</t>
  </si>
  <si>
    <t>The MMR value predicted for each fish based on its mass and the best-fit power function assigned to the dataset for the SMR-mass relationship: y = 0.5512x^0.673.</t>
  </si>
  <si>
    <t>Mass-standardized SMR values, calculated as the predicted value for a fish of mean mass (6.06 g, 0.48 mg/hr) + the residual calcuated for each fish.</t>
  </si>
  <si>
    <t>SMR residuals: the difference between the predicted and actual measured SMR value for each fish.</t>
  </si>
  <si>
    <t>RMR residuals: the difference between the predicted and actual measured RMR value for each fish.</t>
  </si>
  <si>
    <t>MMR residuals: the difference between the predicted and actual measured MMR value for each fish.</t>
  </si>
  <si>
    <t>Mass-standardized MMR values, calculated as the predicted value for a fish of mean mass (6.06 g, 1.85 mg/hr) + the residual calcuated for each fish.</t>
  </si>
  <si>
    <t>Mass-standardized RMR values, calculated as the predicted value for a fish of mean mass (6.06 g, 0.80 mg/hr) + the residual calcuated for each fish.</t>
  </si>
  <si>
    <t>Sheet name</t>
  </si>
  <si>
    <t>Description</t>
  </si>
  <si>
    <t>1.MR_mass</t>
  </si>
  <si>
    <t>Mass-standardized metabolic rates calculated from residuals of a power function, showing intermediate steps in the calculations.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</si>
</sst>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3" fillId="2" borderId="0" xfId="0" applyFont="1" applyFill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9C1B5-E11B-4B75-B517-BFFF3608ECFB}">
  <sheetPr>
    <tabColor rgb="FFFFC000"/>
  </sheetPr>
  <dimension ref="A1:B23"/>
  <sheetViews>
    <sheetView tabSelected="1" topLeftCell="A4" workbookViewId="0">
      <selection activeCell="B10" sqref="B10"/>
    </sheetView>
  </sheetViews>
  <sheetFormatPr defaultRowHeight="14.5" x14ac:dyDescent="0.35"/>
  <cols>
    <col min="1" max="1" width="17.6328125" customWidth="1"/>
    <col min="2" max="2" width="14.08984375" customWidth="1"/>
  </cols>
  <sheetData>
    <row r="1" spans="1:2" x14ac:dyDescent="0.35">
      <c r="A1" t="s">
        <v>37</v>
      </c>
    </row>
    <row r="3" spans="1:2" ht="15" thickBot="1" x14ac:dyDescent="0.4">
      <c r="A3" s="7" t="s">
        <v>57</v>
      </c>
      <c r="B3" s="8" t="s">
        <v>58</v>
      </c>
    </row>
    <row r="4" spans="1:2" x14ac:dyDescent="0.35">
      <c r="A4" s="10" t="s">
        <v>59</v>
      </c>
      <c r="B4" s="9" t="s">
        <v>60</v>
      </c>
    </row>
    <row r="6" spans="1:2" ht="15" thickBot="1" x14ac:dyDescent="0.4">
      <c r="A6" s="5" t="s">
        <v>39</v>
      </c>
      <c r="B6" s="11" t="s">
        <v>38</v>
      </c>
    </row>
    <row r="7" spans="1:2" x14ac:dyDescent="0.35">
      <c r="A7" s="6" t="s">
        <v>0</v>
      </c>
      <c r="B7" s="9" t="s">
        <v>40</v>
      </c>
    </row>
    <row r="8" spans="1:2" x14ac:dyDescent="0.35">
      <c r="A8" s="6" t="s">
        <v>1</v>
      </c>
      <c r="B8" s="9" t="s">
        <v>41</v>
      </c>
    </row>
    <row r="9" spans="1:2" x14ac:dyDescent="0.35">
      <c r="A9" s="6" t="s">
        <v>2</v>
      </c>
      <c r="B9" s="9" t="s">
        <v>42</v>
      </c>
    </row>
    <row r="10" spans="1:2" x14ac:dyDescent="0.35">
      <c r="A10" s="6" t="s">
        <v>3</v>
      </c>
      <c r="B10" s="9" t="s">
        <v>43</v>
      </c>
    </row>
    <row r="11" spans="1:2" x14ac:dyDescent="0.35">
      <c r="A11" s="6" t="s">
        <v>4</v>
      </c>
      <c r="B11" s="9" t="s">
        <v>44</v>
      </c>
    </row>
    <row r="12" spans="1:2" x14ac:dyDescent="0.35">
      <c r="A12" s="6" t="s">
        <v>5</v>
      </c>
      <c r="B12" s="9" t="s">
        <v>45</v>
      </c>
    </row>
    <row r="13" spans="1:2" x14ac:dyDescent="0.35">
      <c r="A13" s="6" t="s">
        <v>6</v>
      </c>
      <c r="B13" s="9" t="s">
        <v>46</v>
      </c>
    </row>
    <row r="14" spans="1:2" x14ac:dyDescent="0.35">
      <c r="A14" s="6" t="s">
        <v>7</v>
      </c>
      <c r="B14" s="9" t="s">
        <v>47</v>
      </c>
    </row>
    <row r="15" spans="1:2" x14ac:dyDescent="0.35">
      <c r="A15" s="6" t="s">
        <v>8</v>
      </c>
      <c r="B15" s="9" t="s">
        <v>49</v>
      </c>
    </row>
    <row r="16" spans="1:2" x14ac:dyDescent="0.35">
      <c r="A16" s="6" t="s">
        <v>9</v>
      </c>
      <c r="B16" s="9" t="s">
        <v>50</v>
      </c>
    </row>
    <row r="17" spans="1:2" x14ac:dyDescent="0.35">
      <c r="A17" s="6" t="s">
        <v>10</v>
      </c>
      <c r="B17" s="9" t="s">
        <v>48</v>
      </c>
    </row>
    <row r="18" spans="1:2" x14ac:dyDescent="0.35">
      <c r="A18" s="6" t="s">
        <v>11</v>
      </c>
      <c r="B18" s="9" t="s">
        <v>52</v>
      </c>
    </row>
    <row r="19" spans="1:2" x14ac:dyDescent="0.35">
      <c r="A19" s="6" t="s">
        <v>12</v>
      </c>
      <c r="B19" s="9" t="s">
        <v>54</v>
      </c>
    </row>
    <row r="20" spans="1:2" x14ac:dyDescent="0.35">
      <c r="A20" s="6" t="s">
        <v>13</v>
      </c>
      <c r="B20" s="9" t="s">
        <v>53</v>
      </c>
    </row>
    <row r="21" spans="1:2" x14ac:dyDescent="0.35">
      <c r="A21" s="6" t="s">
        <v>14</v>
      </c>
      <c r="B21" s="9" t="s">
        <v>51</v>
      </c>
    </row>
    <row r="22" spans="1:2" x14ac:dyDescent="0.35">
      <c r="A22" s="6" t="s">
        <v>15</v>
      </c>
      <c r="B22" s="9" t="s">
        <v>55</v>
      </c>
    </row>
    <row r="23" spans="1:2" x14ac:dyDescent="0.35">
      <c r="A23" s="6" t="s">
        <v>16</v>
      </c>
      <c r="B23" s="9" t="s">
        <v>56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DB96-0109-4E5D-982A-5002B87CF183}">
  <sheetPr>
    <tabColor theme="5"/>
  </sheetPr>
  <dimension ref="A1:Q70"/>
  <sheetViews>
    <sheetView workbookViewId="0">
      <selection activeCell="U32" sqref="U32"/>
    </sheetView>
  </sheetViews>
  <sheetFormatPr defaultRowHeight="14.5" x14ac:dyDescent="0.35"/>
  <cols>
    <col min="1" max="1" width="11" style="2" bestFit="1" customWidth="1"/>
    <col min="2" max="2" width="8.54296875" bestFit="1" customWidth="1"/>
    <col min="3" max="3" width="15.81640625" bestFit="1" customWidth="1"/>
    <col min="4" max="4" width="11.81640625" bestFit="1" customWidth="1"/>
    <col min="5" max="5" width="11.90625" bestFit="1" customWidth="1"/>
    <col min="6" max="6" width="12.36328125" bestFit="1" customWidth="1"/>
    <col min="7" max="8" width="12.26953125" customWidth="1"/>
    <col min="9" max="9" width="13.54296875" bestFit="1" customWidth="1"/>
    <col min="10" max="10" width="14.08984375" bestFit="1" customWidth="1"/>
    <col min="11" max="11" width="14" customWidth="1"/>
    <col min="12" max="13" width="11" bestFit="1" customWidth="1"/>
    <col min="14" max="14" width="10.81640625" customWidth="1"/>
    <col min="15" max="15" width="10.36328125" bestFit="1" customWidth="1"/>
    <col min="16" max="16" width="10.6328125" bestFit="1" customWidth="1"/>
    <col min="17" max="17" width="10.36328125" bestFit="1" customWidth="1"/>
  </cols>
  <sheetData>
    <row r="1" spans="1:17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x14ac:dyDescent="0.35">
      <c r="A2" s="3">
        <v>44887</v>
      </c>
      <c r="B2" s="2" t="s">
        <v>17</v>
      </c>
      <c r="C2" s="2">
        <v>18</v>
      </c>
      <c r="D2" s="2">
        <v>5.35</v>
      </c>
      <c r="E2" s="1">
        <v>0.66612193842254641</v>
      </c>
      <c r="F2" s="1">
        <v>1.9323727165413003</v>
      </c>
      <c r="G2" s="1">
        <v>0.99298325699375212</v>
      </c>
      <c r="H2" s="1">
        <v>0.14015271705421672</v>
      </c>
      <c r="I2" s="1">
        <f>0.0729*D2^1.0467</f>
        <v>0.42178917728748544</v>
      </c>
      <c r="J2" s="1">
        <f>0.5512*D2^0.673</f>
        <v>1.7040851983831182</v>
      </c>
      <c r="K2" s="1">
        <f>0.17*D2^0.8579</f>
        <v>0.71664426702641493</v>
      </c>
      <c r="L2" s="1">
        <f>E2-I2</f>
        <v>0.24433276113506097</v>
      </c>
      <c r="M2" s="1">
        <f>F2-J2</f>
        <v>0.22828751815818205</v>
      </c>
      <c r="N2" s="1">
        <f>G2-K2</f>
        <v>0.27633898996733719</v>
      </c>
      <c r="O2" s="1">
        <f>$E$70+L2</f>
        <v>0.7249238561148057</v>
      </c>
      <c r="P2" s="1">
        <f>$F$70+M2</f>
        <v>2.0815426327130533</v>
      </c>
      <c r="Q2" s="1">
        <f>$G$70+N2</f>
        <v>1.0738930514557319</v>
      </c>
    </row>
    <row r="3" spans="1:17" x14ac:dyDescent="0.35">
      <c r="A3" s="3">
        <v>44887</v>
      </c>
      <c r="B3" s="2" t="s">
        <v>18</v>
      </c>
      <c r="C3" s="2">
        <v>15</v>
      </c>
      <c r="D3" s="2">
        <v>7</v>
      </c>
      <c r="E3" s="1">
        <v>0.74583295730455079</v>
      </c>
      <c r="F3" s="1">
        <v>2.05943455235826</v>
      </c>
      <c r="G3" s="1">
        <v>0.93671703977530174</v>
      </c>
      <c r="H3" s="1">
        <v>6.8732358241625061E-2</v>
      </c>
      <c r="I3" s="1">
        <f t="shared" ref="I3:I66" si="0">0.0729*D3^1.0467</f>
        <v>0.55884535664595669</v>
      </c>
      <c r="J3" s="1">
        <f t="shared" ref="J3:J66" si="1">0.5512*D3^0.673</f>
        <v>2.0420209332395647</v>
      </c>
      <c r="K3" s="1">
        <f t="shared" ref="K3:K66" si="2">0.17*D3^0.8579</f>
        <v>0.90252352281184012</v>
      </c>
      <c r="L3" s="1">
        <f t="shared" ref="L3:N34" si="3">E3-I3</f>
        <v>0.1869876006585941</v>
      </c>
      <c r="M3" s="1">
        <f t="shared" si="3"/>
        <v>1.7413619118695323E-2</v>
      </c>
      <c r="N3" s="1">
        <f t="shared" si="3"/>
        <v>3.4193516963461623E-2</v>
      </c>
      <c r="O3" s="1">
        <f t="shared" ref="O3:O66" si="4">$E$70+L3</f>
        <v>0.66757869563833871</v>
      </c>
      <c r="P3" s="1">
        <f t="shared" ref="P3:P66" si="5">$F$70+M3</f>
        <v>1.8706687336735666</v>
      </c>
      <c r="Q3" s="1">
        <f t="shared" ref="Q3:Q66" si="6">$G$70+N3</f>
        <v>0.83174757845185632</v>
      </c>
    </row>
    <row r="4" spans="1:17" x14ac:dyDescent="0.35">
      <c r="A4" s="3">
        <v>44887</v>
      </c>
      <c r="B4" s="2" t="s">
        <v>19</v>
      </c>
      <c r="C4" s="2">
        <v>17</v>
      </c>
      <c r="D4" s="2">
        <v>8.69</v>
      </c>
      <c r="E4" s="1">
        <v>0.9455910340347079</v>
      </c>
      <c r="F4" s="1">
        <v>3.4347194728239603</v>
      </c>
      <c r="G4" s="1">
        <v>1.7552575138586377</v>
      </c>
      <c r="H4" s="1">
        <v>0.78134082952110018</v>
      </c>
      <c r="I4" s="1">
        <f t="shared" si="0"/>
        <v>0.70080877052061552</v>
      </c>
      <c r="J4" s="1">
        <f t="shared" si="1"/>
        <v>2.3619435750349251</v>
      </c>
      <c r="K4" s="1">
        <f t="shared" si="2"/>
        <v>1.0865106498814889</v>
      </c>
      <c r="L4" s="1">
        <f t="shared" si="3"/>
        <v>0.24478226351409238</v>
      </c>
      <c r="M4" s="1">
        <f t="shared" si="3"/>
        <v>1.0727758977890351</v>
      </c>
      <c r="N4" s="1">
        <f t="shared" si="3"/>
        <v>0.66874686397714878</v>
      </c>
      <c r="O4" s="1">
        <f t="shared" si="4"/>
        <v>0.72537335849383711</v>
      </c>
      <c r="P4" s="1">
        <f t="shared" si="5"/>
        <v>2.9260310123439064</v>
      </c>
      <c r="Q4" s="1">
        <f t="shared" si="6"/>
        <v>1.4663009254655435</v>
      </c>
    </row>
    <row r="5" spans="1:17" x14ac:dyDescent="0.35">
      <c r="A5" s="3">
        <v>44887</v>
      </c>
      <c r="B5" s="2" t="s">
        <v>20</v>
      </c>
      <c r="C5" s="2">
        <v>33</v>
      </c>
      <c r="D5" s="2">
        <v>3.5</v>
      </c>
      <c r="E5" s="1">
        <v>0.4336257318844246</v>
      </c>
      <c r="F5" s="1">
        <v>1.3163240688721203</v>
      </c>
      <c r="G5" s="1">
        <v>0.67439689641118761</v>
      </c>
      <c r="H5" s="1">
        <v>5.9564596275250112E-2</v>
      </c>
      <c r="I5" s="1">
        <f t="shared" si="0"/>
        <v>0.27052259847393761</v>
      </c>
      <c r="J5" s="1">
        <f t="shared" si="1"/>
        <v>1.2807577801668646</v>
      </c>
      <c r="K5" s="1">
        <f t="shared" si="2"/>
        <v>0.49797196871643512</v>
      </c>
      <c r="L5" s="1">
        <f t="shared" si="3"/>
        <v>0.16310313341048699</v>
      </c>
      <c r="M5" s="1">
        <f t="shared" si="3"/>
        <v>3.5566288705255689E-2</v>
      </c>
      <c r="N5" s="1">
        <f t="shared" si="3"/>
        <v>0.17642492769475249</v>
      </c>
      <c r="O5" s="1">
        <f t="shared" si="4"/>
        <v>0.6436942283902316</v>
      </c>
      <c r="P5" s="1">
        <f t="shared" si="5"/>
        <v>1.8888214032601269</v>
      </c>
      <c r="Q5" s="1">
        <f t="shared" si="6"/>
        <v>0.97397898918314718</v>
      </c>
    </row>
    <row r="6" spans="1:17" x14ac:dyDescent="0.35">
      <c r="A6" s="3">
        <v>44887</v>
      </c>
      <c r="B6" s="2" t="s">
        <v>21</v>
      </c>
      <c r="C6" s="2">
        <v>22</v>
      </c>
      <c r="D6" s="2">
        <v>6.15</v>
      </c>
      <c r="E6" s="1">
        <v>0.45147393579561335</v>
      </c>
      <c r="F6" s="1">
        <v>1.8482956650667803</v>
      </c>
      <c r="G6" s="1">
        <v>0.68173540596396021</v>
      </c>
      <c r="H6" s="1">
        <v>7.6611280439179738E-2</v>
      </c>
      <c r="I6" s="1">
        <f t="shared" si="0"/>
        <v>0.48802617077572291</v>
      </c>
      <c r="J6" s="1">
        <f t="shared" si="1"/>
        <v>1.8716393260441107</v>
      </c>
      <c r="K6" s="1">
        <f t="shared" si="2"/>
        <v>0.80765313504697434</v>
      </c>
      <c r="L6" s="1">
        <f t="shared" si="3"/>
        <v>-3.6552234980109566E-2</v>
      </c>
      <c r="M6" s="1">
        <f t="shared" si="3"/>
        <v>-2.3343660977330316E-2</v>
      </c>
      <c r="N6" s="1">
        <f t="shared" si="3"/>
        <v>-0.12591772908301413</v>
      </c>
      <c r="O6" s="1">
        <f t="shared" si="4"/>
        <v>0.4440388599996351</v>
      </c>
      <c r="P6" s="1">
        <f t="shared" si="5"/>
        <v>1.8299114535775409</v>
      </c>
      <c r="Q6" s="1">
        <f t="shared" si="6"/>
        <v>0.67163633240538057</v>
      </c>
    </row>
    <row r="7" spans="1:17" x14ac:dyDescent="0.35">
      <c r="A7" s="3">
        <v>44887</v>
      </c>
      <c r="B7" s="2" t="s">
        <v>22</v>
      </c>
      <c r="C7" s="2">
        <v>23</v>
      </c>
      <c r="D7" s="2">
        <v>9.3800000000000008</v>
      </c>
      <c r="E7" s="1">
        <v>1.5037093514640378</v>
      </c>
      <c r="F7" s="1">
        <v>3.2345098488926993</v>
      </c>
      <c r="G7" s="1">
        <v>2.3869012606624711</v>
      </c>
      <c r="H7" s="1">
        <v>0.46863346050154364</v>
      </c>
      <c r="I7" s="1">
        <f t="shared" si="0"/>
        <v>0.75915811584083659</v>
      </c>
      <c r="J7" s="1">
        <f t="shared" si="1"/>
        <v>2.4865758942501128</v>
      </c>
      <c r="K7" s="1">
        <f t="shared" si="2"/>
        <v>1.1601168545913838</v>
      </c>
      <c r="L7" s="1">
        <f t="shared" si="3"/>
        <v>0.74455123562320125</v>
      </c>
      <c r="M7" s="1">
        <f t="shared" si="3"/>
        <v>0.7479339546425865</v>
      </c>
      <c r="N7" s="1">
        <f t="shared" si="3"/>
        <v>1.2267844060710873</v>
      </c>
      <c r="O7" s="1">
        <f t="shared" si="4"/>
        <v>1.2251423306029459</v>
      </c>
      <c r="P7" s="1">
        <f t="shared" si="5"/>
        <v>2.6011890691974577</v>
      </c>
      <c r="Q7" s="1">
        <f t="shared" si="6"/>
        <v>2.024338467559482</v>
      </c>
    </row>
    <row r="8" spans="1:17" x14ac:dyDescent="0.35">
      <c r="A8" s="3">
        <v>44887</v>
      </c>
      <c r="B8" s="2" t="s">
        <v>23</v>
      </c>
      <c r="C8" s="2">
        <v>19</v>
      </c>
      <c r="D8" s="2">
        <v>5.51</v>
      </c>
      <c r="E8" s="1">
        <v>0.5251363333296255</v>
      </c>
      <c r="F8" s="1">
        <v>2.0956829047743604</v>
      </c>
      <c r="G8" s="1">
        <v>0.78671169332363722</v>
      </c>
      <c r="H8" s="1">
        <v>7.6967463495071262E-2</v>
      </c>
      <c r="I8" s="1">
        <f t="shared" si="0"/>
        <v>0.4350016525648977</v>
      </c>
      <c r="J8" s="1">
        <f t="shared" si="1"/>
        <v>1.7382179680157797</v>
      </c>
      <c r="K8" s="1">
        <f t="shared" si="2"/>
        <v>0.73499245015591308</v>
      </c>
      <c r="L8" s="1">
        <f t="shared" si="3"/>
        <v>9.0134680764727804E-2</v>
      </c>
      <c r="M8" s="1">
        <f t="shared" si="3"/>
        <v>0.35746493675858071</v>
      </c>
      <c r="N8" s="1">
        <f t="shared" si="3"/>
        <v>5.1719243167724138E-2</v>
      </c>
      <c r="O8" s="1">
        <f t="shared" si="4"/>
        <v>0.57072577574447247</v>
      </c>
      <c r="P8" s="1">
        <f t="shared" si="5"/>
        <v>2.210720051313452</v>
      </c>
      <c r="Q8" s="1">
        <f t="shared" si="6"/>
        <v>0.84927330465611883</v>
      </c>
    </row>
    <row r="9" spans="1:17" x14ac:dyDescent="0.35">
      <c r="A9" s="3">
        <v>44887</v>
      </c>
      <c r="B9" s="2" t="s">
        <v>24</v>
      </c>
      <c r="C9" s="2">
        <v>20</v>
      </c>
      <c r="D9" s="2">
        <v>5.05</v>
      </c>
      <c r="E9" s="1">
        <v>0.35490889875541948</v>
      </c>
      <c r="F9" s="1">
        <v>1.8541204707630601</v>
      </c>
      <c r="G9" s="1">
        <v>0.67840032351464463</v>
      </c>
      <c r="H9" s="1">
        <v>0.16463415675249043</v>
      </c>
      <c r="I9" s="1">
        <f t="shared" si="0"/>
        <v>0.39706592040506966</v>
      </c>
      <c r="J9" s="1">
        <f t="shared" si="1"/>
        <v>1.6391711675567977</v>
      </c>
      <c r="K9" s="1">
        <f t="shared" si="2"/>
        <v>0.68202861263004033</v>
      </c>
      <c r="L9" s="1">
        <f t="shared" si="3"/>
        <v>-4.2157021649650184E-2</v>
      </c>
      <c r="M9" s="1">
        <f t="shared" si="3"/>
        <v>0.21494930320626238</v>
      </c>
      <c r="N9" s="1">
        <f t="shared" si="3"/>
        <v>-3.6282891153956998E-3</v>
      </c>
      <c r="O9" s="1">
        <f t="shared" si="4"/>
        <v>0.43843407333009449</v>
      </c>
      <c r="P9" s="1">
        <f t="shared" si="5"/>
        <v>2.0682044177611338</v>
      </c>
      <c r="Q9" s="1">
        <f t="shared" si="6"/>
        <v>0.79392577237299899</v>
      </c>
    </row>
    <row r="10" spans="1:17" x14ac:dyDescent="0.35">
      <c r="A10" s="3">
        <v>44887</v>
      </c>
      <c r="B10" s="2" t="s">
        <v>25</v>
      </c>
      <c r="C10" s="2">
        <v>34</v>
      </c>
      <c r="D10" s="2">
        <v>2</v>
      </c>
      <c r="E10" s="1">
        <v>0.1604506971313942</v>
      </c>
      <c r="F10" s="1">
        <v>0.70338266920241999</v>
      </c>
      <c r="G10" s="1">
        <v>0.44612988966419387</v>
      </c>
      <c r="H10" s="1">
        <v>5.6639590071764188E-2</v>
      </c>
      <c r="I10" s="1">
        <f t="shared" si="0"/>
        <v>0.15059675875254158</v>
      </c>
      <c r="J10" s="1">
        <f t="shared" si="1"/>
        <v>0.87882498613828708</v>
      </c>
      <c r="K10" s="1">
        <f t="shared" si="2"/>
        <v>0.30810770187223407</v>
      </c>
      <c r="L10" s="1">
        <f t="shared" si="3"/>
        <v>9.8539383788526225E-3</v>
      </c>
      <c r="M10" s="1">
        <f t="shared" si="3"/>
        <v>-0.17544231693586709</v>
      </c>
      <c r="N10" s="1">
        <f t="shared" si="3"/>
        <v>0.13802218779195979</v>
      </c>
      <c r="O10" s="1">
        <f t="shared" si="4"/>
        <v>0.49044503335859729</v>
      </c>
      <c r="P10" s="1">
        <f t="shared" si="5"/>
        <v>1.677812797619004</v>
      </c>
      <c r="Q10" s="1">
        <f t="shared" si="6"/>
        <v>0.93557624928035454</v>
      </c>
    </row>
    <row r="11" spans="1:17" x14ac:dyDescent="0.35">
      <c r="A11" s="3">
        <v>44887</v>
      </c>
      <c r="B11" s="2" t="s">
        <v>26</v>
      </c>
      <c r="C11" s="2">
        <v>25</v>
      </c>
      <c r="D11" s="2">
        <v>7.75</v>
      </c>
      <c r="E11" s="1">
        <v>0.854109380529947</v>
      </c>
      <c r="F11" s="1">
        <v>2.2340863654950596</v>
      </c>
      <c r="G11" s="1">
        <v>1.3480087998093453</v>
      </c>
      <c r="H11" s="1">
        <v>0.26913004329115031</v>
      </c>
      <c r="I11" s="1">
        <f t="shared" si="0"/>
        <v>0.62166958524634564</v>
      </c>
      <c r="J11" s="1">
        <f t="shared" si="1"/>
        <v>2.1868009540210589</v>
      </c>
      <c r="K11" s="1">
        <f t="shared" si="2"/>
        <v>0.98487440691580308</v>
      </c>
      <c r="L11" s="1">
        <f t="shared" si="3"/>
        <v>0.23243979528360137</v>
      </c>
      <c r="M11" s="1">
        <f t="shared" si="3"/>
        <v>4.7285411474000671E-2</v>
      </c>
      <c r="N11" s="1">
        <f t="shared" si="3"/>
        <v>0.36313439289354221</v>
      </c>
      <c r="O11" s="1">
        <f t="shared" si="4"/>
        <v>0.71303089026334598</v>
      </c>
      <c r="P11" s="1">
        <f t="shared" si="5"/>
        <v>1.9005405260288719</v>
      </c>
      <c r="Q11" s="1">
        <f t="shared" si="6"/>
        <v>1.1606884543819369</v>
      </c>
    </row>
    <row r="12" spans="1:17" x14ac:dyDescent="0.35">
      <c r="A12" s="3">
        <v>44887</v>
      </c>
      <c r="B12" s="2" t="s">
        <v>27</v>
      </c>
      <c r="C12" s="2">
        <v>35</v>
      </c>
      <c r="D12" s="2">
        <v>5.69</v>
      </c>
      <c r="E12" s="1">
        <v>0.71771928101394322</v>
      </c>
      <c r="F12" s="1">
        <v>1.9588291410776395</v>
      </c>
      <c r="G12" s="1">
        <v>1.2145841687573806</v>
      </c>
      <c r="H12" s="1">
        <v>0.32409310237095734</v>
      </c>
      <c r="I12" s="1">
        <f t="shared" si="0"/>
        <v>0.44988709700524282</v>
      </c>
      <c r="J12" s="1">
        <f t="shared" si="1"/>
        <v>1.7762323038159411</v>
      </c>
      <c r="K12" s="1">
        <f t="shared" si="2"/>
        <v>0.75554395416468456</v>
      </c>
      <c r="L12" s="1">
        <f t="shared" si="3"/>
        <v>0.2678321840087004</v>
      </c>
      <c r="M12" s="1">
        <f t="shared" si="3"/>
        <v>0.1825968372616984</v>
      </c>
      <c r="N12" s="1">
        <f t="shared" si="3"/>
        <v>0.45904021459269606</v>
      </c>
      <c r="O12" s="1">
        <f t="shared" si="4"/>
        <v>0.74842327898844507</v>
      </c>
      <c r="P12" s="1">
        <f t="shared" si="5"/>
        <v>2.0358519518165696</v>
      </c>
      <c r="Q12" s="1">
        <f t="shared" si="6"/>
        <v>1.2565942760810906</v>
      </c>
    </row>
    <row r="13" spans="1:17" x14ac:dyDescent="0.35">
      <c r="A13" s="3">
        <v>44887</v>
      </c>
      <c r="B13" s="2" t="s">
        <v>28</v>
      </c>
      <c r="C13" s="2">
        <v>30</v>
      </c>
      <c r="D13" s="2">
        <v>7.8</v>
      </c>
      <c r="E13" s="1">
        <v>0.54020424534069311</v>
      </c>
      <c r="F13" s="1">
        <v>1.7039258071947001</v>
      </c>
      <c r="G13" s="1">
        <v>0.86253388653247565</v>
      </c>
      <c r="H13" s="1">
        <v>0.10899887627267944</v>
      </c>
      <c r="I13" s="1">
        <f t="shared" si="0"/>
        <v>0.62586829092109997</v>
      </c>
      <c r="J13" s="1">
        <f t="shared" si="1"/>
        <v>2.196285915515543</v>
      </c>
      <c r="K13" s="1">
        <f t="shared" si="2"/>
        <v>0.99032303529991517</v>
      </c>
      <c r="L13" s="1">
        <f t="shared" si="3"/>
        <v>-8.5664045580406856E-2</v>
      </c>
      <c r="M13" s="1">
        <f t="shared" si="3"/>
        <v>-0.49236010832084287</v>
      </c>
      <c r="N13" s="1">
        <f t="shared" si="3"/>
        <v>-0.12778914876743952</v>
      </c>
      <c r="O13" s="1">
        <f t="shared" si="4"/>
        <v>0.39492704939933782</v>
      </c>
      <c r="P13" s="1">
        <f t="shared" si="5"/>
        <v>1.3608950062340284</v>
      </c>
      <c r="Q13" s="1">
        <f t="shared" si="6"/>
        <v>0.66976491272095517</v>
      </c>
    </row>
    <row r="14" spans="1:17" x14ac:dyDescent="0.35">
      <c r="A14" s="3">
        <v>44887</v>
      </c>
      <c r="B14" s="2" t="s">
        <v>29</v>
      </c>
      <c r="C14" s="2">
        <v>29</v>
      </c>
      <c r="D14" s="2">
        <v>1.87</v>
      </c>
      <c r="E14" s="1">
        <v>0.17081733121924927</v>
      </c>
      <c r="F14" s="1">
        <v>0.65973400060572018</v>
      </c>
      <c r="G14" s="1">
        <v>0.3210854313310072</v>
      </c>
      <c r="H14" s="1">
        <v>2.9405236075711331E-2</v>
      </c>
      <c r="I14" s="1">
        <f t="shared" si="0"/>
        <v>0.14036671552870497</v>
      </c>
      <c r="J14" s="1">
        <f t="shared" si="1"/>
        <v>0.83996001009353305</v>
      </c>
      <c r="K14" s="1">
        <f t="shared" si="2"/>
        <v>0.29084515637970415</v>
      </c>
      <c r="L14" s="1">
        <f t="shared" si="3"/>
        <v>3.0450615690544303E-2</v>
      </c>
      <c r="M14" s="1">
        <f t="shared" si="3"/>
        <v>-0.18022600948781287</v>
      </c>
      <c r="N14" s="1">
        <f t="shared" si="3"/>
        <v>3.0240274951303048E-2</v>
      </c>
      <c r="O14" s="1">
        <f t="shared" si="4"/>
        <v>0.51104171067028892</v>
      </c>
      <c r="P14" s="1">
        <f t="shared" si="5"/>
        <v>1.6730291050670583</v>
      </c>
      <c r="Q14" s="1">
        <f t="shared" si="6"/>
        <v>0.8277943364396978</v>
      </c>
    </row>
    <row r="15" spans="1:17" x14ac:dyDescent="0.35">
      <c r="A15" s="3">
        <v>44888</v>
      </c>
      <c r="B15" s="2" t="s">
        <v>17</v>
      </c>
      <c r="C15" s="2">
        <v>4</v>
      </c>
      <c r="D15" s="2">
        <v>6.82</v>
      </c>
      <c r="E15" s="1">
        <v>0.63106305366793003</v>
      </c>
      <c r="F15" s="1">
        <v>1.66274528854806</v>
      </c>
      <c r="G15" s="1">
        <v>1.0094030084786063</v>
      </c>
      <c r="H15" s="1">
        <v>0.11520821997337347</v>
      </c>
      <c r="I15" s="1">
        <f t="shared" si="0"/>
        <v>0.54381306006157182</v>
      </c>
      <c r="J15" s="1">
        <f t="shared" si="1"/>
        <v>2.0065320130622428</v>
      </c>
      <c r="K15" s="1">
        <f t="shared" si="2"/>
        <v>0.88257685951946396</v>
      </c>
      <c r="L15" s="1">
        <f t="shared" si="3"/>
        <v>8.7249993606358212E-2</v>
      </c>
      <c r="M15" s="1">
        <f t="shared" si="3"/>
        <v>-0.3437867245141828</v>
      </c>
      <c r="N15" s="1">
        <f t="shared" si="3"/>
        <v>0.12682614895914235</v>
      </c>
      <c r="O15" s="1">
        <f t="shared" si="4"/>
        <v>0.56784108858610294</v>
      </c>
      <c r="P15" s="1">
        <f t="shared" si="5"/>
        <v>1.5094683900406884</v>
      </c>
      <c r="Q15" s="1">
        <f t="shared" si="6"/>
        <v>0.92438021044753704</v>
      </c>
    </row>
    <row r="16" spans="1:17" x14ac:dyDescent="0.35">
      <c r="A16" s="3">
        <v>44888</v>
      </c>
      <c r="B16" s="2" t="s">
        <v>18</v>
      </c>
      <c r="C16" s="2">
        <v>9</v>
      </c>
      <c r="D16" s="2">
        <v>7.03</v>
      </c>
      <c r="E16" s="1">
        <v>0.73322404045723821</v>
      </c>
      <c r="F16" s="1">
        <v>2.1634079470601404</v>
      </c>
      <c r="G16" s="1">
        <v>1.0971251533041013</v>
      </c>
      <c r="H16" s="1">
        <v>0.15448759493286904</v>
      </c>
      <c r="I16" s="1">
        <f t="shared" si="0"/>
        <v>0.56135250760899258</v>
      </c>
      <c r="J16" s="1">
        <f t="shared" si="1"/>
        <v>2.0479065858025876</v>
      </c>
      <c r="K16" s="1">
        <f t="shared" si="2"/>
        <v>0.90584083515738489</v>
      </c>
      <c r="L16" s="1">
        <f t="shared" si="3"/>
        <v>0.17187153284824563</v>
      </c>
      <c r="M16" s="1">
        <f t="shared" si="3"/>
        <v>0.11550136125755284</v>
      </c>
      <c r="N16" s="1">
        <f t="shared" si="3"/>
        <v>0.19128431814671643</v>
      </c>
      <c r="O16" s="1">
        <f t="shared" si="4"/>
        <v>0.65246262782799036</v>
      </c>
      <c r="P16" s="1">
        <f t="shared" si="5"/>
        <v>1.9687564758124241</v>
      </c>
      <c r="Q16" s="1">
        <f t="shared" si="6"/>
        <v>0.98883837963511112</v>
      </c>
    </row>
    <row r="17" spans="1:17" x14ac:dyDescent="0.35">
      <c r="A17" s="3">
        <v>44888</v>
      </c>
      <c r="B17" s="2" t="s">
        <v>19</v>
      </c>
      <c r="C17" s="2">
        <v>12</v>
      </c>
      <c r="D17" s="2">
        <v>7.04</v>
      </c>
      <c r="E17" s="1">
        <v>0.68935631788183294</v>
      </c>
      <c r="F17" s="1">
        <v>2.5935590261178008</v>
      </c>
      <c r="G17" s="1">
        <v>1.1778286984188571</v>
      </c>
      <c r="H17" s="1">
        <v>0.3292597252875526</v>
      </c>
      <c r="I17" s="1">
        <f t="shared" si="0"/>
        <v>0.56218833574105231</v>
      </c>
      <c r="J17" s="1">
        <f t="shared" si="1"/>
        <v>2.0498666438250299</v>
      </c>
      <c r="K17" s="1">
        <f t="shared" si="2"/>
        <v>0.90694615856253513</v>
      </c>
      <c r="L17" s="1">
        <f t="shared" si="3"/>
        <v>0.12716798214078062</v>
      </c>
      <c r="M17" s="1">
        <f t="shared" si="3"/>
        <v>0.54369238229277084</v>
      </c>
      <c r="N17" s="1">
        <f t="shared" si="3"/>
        <v>0.27088253985632194</v>
      </c>
      <c r="O17" s="1">
        <f t="shared" si="4"/>
        <v>0.60775907712052524</v>
      </c>
      <c r="P17" s="1">
        <f t="shared" si="5"/>
        <v>2.3969474968476421</v>
      </c>
      <c r="Q17" s="1">
        <f t="shared" si="6"/>
        <v>1.0684366013447166</v>
      </c>
    </row>
    <row r="18" spans="1:17" x14ac:dyDescent="0.35">
      <c r="A18" s="3">
        <v>44888</v>
      </c>
      <c r="B18" s="2" t="s">
        <v>20</v>
      </c>
      <c r="C18" s="2">
        <v>31</v>
      </c>
      <c r="D18" s="2">
        <v>2.9</v>
      </c>
      <c r="E18" s="1">
        <v>0.2908532723819206</v>
      </c>
      <c r="F18" s="1">
        <v>1.1377456939126802</v>
      </c>
      <c r="G18" s="1">
        <v>0.5334859380672401</v>
      </c>
      <c r="H18" s="1">
        <v>8.2125524564618607E-2</v>
      </c>
      <c r="I18" s="1">
        <f t="shared" si="0"/>
        <v>0.2221874438814497</v>
      </c>
      <c r="J18" s="1">
        <f t="shared" si="1"/>
        <v>1.1285038926972291</v>
      </c>
      <c r="K18" s="1">
        <f t="shared" si="2"/>
        <v>0.42377971423133393</v>
      </c>
      <c r="L18" s="1">
        <f t="shared" si="3"/>
        <v>6.8665828500470899E-2</v>
      </c>
      <c r="M18" s="1">
        <f t="shared" si="3"/>
        <v>9.2418012154511509E-3</v>
      </c>
      <c r="N18" s="1">
        <f t="shared" si="3"/>
        <v>0.10970622383590617</v>
      </c>
      <c r="O18" s="1">
        <f t="shared" si="4"/>
        <v>0.5492569234802156</v>
      </c>
      <c r="P18" s="1">
        <f t="shared" si="5"/>
        <v>1.8624969157703224</v>
      </c>
      <c r="Q18" s="1">
        <f t="shared" si="6"/>
        <v>0.90726028532430081</v>
      </c>
    </row>
    <row r="19" spans="1:17" x14ac:dyDescent="0.35">
      <c r="A19" s="3">
        <v>44888</v>
      </c>
      <c r="B19" s="2" t="s">
        <v>22</v>
      </c>
      <c r="C19" s="2">
        <v>7</v>
      </c>
      <c r="D19" s="2">
        <v>7.84</v>
      </c>
      <c r="E19" s="1">
        <v>0.64783145674921383</v>
      </c>
      <c r="F19" s="1">
        <v>2.0209601355489006</v>
      </c>
      <c r="G19" s="1">
        <v>1.0770274849526786</v>
      </c>
      <c r="H19" s="1">
        <v>0.27851522286180003</v>
      </c>
      <c r="I19" s="1">
        <f t="shared" si="0"/>
        <v>0.6292281609528132</v>
      </c>
      <c r="J19" s="1">
        <f t="shared" si="1"/>
        <v>2.2038595765088638</v>
      </c>
      <c r="K19" s="1">
        <f t="shared" si="2"/>
        <v>0.99467836440750057</v>
      </c>
      <c r="L19" s="1">
        <f t="shared" si="3"/>
        <v>1.8603295796400632E-2</v>
      </c>
      <c r="M19" s="1">
        <f t="shared" si="3"/>
        <v>-0.18289944095996313</v>
      </c>
      <c r="N19" s="1">
        <f t="shared" si="3"/>
        <v>8.2349120545178067E-2</v>
      </c>
      <c r="O19" s="1">
        <f t="shared" si="4"/>
        <v>0.4991943907761453</v>
      </c>
      <c r="P19" s="1">
        <f t="shared" si="5"/>
        <v>1.6703556735949081</v>
      </c>
      <c r="Q19" s="1">
        <f t="shared" si="6"/>
        <v>0.87990318203357276</v>
      </c>
    </row>
    <row r="20" spans="1:17" x14ac:dyDescent="0.35">
      <c r="A20" s="3">
        <v>44888</v>
      </c>
      <c r="B20" s="2" t="s">
        <v>23</v>
      </c>
      <c r="C20" s="2">
        <v>32</v>
      </c>
      <c r="D20" s="2">
        <v>4.3099999999999996</v>
      </c>
      <c r="E20" s="1">
        <v>0.42165844586609924</v>
      </c>
      <c r="F20" s="1">
        <v>1.3546803955217404</v>
      </c>
      <c r="G20" s="1">
        <v>0.86191410133652568</v>
      </c>
      <c r="H20" s="1">
        <v>0.11140542454199771</v>
      </c>
      <c r="I20" s="1">
        <f t="shared" si="0"/>
        <v>0.33638365645472446</v>
      </c>
      <c r="J20" s="1">
        <f t="shared" si="1"/>
        <v>1.4733719981820605</v>
      </c>
      <c r="K20" s="1">
        <f t="shared" si="2"/>
        <v>0.59534261597564464</v>
      </c>
      <c r="L20" s="1">
        <f t="shared" si="3"/>
        <v>8.5274789411374785E-2</v>
      </c>
      <c r="M20" s="1">
        <f t="shared" si="3"/>
        <v>-0.11869160266032019</v>
      </c>
      <c r="N20" s="1">
        <f t="shared" si="3"/>
        <v>0.26657148536088104</v>
      </c>
      <c r="O20" s="1">
        <f t="shared" si="4"/>
        <v>0.56586588439111951</v>
      </c>
      <c r="P20" s="1">
        <f t="shared" si="5"/>
        <v>1.734563511894551</v>
      </c>
      <c r="Q20" s="1">
        <f t="shared" si="6"/>
        <v>1.0641255468492758</v>
      </c>
    </row>
    <row r="21" spans="1:17" x14ac:dyDescent="0.35">
      <c r="A21" s="3">
        <v>44888</v>
      </c>
      <c r="B21" s="2" t="s">
        <v>24</v>
      </c>
      <c r="C21" s="2">
        <v>2</v>
      </c>
      <c r="D21" s="2">
        <v>4.25</v>
      </c>
      <c r="E21" s="1">
        <v>0.31561513735351837</v>
      </c>
      <c r="F21" s="1">
        <v>1.03903238351664</v>
      </c>
      <c r="G21" s="1">
        <v>0.63664867235692579</v>
      </c>
      <c r="H21" s="1">
        <v>0.10516969476460394</v>
      </c>
      <c r="I21" s="1">
        <f t="shared" si="0"/>
        <v>0.3314837333056469</v>
      </c>
      <c r="J21" s="1">
        <f t="shared" si="1"/>
        <v>1.459536495139099</v>
      </c>
      <c r="K21" s="1">
        <f t="shared" si="2"/>
        <v>0.58822541454847688</v>
      </c>
      <c r="L21" s="1">
        <f t="shared" si="3"/>
        <v>-1.5868595952128528E-2</v>
      </c>
      <c r="M21" s="1">
        <f t="shared" si="3"/>
        <v>-0.42050411162245904</v>
      </c>
      <c r="N21" s="1">
        <f t="shared" si="3"/>
        <v>4.8423257808448916E-2</v>
      </c>
      <c r="O21" s="1">
        <f t="shared" si="4"/>
        <v>0.46472249902761614</v>
      </c>
      <c r="P21" s="1">
        <f t="shared" si="5"/>
        <v>1.4327510029324122</v>
      </c>
      <c r="Q21" s="1">
        <f t="shared" si="6"/>
        <v>0.84597731929684361</v>
      </c>
    </row>
    <row r="22" spans="1:17" x14ac:dyDescent="0.35">
      <c r="A22" s="3">
        <v>44888</v>
      </c>
      <c r="B22" s="2" t="s">
        <v>25</v>
      </c>
      <c r="C22" s="2">
        <v>5</v>
      </c>
      <c r="D22" s="2">
        <v>2.7</v>
      </c>
      <c r="E22" s="1">
        <v>0.21506027291498911</v>
      </c>
      <c r="F22" s="1">
        <v>1.07198630266446</v>
      </c>
      <c r="G22" s="1">
        <v>0.34136030680931595</v>
      </c>
      <c r="H22" s="1">
        <v>2.1255327874704681E-2</v>
      </c>
      <c r="I22" s="1">
        <f t="shared" si="0"/>
        <v>0.20617498909438545</v>
      </c>
      <c r="J22" s="1">
        <f t="shared" si="1"/>
        <v>1.0755163630262428</v>
      </c>
      <c r="K22" s="1">
        <f t="shared" si="2"/>
        <v>0.39858035960325489</v>
      </c>
      <c r="L22" s="1">
        <f t="shared" si="3"/>
        <v>8.8852838206036622E-3</v>
      </c>
      <c r="M22" s="1">
        <f t="shared" si="3"/>
        <v>-3.5300603617827164E-3</v>
      </c>
      <c r="N22" s="1">
        <f t="shared" si="3"/>
        <v>-5.7220052793938936E-2</v>
      </c>
      <c r="O22" s="1">
        <f t="shared" si="4"/>
        <v>0.48947637880034833</v>
      </c>
      <c r="P22" s="1">
        <f t="shared" si="5"/>
        <v>1.8497250541930885</v>
      </c>
      <c r="Q22" s="1">
        <f t="shared" si="6"/>
        <v>0.74033400869445576</v>
      </c>
    </row>
    <row r="23" spans="1:17" x14ac:dyDescent="0.35">
      <c r="A23" s="3">
        <v>44888</v>
      </c>
      <c r="B23" s="2" t="s">
        <v>26</v>
      </c>
      <c r="C23" s="2">
        <v>11</v>
      </c>
      <c r="D23" s="2">
        <v>9.41</v>
      </c>
      <c r="E23" s="1">
        <v>0.85523462655831117</v>
      </c>
      <c r="F23" s="1">
        <v>2.2387272919725603</v>
      </c>
      <c r="G23" s="1">
        <v>1.2209523906527358</v>
      </c>
      <c r="H23" s="1">
        <v>0.17415511728601521</v>
      </c>
      <c r="I23" s="1">
        <f t="shared" si="0"/>
        <v>0.76169970458701497</v>
      </c>
      <c r="J23" s="1">
        <f t="shared" si="1"/>
        <v>2.4919253347257784</v>
      </c>
      <c r="K23" s="1">
        <f t="shared" si="2"/>
        <v>1.1632992800555539</v>
      </c>
      <c r="L23" s="1">
        <f t="shared" si="3"/>
        <v>9.3534921971296203E-2</v>
      </c>
      <c r="M23" s="1">
        <f t="shared" si="3"/>
        <v>-0.25319804275321811</v>
      </c>
      <c r="N23" s="1">
        <f t="shared" si="3"/>
        <v>5.7653110597181811E-2</v>
      </c>
      <c r="O23" s="1">
        <f t="shared" si="4"/>
        <v>0.57412601695104093</v>
      </c>
      <c r="P23" s="1">
        <f t="shared" si="5"/>
        <v>1.6000570718016531</v>
      </c>
      <c r="Q23" s="1">
        <f t="shared" si="6"/>
        <v>0.85520717208557651</v>
      </c>
    </row>
    <row r="24" spans="1:17" x14ac:dyDescent="0.35">
      <c r="A24" s="3">
        <v>44888</v>
      </c>
      <c r="B24" s="2" t="s">
        <v>27</v>
      </c>
      <c r="C24" s="2">
        <v>10</v>
      </c>
      <c r="D24" s="2">
        <v>4.16</v>
      </c>
      <c r="E24" s="1">
        <v>0.41796592384327125</v>
      </c>
      <c r="F24" s="1">
        <v>1.04265508417992</v>
      </c>
      <c r="G24" s="1">
        <v>0.65926925646328183</v>
      </c>
      <c r="H24" s="1">
        <v>9.7648405085925538E-2</v>
      </c>
      <c r="I24" s="1">
        <f t="shared" si="0"/>
        <v>0.3241399176769974</v>
      </c>
      <c r="J24" s="1">
        <f t="shared" si="1"/>
        <v>1.4386628210803838</v>
      </c>
      <c r="K24" s="1">
        <f t="shared" si="2"/>
        <v>0.57752274059203568</v>
      </c>
      <c r="L24" s="1">
        <f t="shared" si="3"/>
        <v>9.3826006166273845E-2</v>
      </c>
      <c r="M24" s="1">
        <f t="shared" si="3"/>
        <v>-0.39600773690046376</v>
      </c>
      <c r="N24" s="1">
        <f t="shared" si="3"/>
        <v>8.174651587124615E-2</v>
      </c>
      <c r="O24" s="1">
        <f t="shared" si="4"/>
        <v>0.57441710114601852</v>
      </c>
      <c r="P24" s="1">
        <f t="shared" si="5"/>
        <v>1.4572473776544075</v>
      </c>
      <c r="Q24" s="1">
        <f t="shared" si="6"/>
        <v>0.87930057735964084</v>
      </c>
    </row>
    <row r="25" spans="1:17" x14ac:dyDescent="0.35">
      <c r="A25" s="3">
        <v>44888</v>
      </c>
      <c r="B25" s="2" t="s">
        <v>28</v>
      </c>
      <c r="C25" s="2">
        <v>8</v>
      </c>
      <c r="D25" s="2">
        <v>4.49</v>
      </c>
      <c r="E25" s="1">
        <v>0.40382479052787301</v>
      </c>
      <c r="F25" s="1">
        <v>1.5191845000893001</v>
      </c>
      <c r="G25" s="1">
        <v>0.63989743703971369</v>
      </c>
      <c r="H25" s="1">
        <v>0.16021925472130613</v>
      </c>
      <c r="I25" s="1">
        <f t="shared" si="0"/>
        <v>0.35110238003291772</v>
      </c>
      <c r="J25" s="1">
        <f t="shared" si="1"/>
        <v>1.5145059936648573</v>
      </c>
      <c r="K25" s="1">
        <f t="shared" si="2"/>
        <v>0.61661070083630776</v>
      </c>
      <c r="L25" s="1">
        <f t="shared" si="3"/>
        <v>5.2722410494955296E-2</v>
      </c>
      <c r="M25" s="1">
        <f t="shared" si="3"/>
        <v>4.6785064244427854E-3</v>
      </c>
      <c r="N25" s="1">
        <f t="shared" si="3"/>
        <v>2.3286736203405933E-2</v>
      </c>
      <c r="O25" s="1">
        <f t="shared" si="4"/>
        <v>0.53331350547470002</v>
      </c>
      <c r="P25" s="1">
        <f t="shared" si="5"/>
        <v>1.857933620979314</v>
      </c>
      <c r="Q25" s="1">
        <f t="shared" si="6"/>
        <v>0.82084079769180063</v>
      </c>
    </row>
    <row r="26" spans="1:17" x14ac:dyDescent="0.35">
      <c r="A26" s="3">
        <v>44889</v>
      </c>
      <c r="B26" s="2" t="s">
        <v>18</v>
      </c>
      <c r="C26" s="2">
        <v>27</v>
      </c>
      <c r="D26" s="2">
        <v>5.78</v>
      </c>
      <c r="E26" s="1">
        <v>0.32566151028281426</v>
      </c>
      <c r="F26" s="1">
        <v>2.2109625086375932</v>
      </c>
      <c r="G26" s="1">
        <v>0.58419228345440033</v>
      </c>
      <c r="H26" s="1">
        <v>0.11531261534682535</v>
      </c>
      <c r="I26" s="1">
        <f t="shared" si="0"/>
        <v>0.45733811434958938</v>
      </c>
      <c r="J26" s="1">
        <f t="shared" si="1"/>
        <v>1.795091721859698</v>
      </c>
      <c r="K26" s="1">
        <f t="shared" si="2"/>
        <v>0.76578492719940849</v>
      </c>
      <c r="L26" s="1">
        <f t="shared" si="3"/>
        <v>-0.13167660406677512</v>
      </c>
      <c r="M26" s="1">
        <f t="shared" si="3"/>
        <v>0.41587078677789524</v>
      </c>
      <c r="N26" s="1">
        <f t="shared" si="3"/>
        <v>-0.18159264374500816</v>
      </c>
      <c r="O26" s="1">
        <f t="shared" si="4"/>
        <v>0.34891449091296955</v>
      </c>
      <c r="P26" s="1">
        <f t="shared" si="5"/>
        <v>2.2691259013327665</v>
      </c>
      <c r="Q26" s="1">
        <f t="shared" si="6"/>
        <v>0.61596141774338653</v>
      </c>
    </row>
    <row r="27" spans="1:17" x14ac:dyDescent="0.35">
      <c r="A27" s="3">
        <v>44889</v>
      </c>
      <c r="B27" s="2" t="s">
        <v>19</v>
      </c>
      <c r="C27" s="2">
        <v>13</v>
      </c>
      <c r="D27" s="2">
        <v>6.22</v>
      </c>
      <c r="E27" s="1">
        <v>0.40966549179480216</v>
      </c>
      <c r="F27" s="1">
        <v>2.0067817242679049</v>
      </c>
      <c r="G27" s="1">
        <v>0.59958217668618852</v>
      </c>
      <c r="H27" s="1">
        <v>5.9659094469995858E-2</v>
      </c>
      <c r="I27" s="1">
        <f t="shared" si="0"/>
        <v>0.49384188762075137</v>
      </c>
      <c r="J27" s="1">
        <f t="shared" si="1"/>
        <v>1.8859498401386456</v>
      </c>
      <c r="K27" s="1">
        <f t="shared" si="2"/>
        <v>0.81553328775098588</v>
      </c>
      <c r="L27" s="1">
        <f t="shared" si="3"/>
        <v>-8.4176395825949213E-2</v>
      </c>
      <c r="M27" s="1">
        <f t="shared" si="3"/>
        <v>0.12083188412925927</v>
      </c>
      <c r="N27" s="1">
        <f t="shared" si="3"/>
        <v>-0.21595111106479736</v>
      </c>
      <c r="O27" s="1">
        <f t="shared" si="4"/>
        <v>0.39641469915379546</v>
      </c>
      <c r="P27" s="1">
        <f t="shared" si="5"/>
        <v>1.9740869986841305</v>
      </c>
      <c r="Q27" s="1">
        <f t="shared" si="6"/>
        <v>0.58160295042359733</v>
      </c>
    </row>
    <row r="28" spans="1:17" x14ac:dyDescent="0.35">
      <c r="A28" s="3">
        <v>44889</v>
      </c>
      <c r="B28" s="2" t="s">
        <v>20</v>
      </c>
      <c r="C28" s="2">
        <v>28</v>
      </c>
      <c r="D28" s="2">
        <v>4.04</v>
      </c>
      <c r="E28" s="1">
        <v>0.21966138727962359</v>
      </c>
      <c r="F28" s="1">
        <v>1.4432766647929143</v>
      </c>
      <c r="G28" s="1">
        <v>0.49838643748152073</v>
      </c>
      <c r="H28" s="1">
        <v>9.2598755371736674E-2</v>
      </c>
      <c r="I28" s="1">
        <f t="shared" si="0"/>
        <v>0.31435972716859556</v>
      </c>
      <c r="J28" s="1">
        <f t="shared" si="1"/>
        <v>1.4105999613823408</v>
      </c>
      <c r="K28" s="1">
        <f t="shared" si="2"/>
        <v>0.56320110018418001</v>
      </c>
      <c r="L28" s="1">
        <f t="shared" si="3"/>
        <v>-9.4698339888971972E-2</v>
      </c>
      <c r="M28" s="1">
        <f t="shared" si="3"/>
        <v>3.2676703410573493E-2</v>
      </c>
      <c r="N28" s="1">
        <f t="shared" si="3"/>
        <v>-6.4814662702659287E-2</v>
      </c>
      <c r="O28" s="1">
        <f t="shared" si="4"/>
        <v>0.3858927550907727</v>
      </c>
      <c r="P28" s="1">
        <f t="shared" si="5"/>
        <v>1.8859318179654447</v>
      </c>
      <c r="Q28" s="1">
        <f t="shared" si="6"/>
        <v>0.73273939878573535</v>
      </c>
    </row>
    <row r="29" spans="1:17" x14ac:dyDescent="0.35">
      <c r="A29" s="3">
        <v>44889</v>
      </c>
      <c r="B29" s="2" t="s">
        <v>22</v>
      </c>
      <c r="C29" s="2">
        <v>6</v>
      </c>
      <c r="D29" s="2">
        <v>6.24</v>
      </c>
      <c r="E29" s="1">
        <v>0.45423325204805626</v>
      </c>
      <c r="F29" s="1">
        <v>2.0576673165323665</v>
      </c>
      <c r="G29" s="1">
        <v>0.78083165348294903</v>
      </c>
      <c r="H29" s="1">
        <v>0.15640626294623239</v>
      </c>
      <c r="I29" s="1">
        <f t="shared" si="0"/>
        <v>0.49550408399874363</v>
      </c>
      <c r="J29" s="1">
        <f t="shared" si="1"/>
        <v>1.8900288688145523</v>
      </c>
      <c r="K29" s="1">
        <f t="shared" si="2"/>
        <v>0.81778244004726974</v>
      </c>
      <c r="L29" s="1">
        <f t="shared" si="3"/>
        <v>-4.127083195068737E-2</v>
      </c>
      <c r="M29" s="1">
        <f t="shared" si="3"/>
        <v>0.16763844771781411</v>
      </c>
      <c r="N29" s="1">
        <f t="shared" si="3"/>
        <v>-3.6950786564320715E-2</v>
      </c>
      <c r="O29" s="1">
        <f t="shared" si="4"/>
        <v>0.4393202630290573</v>
      </c>
      <c r="P29" s="1">
        <f t="shared" si="5"/>
        <v>2.0208935622726854</v>
      </c>
      <c r="Q29" s="1">
        <f t="shared" si="6"/>
        <v>0.76060327492407398</v>
      </c>
    </row>
    <row r="30" spans="1:17" x14ac:dyDescent="0.35">
      <c r="A30" s="3">
        <v>44889</v>
      </c>
      <c r="B30" s="2" t="s">
        <v>23</v>
      </c>
      <c r="C30" s="2">
        <v>21</v>
      </c>
      <c r="D30" s="2">
        <v>4.2699999999999996</v>
      </c>
      <c r="E30" s="1">
        <v>0.19297193686160383</v>
      </c>
      <c r="F30" s="1">
        <v>2.0523438847331104</v>
      </c>
      <c r="G30" s="1">
        <v>0.38097813051980511</v>
      </c>
      <c r="H30" s="1">
        <v>2.7689263541954747E-2</v>
      </c>
      <c r="I30" s="1">
        <f t="shared" si="0"/>
        <v>0.33311668432679303</v>
      </c>
      <c r="J30" s="1">
        <f t="shared" si="1"/>
        <v>1.4641553838991792</v>
      </c>
      <c r="K30" s="1">
        <f t="shared" si="2"/>
        <v>0.590599391759146</v>
      </c>
      <c r="L30" s="1">
        <f t="shared" si="3"/>
        <v>-0.14014474746518921</v>
      </c>
      <c r="M30" s="1">
        <f t="shared" si="3"/>
        <v>0.58818850083393115</v>
      </c>
      <c r="N30" s="1">
        <f t="shared" si="3"/>
        <v>-0.20962126123934088</v>
      </c>
      <c r="O30" s="1">
        <f t="shared" si="4"/>
        <v>0.34044634751455549</v>
      </c>
      <c r="P30" s="1">
        <f t="shared" si="5"/>
        <v>2.4414436153888026</v>
      </c>
      <c r="Q30" s="1">
        <f t="shared" si="6"/>
        <v>0.58793280024905381</v>
      </c>
    </row>
    <row r="31" spans="1:17" x14ac:dyDescent="0.35">
      <c r="A31" s="3">
        <v>44889</v>
      </c>
      <c r="B31" s="2" t="s">
        <v>25</v>
      </c>
      <c r="C31" s="2">
        <v>16</v>
      </c>
      <c r="D31" s="2">
        <v>1.68</v>
      </c>
      <c r="E31" s="1">
        <v>8.7403812494816088E-2</v>
      </c>
      <c r="F31" s="1">
        <v>0.84480743578664619</v>
      </c>
      <c r="G31" s="1">
        <v>0.27424676778193968</v>
      </c>
      <c r="H31" s="1">
        <v>2.3136692103743899E-2</v>
      </c>
      <c r="I31" s="1">
        <f t="shared" si="0"/>
        <v>0.12547544757530174</v>
      </c>
      <c r="J31" s="1">
        <f t="shared" si="1"/>
        <v>0.78152406494865501</v>
      </c>
      <c r="K31" s="1">
        <f t="shared" si="2"/>
        <v>0.26530275151417315</v>
      </c>
      <c r="L31" s="1">
        <f t="shared" si="3"/>
        <v>-3.8071635080485652E-2</v>
      </c>
      <c r="M31" s="1">
        <f t="shared" si="3"/>
        <v>6.3283370837991182E-2</v>
      </c>
      <c r="N31" s="1">
        <f t="shared" si="3"/>
        <v>8.9440162677665302E-3</v>
      </c>
      <c r="O31" s="1">
        <f t="shared" si="4"/>
        <v>0.442519459899259</v>
      </c>
      <c r="P31" s="1">
        <f t="shared" si="5"/>
        <v>1.9165384853928624</v>
      </c>
      <c r="Q31" s="1">
        <f t="shared" si="6"/>
        <v>0.80649807775616122</v>
      </c>
    </row>
    <row r="32" spans="1:17" x14ac:dyDescent="0.35">
      <c r="A32" s="3">
        <v>44889</v>
      </c>
      <c r="B32" s="2" t="s">
        <v>26</v>
      </c>
      <c r="C32" s="2">
        <v>24</v>
      </c>
      <c r="D32" s="2">
        <v>5.51</v>
      </c>
      <c r="E32" s="1">
        <v>0.33100253444665145</v>
      </c>
      <c r="F32" s="1">
        <v>1.9249418656364528</v>
      </c>
      <c r="G32" s="1">
        <v>0.55915718600551967</v>
      </c>
      <c r="H32" s="1">
        <v>7.9045976990503225E-2</v>
      </c>
      <c r="I32" s="1">
        <f t="shared" si="0"/>
        <v>0.4350016525648977</v>
      </c>
      <c r="J32" s="1">
        <f t="shared" si="1"/>
        <v>1.7382179680157797</v>
      </c>
      <c r="K32" s="1">
        <f t="shared" si="2"/>
        <v>0.73499245015591308</v>
      </c>
      <c r="L32" s="1">
        <f t="shared" si="3"/>
        <v>-0.10399911811824625</v>
      </c>
      <c r="M32" s="1">
        <f t="shared" si="3"/>
        <v>0.1867238976206731</v>
      </c>
      <c r="N32" s="1">
        <f t="shared" si="3"/>
        <v>-0.17583526415039341</v>
      </c>
      <c r="O32" s="1">
        <f t="shared" si="4"/>
        <v>0.37659197686149842</v>
      </c>
      <c r="P32" s="1">
        <f t="shared" si="5"/>
        <v>2.0399790121755443</v>
      </c>
      <c r="Q32" s="1">
        <f t="shared" si="6"/>
        <v>0.62171879733800128</v>
      </c>
    </row>
    <row r="33" spans="1:17" x14ac:dyDescent="0.35">
      <c r="A33" s="3">
        <v>44889</v>
      </c>
      <c r="B33" s="2" t="s">
        <v>27</v>
      </c>
      <c r="C33" s="2">
        <v>3</v>
      </c>
      <c r="D33" s="2">
        <v>5.2</v>
      </c>
      <c r="E33" s="1">
        <v>0.31665909263665193</v>
      </c>
      <c r="F33" s="1">
        <v>2.0095363375038557</v>
      </c>
      <c r="G33" s="1">
        <v>0.44114109549226338</v>
      </c>
      <c r="H33" s="1">
        <v>2.5426751874103592E-2</v>
      </c>
      <c r="I33" s="1">
        <f t="shared" si="0"/>
        <v>0.40941922144949006</v>
      </c>
      <c r="J33" s="1">
        <f t="shared" si="1"/>
        <v>1.6717812850639218</v>
      </c>
      <c r="K33" s="1">
        <f t="shared" si="2"/>
        <v>0.69937191777408547</v>
      </c>
      <c r="L33" s="1">
        <f t="shared" si="3"/>
        <v>-9.2760128812838127E-2</v>
      </c>
      <c r="M33" s="1">
        <f t="shared" si="3"/>
        <v>0.33775505243993398</v>
      </c>
      <c r="N33" s="1">
        <f t="shared" si="3"/>
        <v>-0.25823082228182209</v>
      </c>
      <c r="O33" s="1">
        <f t="shared" si="4"/>
        <v>0.38783096616690654</v>
      </c>
      <c r="P33" s="1">
        <f t="shared" si="5"/>
        <v>2.191010166994805</v>
      </c>
      <c r="Q33" s="1">
        <f t="shared" si="6"/>
        <v>0.53932323920657255</v>
      </c>
    </row>
    <row r="34" spans="1:17" x14ac:dyDescent="0.35">
      <c r="A34" s="3">
        <v>44889</v>
      </c>
      <c r="B34" s="2" t="s">
        <v>28</v>
      </c>
      <c r="C34" s="2">
        <v>26</v>
      </c>
      <c r="D34" s="2">
        <v>2.68</v>
      </c>
      <c r="E34" s="1">
        <v>0.25177905938432626</v>
      </c>
      <c r="F34" s="1">
        <v>1.1133735366815283</v>
      </c>
      <c r="G34" s="1">
        <v>0.39174318907001082</v>
      </c>
      <c r="H34" s="1">
        <v>3.2035948405191875E-2</v>
      </c>
      <c r="I34" s="1">
        <f t="shared" si="0"/>
        <v>0.20457672282091718</v>
      </c>
      <c r="J34" s="1">
        <f t="shared" si="1"/>
        <v>1.0701481998665605</v>
      </c>
      <c r="K34" s="1">
        <f t="shared" si="2"/>
        <v>0.39604611839675674</v>
      </c>
      <c r="L34" s="1">
        <f t="shared" si="3"/>
        <v>4.7202336563409081E-2</v>
      </c>
      <c r="M34" s="1">
        <f t="shared" si="3"/>
        <v>4.3225336814967763E-2</v>
      </c>
      <c r="N34" s="1">
        <f t="shared" si="3"/>
        <v>-4.302929326745919E-3</v>
      </c>
      <c r="O34" s="1">
        <f t="shared" si="4"/>
        <v>0.52779343154315372</v>
      </c>
      <c r="P34" s="1">
        <f t="shared" si="5"/>
        <v>1.896480451369839</v>
      </c>
      <c r="Q34" s="1">
        <f t="shared" si="6"/>
        <v>0.79325113216164878</v>
      </c>
    </row>
    <row r="35" spans="1:17" x14ac:dyDescent="0.35">
      <c r="A35" s="3">
        <v>44889</v>
      </c>
      <c r="B35" s="2" t="s">
        <v>29</v>
      </c>
      <c r="C35" s="2">
        <v>1</v>
      </c>
      <c r="D35" s="2">
        <v>1.94</v>
      </c>
      <c r="E35" s="1">
        <v>0.17000179277225186</v>
      </c>
      <c r="F35" s="1">
        <v>0.85758908668378631</v>
      </c>
      <c r="G35" s="1">
        <v>0.30685609993160651</v>
      </c>
      <c r="H35" s="1">
        <v>3.5992944886125207E-2</v>
      </c>
      <c r="I35" s="1">
        <f t="shared" si="0"/>
        <v>0.14587121456744673</v>
      </c>
      <c r="J35" s="1">
        <f t="shared" si="1"/>
        <v>0.86099330243736416</v>
      </c>
      <c r="K35" s="1">
        <f t="shared" si="2"/>
        <v>0.30016083544659028</v>
      </c>
      <c r="L35" s="1">
        <f t="shared" ref="L35:N67" si="7">E35-I35</f>
        <v>2.4130578204805131E-2</v>
      </c>
      <c r="M35" s="1">
        <f t="shared" si="7"/>
        <v>-3.404215753577855E-3</v>
      </c>
      <c r="N35" s="1">
        <f t="shared" si="7"/>
        <v>6.695264485016228E-3</v>
      </c>
      <c r="O35" s="1">
        <f t="shared" si="4"/>
        <v>0.50472167318454986</v>
      </c>
      <c r="P35" s="1">
        <f t="shared" si="5"/>
        <v>1.8498508988012934</v>
      </c>
      <c r="Q35" s="1">
        <f t="shared" si="6"/>
        <v>0.80424932597341092</v>
      </c>
    </row>
    <row r="36" spans="1:17" x14ac:dyDescent="0.35">
      <c r="A36" s="3">
        <v>45001</v>
      </c>
      <c r="B36" s="2" t="s">
        <v>30</v>
      </c>
      <c r="C36" s="2">
        <v>6</v>
      </c>
      <c r="D36" s="2">
        <v>7.35</v>
      </c>
      <c r="E36" s="1">
        <v>0.47158772680666122</v>
      </c>
      <c r="F36" s="1">
        <v>2.0852990445596404</v>
      </c>
      <c r="G36" s="1">
        <v>0.73373542226813371</v>
      </c>
      <c r="H36" s="1">
        <v>6.7588733714427515E-2</v>
      </c>
      <c r="I36" s="1">
        <f t="shared" si="0"/>
        <v>0.58812614480248793</v>
      </c>
      <c r="J36" s="1">
        <f t="shared" si="1"/>
        <v>2.1101852746362462</v>
      </c>
      <c r="K36" s="1">
        <f t="shared" si="2"/>
        <v>0.94110228866484091</v>
      </c>
      <c r="L36" s="1">
        <f t="shared" si="7"/>
        <v>-0.1165384179958267</v>
      </c>
      <c r="M36" s="1">
        <f t="shared" si="7"/>
        <v>-2.4886230076605731E-2</v>
      </c>
      <c r="N36" s="1">
        <f t="shared" si="7"/>
        <v>-0.20736686639670721</v>
      </c>
      <c r="O36" s="1">
        <f t="shared" si="4"/>
        <v>0.36405267698391797</v>
      </c>
      <c r="P36" s="1">
        <f t="shared" si="5"/>
        <v>1.8283688844782655</v>
      </c>
      <c r="Q36" s="1">
        <f t="shared" si="6"/>
        <v>0.59018719509168749</v>
      </c>
    </row>
    <row r="37" spans="1:17" x14ac:dyDescent="0.35">
      <c r="A37" s="3">
        <v>45001</v>
      </c>
      <c r="B37" s="2" t="s">
        <v>17</v>
      </c>
      <c r="C37" s="2">
        <v>3</v>
      </c>
      <c r="D37" s="2">
        <v>6.95</v>
      </c>
      <c r="E37" s="1">
        <v>0.3858337972619203</v>
      </c>
      <c r="F37" s="1">
        <v>1.9654425193577398</v>
      </c>
      <c r="G37" s="1">
        <v>0.71483310021906887</v>
      </c>
      <c r="H37" s="1">
        <v>7.2801367722744079E-2</v>
      </c>
      <c r="I37" s="1">
        <f t="shared" si="0"/>
        <v>0.55466788770039521</v>
      </c>
      <c r="J37" s="1">
        <f t="shared" si="1"/>
        <v>2.0321931465040097</v>
      </c>
      <c r="K37" s="1">
        <f t="shared" si="2"/>
        <v>0.89699017318768637</v>
      </c>
      <c r="L37" s="1">
        <f t="shared" si="7"/>
        <v>-0.16883409043847492</v>
      </c>
      <c r="M37" s="1">
        <f t="shared" si="7"/>
        <v>-6.6750627146269892E-2</v>
      </c>
      <c r="N37" s="1">
        <f t="shared" si="7"/>
        <v>-0.18215707296861749</v>
      </c>
      <c r="O37" s="1">
        <f t="shared" si="4"/>
        <v>0.31175700454126976</v>
      </c>
      <c r="P37" s="1">
        <f t="shared" si="5"/>
        <v>1.7865044874086013</v>
      </c>
      <c r="Q37" s="1">
        <f t="shared" si="6"/>
        <v>0.6153969885197772</v>
      </c>
    </row>
    <row r="38" spans="1:17" x14ac:dyDescent="0.35">
      <c r="A38" s="3">
        <v>45001</v>
      </c>
      <c r="B38" s="2" t="s">
        <v>31</v>
      </c>
      <c r="C38" s="2">
        <v>31</v>
      </c>
      <c r="D38" s="2">
        <v>4.6100000000000003</v>
      </c>
      <c r="E38" s="1">
        <v>0.42948408374046187</v>
      </c>
      <c r="F38" s="1">
        <v>2.0786267020644003</v>
      </c>
      <c r="G38" s="1">
        <v>0.77844046817903012</v>
      </c>
      <c r="H38" s="1">
        <v>0.11243760034078648</v>
      </c>
      <c r="I38" s="1">
        <f t="shared" si="0"/>
        <v>0.36093025381758848</v>
      </c>
      <c r="J38" s="1">
        <f t="shared" si="1"/>
        <v>1.5416292141611134</v>
      </c>
      <c r="K38" s="1">
        <f t="shared" si="2"/>
        <v>0.63072194994551101</v>
      </c>
      <c r="L38" s="1">
        <f t="shared" si="7"/>
        <v>6.8553829922873399E-2</v>
      </c>
      <c r="M38" s="1">
        <f t="shared" si="7"/>
        <v>0.53699748790328683</v>
      </c>
      <c r="N38" s="1">
        <f t="shared" si="7"/>
        <v>0.14771851823351911</v>
      </c>
      <c r="O38" s="1">
        <f t="shared" si="4"/>
        <v>0.54914492490261813</v>
      </c>
      <c r="P38" s="1">
        <f t="shared" si="5"/>
        <v>2.3902526024581583</v>
      </c>
      <c r="Q38" s="1">
        <f t="shared" si="6"/>
        <v>0.94527257972191381</v>
      </c>
    </row>
    <row r="39" spans="1:17" x14ac:dyDescent="0.35">
      <c r="A39" s="3">
        <v>45001</v>
      </c>
      <c r="B39" s="2" t="s">
        <v>32</v>
      </c>
      <c r="C39" s="2">
        <v>12</v>
      </c>
      <c r="D39" s="2">
        <v>9.6999999999999993</v>
      </c>
      <c r="E39" s="1">
        <v>0.5545282124229115</v>
      </c>
      <c r="F39" s="1">
        <v>2.5613068906107599</v>
      </c>
      <c r="G39" s="1">
        <v>0.77466351837119007</v>
      </c>
      <c r="H39" s="1">
        <v>3.4063930325195051E-2</v>
      </c>
      <c r="I39" s="1">
        <f t="shared" si="0"/>
        <v>0.78628773725943224</v>
      </c>
      <c r="J39" s="1">
        <f t="shared" si="1"/>
        <v>2.5433526755505782</v>
      </c>
      <c r="K39" s="1">
        <f t="shared" si="2"/>
        <v>1.1939891827387534</v>
      </c>
      <c r="L39" s="1">
        <f t="shared" si="7"/>
        <v>-0.23175952483652074</v>
      </c>
      <c r="M39" s="1">
        <f t="shared" si="7"/>
        <v>1.7954215060181689E-2</v>
      </c>
      <c r="N39" s="1">
        <f t="shared" si="7"/>
        <v>-0.41932566436756336</v>
      </c>
      <c r="O39" s="1">
        <f t="shared" si="4"/>
        <v>0.24883157014322393</v>
      </c>
      <c r="P39" s="1">
        <f t="shared" si="5"/>
        <v>1.8712093296150529</v>
      </c>
      <c r="Q39" s="1">
        <f t="shared" si="6"/>
        <v>0.37822839712083134</v>
      </c>
    </row>
    <row r="40" spans="1:17" x14ac:dyDescent="0.35">
      <c r="A40" s="3">
        <v>45001</v>
      </c>
      <c r="B40" s="2" t="s">
        <v>18</v>
      </c>
      <c r="C40" s="2">
        <v>9</v>
      </c>
      <c r="D40" s="2">
        <v>9.3699999999999992</v>
      </c>
      <c r="E40" s="1">
        <v>0.66986744746503035</v>
      </c>
      <c r="F40" s="1">
        <v>2.31390127085082</v>
      </c>
      <c r="G40" s="1">
        <v>1.1902961727055197</v>
      </c>
      <c r="H40" s="1">
        <v>0.33841105226795332</v>
      </c>
      <c r="I40" s="1">
        <f t="shared" si="0"/>
        <v>0.75831100388711659</v>
      </c>
      <c r="J40" s="1">
        <f t="shared" si="1"/>
        <v>2.4847915046858304</v>
      </c>
      <c r="K40" s="1">
        <f t="shared" si="2"/>
        <v>1.1590557248816593</v>
      </c>
      <c r="L40" s="1">
        <f t="shared" si="7"/>
        <v>-8.8443556422086234E-2</v>
      </c>
      <c r="M40" s="1">
        <f t="shared" si="7"/>
        <v>-0.17089023383501045</v>
      </c>
      <c r="N40" s="1">
        <f t="shared" si="7"/>
        <v>3.1240447823860373E-2</v>
      </c>
      <c r="O40" s="1">
        <f t="shared" si="4"/>
        <v>0.39214753855765844</v>
      </c>
      <c r="P40" s="1">
        <f t="shared" si="5"/>
        <v>1.6823648807198608</v>
      </c>
      <c r="Q40" s="1">
        <f t="shared" si="6"/>
        <v>0.82879450931225507</v>
      </c>
    </row>
    <row r="41" spans="1:17" x14ac:dyDescent="0.35">
      <c r="A41" s="3">
        <v>45001</v>
      </c>
      <c r="B41" s="2" t="s">
        <v>19</v>
      </c>
      <c r="C41" s="2">
        <v>10</v>
      </c>
      <c r="D41" s="2">
        <v>6.93</v>
      </c>
      <c r="E41" s="1">
        <v>0.74475715889656391</v>
      </c>
      <c r="F41" s="1">
        <v>1.6487913210350398</v>
      </c>
      <c r="G41" s="1">
        <v>1.0288186547477443</v>
      </c>
      <c r="H41" s="1">
        <v>0.12391576779990895</v>
      </c>
      <c r="I41" s="1">
        <f t="shared" si="0"/>
        <v>0.5529972925023775</v>
      </c>
      <c r="J41" s="1">
        <f t="shared" si="1"/>
        <v>2.0282555629073489</v>
      </c>
      <c r="K41" s="1">
        <f t="shared" si="2"/>
        <v>0.89477525123023538</v>
      </c>
      <c r="L41" s="1">
        <f t="shared" si="7"/>
        <v>0.19175986639418641</v>
      </c>
      <c r="M41" s="1">
        <f t="shared" si="7"/>
        <v>-0.37946424187230909</v>
      </c>
      <c r="N41" s="1">
        <f t="shared" si="7"/>
        <v>0.13404340351750887</v>
      </c>
      <c r="O41" s="1">
        <f t="shared" si="4"/>
        <v>0.67235096137393113</v>
      </c>
      <c r="P41" s="1">
        <f t="shared" si="5"/>
        <v>1.4737908726825621</v>
      </c>
      <c r="Q41" s="1">
        <f t="shared" si="6"/>
        <v>0.93159746500590357</v>
      </c>
    </row>
    <row r="42" spans="1:17" x14ac:dyDescent="0.35">
      <c r="A42" s="3">
        <v>45001</v>
      </c>
      <c r="B42" s="2" t="s">
        <v>20</v>
      </c>
      <c r="C42" s="2">
        <v>8</v>
      </c>
      <c r="D42" s="2">
        <v>7.54</v>
      </c>
      <c r="E42" s="1">
        <v>0.53737825716827536</v>
      </c>
      <c r="F42" s="1">
        <v>1.8714653994163204</v>
      </c>
      <c r="G42" s="1">
        <v>0.90385133721958821</v>
      </c>
      <c r="H42" s="1">
        <v>0.16033810135142815</v>
      </c>
      <c r="I42" s="1">
        <f t="shared" si="0"/>
        <v>0.60404892537742072</v>
      </c>
      <c r="J42" s="1">
        <f t="shared" si="1"/>
        <v>2.1467433421791053</v>
      </c>
      <c r="K42" s="1">
        <f t="shared" si="2"/>
        <v>0.96193515986375611</v>
      </c>
      <c r="L42" s="1">
        <f t="shared" si="7"/>
        <v>-6.6670668209145356E-2</v>
      </c>
      <c r="M42" s="1">
        <f t="shared" si="7"/>
        <v>-0.27527794276278494</v>
      </c>
      <c r="N42" s="1">
        <f t="shared" si="7"/>
        <v>-5.8083822644167893E-2</v>
      </c>
      <c r="O42" s="1">
        <f t="shared" si="4"/>
        <v>0.41392042677059931</v>
      </c>
      <c r="P42" s="1">
        <f t="shared" si="5"/>
        <v>1.5779771717920863</v>
      </c>
      <c r="Q42" s="1">
        <f t="shared" si="6"/>
        <v>0.7394702388442268</v>
      </c>
    </row>
    <row r="43" spans="1:17" x14ac:dyDescent="0.35">
      <c r="A43" s="3">
        <v>45001</v>
      </c>
      <c r="B43" s="2" t="s">
        <v>21</v>
      </c>
      <c r="C43" s="2">
        <v>7</v>
      </c>
      <c r="D43" s="2">
        <v>10.11</v>
      </c>
      <c r="E43" s="1">
        <v>0.688105301233914</v>
      </c>
      <c r="F43" s="1">
        <v>1.85258032798266</v>
      </c>
      <c r="G43" s="1">
        <v>1.2614733180616917</v>
      </c>
      <c r="H43" s="1">
        <v>0.33691252493020013</v>
      </c>
      <c r="I43" s="1">
        <f t="shared" si="0"/>
        <v>0.82110852829668746</v>
      </c>
      <c r="J43" s="1">
        <f t="shared" si="1"/>
        <v>2.6152110139909235</v>
      </c>
      <c r="K43" s="1">
        <f t="shared" si="2"/>
        <v>1.2371573446500244</v>
      </c>
      <c r="L43" s="1">
        <f t="shared" si="7"/>
        <v>-0.13300322706277345</v>
      </c>
      <c r="M43" s="1">
        <f t="shared" si="7"/>
        <v>-0.76263068600826345</v>
      </c>
      <c r="N43" s="1">
        <f t="shared" si="7"/>
        <v>2.4315973411667358E-2</v>
      </c>
      <c r="O43" s="1">
        <f t="shared" si="4"/>
        <v>0.34758786791697122</v>
      </c>
      <c r="P43" s="1">
        <f t="shared" si="5"/>
        <v>1.0906244285466078</v>
      </c>
      <c r="Q43" s="1">
        <f t="shared" si="6"/>
        <v>0.82187003490006205</v>
      </c>
    </row>
    <row r="44" spans="1:17" x14ac:dyDescent="0.35">
      <c r="A44" s="3">
        <v>45001</v>
      </c>
      <c r="B44" s="2" t="s">
        <v>24</v>
      </c>
      <c r="C44" s="2">
        <v>5</v>
      </c>
      <c r="D44" s="2">
        <v>2.54</v>
      </c>
      <c r="E44" s="1">
        <v>0.12810311382968217</v>
      </c>
      <c r="F44" s="1">
        <v>1.2569279742876602</v>
      </c>
      <c r="G44" s="1">
        <v>0.28886366058004648</v>
      </c>
      <c r="H44" s="1">
        <v>2.5323000598645697E-2</v>
      </c>
      <c r="I44" s="1">
        <f t="shared" si="0"/>
        <v>0.19340468026120122</v>
      </c>
      <c r="J44" s="1">
        <f t="shared" si="1"/>
        <v>1.032196305265614</v>
      </c>
      <c r="K44" s="1">
        <f t="shared" si="2"/>
        <v>0.37822982071084105</v>
      </c>
      <c r="L44" s="1">
        <f t="shared" si="7"/>
        <v>-6.5301566431519048E-2</v>
      </c>
      <c r="M44" s="1">
        <f t="shared" si="7"/>
        <v>0.22473166902204622</v>
      </c>
      <c r="N44" s="1">
        <f t="shared" si="7"/>
        <v>-8.936616013079457E-2</v>
      </c>
      <c r="O44" s="1">
        <f t="shared" si="4"/>
        <v>0.41528952854822565</v>
      </c>
      <c r="P44" s="1">
        <f t="shared" si="5"/>
        <v>2.0779867835769172</v>
      </c>
      <c r="Q44" s="1">
        <f t="shared" si="6"/>
        <v>0.70818790135760012</v>
      </c>
    </row>
    <row r="45" spans="1:17" x14ac:dyDescent="0.35">
      <c r="A45" s="3">
        <v>45001</v>
      </c>
      <c r="B45" s="2" t="s">
        <v>25</v>
      </c>
      <c r="C45" s="2">
        <v>1</v>
      </c>
      <c r="D45" s="2">
        <v>2.7</v>
      </c>
      <c r="E45" s="1">
        <v>4.9438711496911425E-2</v>
      </c>
      <c r="F45" s="1">
        <v>1.0524708208614599</v>
      </c>
      <c r="G45" s="1">
        <v>0.15915998874133636</v>
      </c>
      <c r="H45" s="1">
        <v>5.7266714524046251E-3</v>
      </c>
      <c r="I45" s="1">
        <f t="shared" si="0"/>
        <v>0.20617498909438545</v>
      </c>
      <c r="J45" s="1">
        <f t="shared" si="1"/>
        <v>1.0755163630262428</v>
      </c>
      <c r="K45" s="1">
        <f t="shared" si="2"/>
        <v>0.39858035960325489</v>
      </c>
      <c r="L45" s="1">
        <f t="shared" si="7"/>
        <v>-0.15673627759747402</v>
      </c>
      <c r="M45" s="1">
        <f t="shared" si="7"/>
        <v>-2.3045542164782828E-2</v>
      </c>
      <c r="N45" s="1">
        <f t="shared" si="7"/>
        <v>-0.23942037086191853</v>
      </c>
      <c r="O45" s="1">
        <f t="shared" si="4"/>
        <v>0.32385481738227062</v>
      </c>
      <c r="P45" s="1">
        <f t="shared" si="5"/>
        <v>1.8302095723900884</v>
      </c>
      <c r="Q45" s="1">
        <f t="shared" si="6"/>
        <v>0.55813369062647622</v>
      </c>
    </row>
    <row r="46" spans="1:17" x14ac:dyDescent="0.35">
      <c r="A46" s="3">
        <v>45001</v>
      </c>
      <c r="B46" s="2" t="s">
        <v>27</v>
      </c>
      <c r="C46" s="2">
        <v>11</v>
      </c>
      <c r="D46" s="2">
        <v>9.2200000000000006</v>
      </c>
      <c r="E46" s="1">
        <v>0.44268601171460387</v>
      </c>
      <c r="F46" s="1">
        <v>1.9000188647809795</v>
      </c>
      <c r="G46" s="1">
        <v>0.68869226960260932</v>
      </c>
      <c r="H46" s="1">
        <v>7.8393921256724786E-2</v>
      </c>
      <c r="I46" s="1">
        <f t="shared" si="0"/>
        <v>0.74560941509823031</v>
      </c>
      <c r="J46" s="1">
        <f t="shared" si="1"/>
        <v>2.4579504222886772</v>
      </c>
      <c r="K46" s="1">
        <f t="shared" si="2"/>
        <v>1.1431193559887391</v>
      </c>
      <c r="L46" s="1">
        <f t="shared" si="7"/>
        <v>-0.30292340338362644</v>
      </c>
      <c r="M46" s="1">
        <f t="shared" si="7"/>
        <v>-0.55793155750769774</v>
      </c>
      <c r="N46" s="1">
        <f t="shared" si="7"/>
        <v>-0.45442708638612983</v>
      </c>
      <c r="O46" s="1">
        <f t="shared" si="4"/>
        <v>0.17766769159611823</v>
      </c>
      <c r="P46" s="1">
        <f t="shared" si="5"/>
        <v>1.2953235570471735</v>
      </c>
      <c r="Q46" s="1">
        <f t="shared" si="6"/>
        <v>0.34312697510226486</v>
      </c>
    </row>
    <row r="47" spans="1:17" x14ac:dyDescent="0.35">
      <c r="A47" s="3">
        <v>45001</v>
      </c>
      <c r="B47" s="2" t="s">
        <v>29</v>
      </c>
      <c r="C47" s="2">
        <v>32</v>
      </c>
      <c r="D47" s="2">
        <v>4.97</v>
      </c>
      <c r="E47" s="1">
        <v>0.25864350813004866</v>
      </c>
      <c r="F47" s="1">
        <v>1.7044901902421399</v>
      </c>
      <c r="G47" s="1">
        <v>0.51736474793183951</v>
      </c>
      <c r="H47" s="1">
        <v>7.4703132531155E-2</v>
      </c>
      <c r="I47" s="1">
        <f t="shared" si="0"/>
        <v>0.39048446480403987</v>
      </c>
      <c r="J47" s="1">
        <f t="shared" si="1"/>
        <v>1.6216497465127802</v>
      </c>
      <c r="K47" s="1">
        <f t="shared" si="2"/>
        <v>0.67274900989595943</v>
      </c>
      <c r="L47" s="1">
        <f t="shared" si="7"/>
        <v>-0.13184095667399121</v>
      </c>
      <c r="M47" s="1">
        <f t="shared" si="7"/>
        <v>8.2840443729359725E-2</v>
      </c>
      <c r="N47" s="1">
        <f t="shared" si="7"/>
        <v>-0.15538426196411992</v>
      </c>
      <c r="O47" s="1">
        <f t="shared" si="4"/>
        <v>0.34875013830575347</v>
      </c>
      <c r="P47" s="1">
        <f t="shared" si="5"/>
        <v>1.936095558284231</v>
      </c>
      <c r="Q47" s="1">
        <f t="shared" si="6"/>
        <v>0.64216979952427478</v>
      </c>
    </row>
    <row r="48" spans="1:17" x14ac:dyDescent="0.35">
      <c r="A48" s="3">
        <v>45002</v>
      </c>
      <c r="B48" s="2" t="s">
        <v>30</v>
      </c>
      <c r="C48" s="2">
        <v>18</v>
      </c>
      <c r="D48" s="2">
        <v>7.43</v>
      </c>
      <c r="E48" s="1">
        <v>0.47880786935773956</v>
      </c>
      <c r="F48" s="1">
        <v>2.2759920541744205</v>
      </c>
      <c r="G48" s="1">
        <v>0.74288410282460993</v>
      </c>
      <c r="H48" s="1">
        <v>8.2200272249510362E-2</v>
      </c>
      <c r="I48" s="1">
        <f t="shared" si="0"/>
        <v>0.59482815895114438</v>
      </c>
      <c r="J48" s="1">
        <f t="shared" si="1"/>
        <v>2.1256153642726221</v>
      </c>
      <c r="K48" s="1">
        <f t="shared" si="2"/>
        <v>0.94988323950272291</v>
      </c>
      <c r="L48" s="1">
        <f t="shared" si="7"/>
        <v>-0.11602028959340482</v>
      </c>
      <c r="M48" s="1">
        <f t="shared" si="7"/>
        <v>0.15037668990179842</v>
      </c>
      <c r="N48" s="1">
        <f t="shared" si="7"/>
        <v>-0.20699913667811298</v>
      </c>
      <c r="O48" s="1">
        <f t="shared" si="4"/>
        <v>0.36457080538633985</v>
      </c>
      <c r="P48" s="1">
        <f t="shared" si="5"/>
        <v>2.0036318044566697</v>
      </c>
      <c r="Q48" s="1">
        <f t="shared" si="6"/>
        <v>0.59055492481028171</v>
      </c>
    </row>
    <row r="49" spans="1:17" x14ac:dyDescent="0.35">
      <c r="A49" s="3">
        <v>45002</v>
      </c>
      <c r="B49" s="2" t="s">
        <v>17</v>
      </c>
      <c r="C49" s="2">
        <v>15</v>
      </c>
      <c r="D49" s="2">
        <v>8.35</v>
      </c>
      <c r="E49" s="1">
        <v>0.55110817432620851</v>
      </c>
      <c r="F49" s="1">
        <v>1.78270181778924</v>
      </c>
      <c r="G49" s="1">
        <v>0.7891022929083934</v>
      </c>
      <c r="H49" s="1">
        <v>5.1492825598975882E-2</v>
      </c>
      <c r="I49" s="1">
        <f t="shared" si="0"/>
        <v>0.67213538885591451</v>
      </c>
      <c r="J49" s="1">
        <f t="shared" si="1"/>
        <v>2.2993453600862184</v>
      </c>
      <c r="K49" s="1">
        <f t="shared" si="2"/>
        <v>1.0499382283106022</v>
      </c>
      <c r="L49" s="1">
        <f t="shared" si="7"/>
        <v>-0.121027214529706</v>
      </c>
      <c r="M49" s="1">
        <f t="shared" si="7"/>
        <v>-0.5166435422969784</v>
      </c>
      <c r="N49" s="1">
        <f t="shared" si="7"/>
        <v>-0.26083593540220884</v>
      </c>
      <c r="O49" s="1">
        <f t="shared" si="4"/>
        <v>0.35956388045003868</v>
      </c>
      <c r="P49" s="1">
        <f t="shared" si="5"/>
        <v>1.3366115722578928</v>
      </c>
      <c r="Q49" s="1">
        <f t="shared" si="6"/>
        <v>0.53671812608618585</v>
      </c>
    </row>
    <row r="50" spans="1:17" x14ac:dyDescent="0.35">
      <c r="A50" s="3">
        <v>45002</v>
      </c>
      <c r="B50" s="2" t="s">
        <v>31</v>
      </c>
      <c r="C50" s="2">
        <v>17</v>
      </c>
      <c r="D50" s="2">
        <v>9.43</v>
      </c>
      <c r="E50" s="1">
        <v>0.59318319827479649</v>
      </c>
      <c r="F50" s="1">
        <v>2.5718060103735598</v>
      </c>
      <c r="G50" s="1">
        <v>0.90746191739194915</v>
      </c>
      <c r="H50" s="1">
        <v>9.667698713064686E-2</v>
      </c>
      <c r="I50" s="1">
        <f t="shared" si="0"/>
        <v>0.76339430739489911</v>
      </c>
      <c r="J50" s="1">
        <f t="shared" si="1"/>
        <v>2.4954885302894052</v>
      </c>
      <c r="K50" s="1">
        <f t="shared" si="2"/>
        <v>1.1654200959268746</v>
      </c>
      <c r="L50" s="1">
        <f t="shared" si="7"/>
        <v>-0.17021110912010262</v>
      </c>
      <c r="M50" s="1">
        <f t="shared" si="7"/>
        <v>7.6317480084154621E-2</v>
      </c>
      <c r="N50" s="1">
        <f t="shared" si="7"/>
        <v>-0.25795817853492542</v>
      </c>
      <c r="O50" s="1">
        <f t="shared" si="4"/>
        <v>0.31037998585964205</v>
      </c>
      <c r="P50" s="1">
        <f t="shared" si="5"/>
        <v>1.9295725946390259</v>
      </c>
      <c r="Q50" s="1">
        <f t="shared" si="6"/>
        <v>0.53959588295346927</v>
      </c>
    </row>
    <row r="51" spans="1:17" x14ac:dyDescent="0.35">
      <c r="A51" s="3">
        <v>45002</v>
      </c>
      <c r="B51" s="2" t="s">
        <v>32</v>
      </c>
      <c r="C51" s="2">
        <v>13</v>
      </c>
      <c r="D51" s="2">
        <v>9.18</v>
      </c>
      <c r="E51" s="1">
        <v>0.97930819205230812</v>
      </c>
      <c r="F51" s="1">
        <v>1.8226625174388003</v>
      </c>
      <c r="G51" s="1">
        <v>1.7338695349974773</v>
      </c>
      <c r="H51" s="1">
        <v>0.64141929774903172</v>
      </c>
      <c r="I51" s="1">
        <f t="shared" si="0"/>
        <v>0.74222394782325785</v>
      </c>
      <c r="J51" s="1">
        <f t="shared" si="1"/>
        <v>2.4507687465329391</v>
      </c>
      <c r="K51" s="1">
        <f t="shared" si="2"/>
        <v>1.1388634562738769</v>
      </c>
      <c r="L51" s="1">
        <f t="shared" si="7"/>
        <v>0.23708424422905028</v>
      </c>
      <c r="M51" s="1">
        <f t="shared" si="7"/>
        <v>-0.62810622909413882</v>
      </c>
      <c r="N51" s="1">
        <f t="shared" si="7"/>
        <v>0.59500607872360045</v>
      </c>
      <c r="O51" s="1">
        <f t="shared" si="4"/>
        <v>0.71767533920879489</v>
      </c>
      <c r="P51" s="1">
        <f t="shared" si="5"/>
        <v>1.2251488854607324</v>
      </c>
      <c r="Q51" s="1">
        <f t="shared" si="6"/>
        <v>1.3925601402119951</v>
      </c>
    </row>
    <row r="52" spans="1:17" x14ac:dyDescent="0.35">
      <c r="A52" s="3">
        <v>45002</v>
      </c>
      <c r="B52" s="2" t="s">
        <v>18</v>
      </c>
      <c r="C52" s="2">
        <v>22</v>
      </c>
      <c r="D52" s="2">
        <v>12.22</v>
      </c>
      <c r="E52" s="1">
        <v>0.86099578806582988</v>
      </c>
      <c r="F52" s="1">
        <v>3.4375879815793207</v>
      </c>
      <c r="G52" s="1">
        <v>1.6752225596473354</v>
      </c>
      <c r="H52" s="1">
        <v>0.73343662782253083</v>
      </c>
      <c r="I52" s="1">
        <f t="shared" si="0"/>
        <v>1.00130171391078</v>
      </c>
      <c r="J52" s="1">
        <f t="shared" si="1"/>
        <v>2.9710374797168728</v>
      </c>
      <c r="K52" s="1">
        <f t="shared" si="2"/>
        <v>1.4556176364894298</v>
      </c>
      <c r="L52" s="1">
        <f t="shared" si="7"/>
        <v>-0.14030592584495016</v>
      </c>
      <c r="M52" s="1">
        <f t="shared" si="7"/>
        <v>0.46655050186244784</v>
      </c>
      <c r="N52" s="1">
        <f t="shared" si="7"/>
        <v>0.21960492315790558</v>
      </c>
      <c r="O52" s="1">
        <f t="shared" si="4"/>
        <v>0.34028516913479451</v>
      </c>
      <c r="P52" s="1">
        <f t="shared" si="5"/>
        <v>2.3198056164173191</v>
      </c>
      <c r="Q52" s="1">
        <f t="shared" si="6"/>
        <v>1.0171589846463003</v>
      </c>
    </row>
    <row r="53" spans="1:17" x14ac:dyDescent="0.35">
      <c r="A53" s="3">
        <v>45002</v>
      </c>
      <c r="B53" s="2" t="s">
        <v>19</v>
      </c>
      <c r="C53" s="2">
        <v>23</v>
      </c>
      <c r="D53" s="2">
        <v>10.87</v>
      </c>
      <c r="E53" s="1">
        <v>0.82088251197739315</v>
      </c>
      <c r="F53" s="1">
        <v>3.3218183687944811</v>
      </c>
      <c r="G53" s="1">
        <v>1.1516307199098761</v>
      </c>
      <c r="H53" s="1">
        <v>0.14738996199284315</v>
      </c>
      <c r="I53" s="1">
        <f t="shared" si="0"/>
        <v>0.88582716046304155</v>
      </c>
      <c r="J53" s="1">
        <f t="shared" si="1"/>
        <v>2.7459441008898606</v>
      </c>
      <c r="K53" s="1">
        <f t="shared" si="2"/>
        <v>1.3165284459438784</v>
      </c>
      <c r="L53" s="1">
        <f t="shared" si="7"/>
        <v>-6.4944648485648404E-2</v>
      </c>
      <c r="M53" s="1">
        <f t="shared" si="7"/>
        <v>0.57587426790462048</v>
      </c>
      <c r="N53" s="1">
        <f t="shared" si="7"/>
        <v>-0.16489772603400232</v>
      </c>
      <c r="O53" s="1">
        <f t="shared" si="4"/>
        <v>0.41564644649409627</v>
      </c>
      <c r="P53" s="1">
        <f t="shared" si="5"/>
        <v>2.4291293824594917</v>
      </c>
      <c r="Q53" s="1">
        <f t="shared" si="6"/>
        <v>0.63265633545439237</v>
      </c>
    </row>
    <row r="54" spans="1:17" x14ac:dyDescent="0.35">
      <c r="A54" s="3">
        <v>45002</v>
      </c>
      <c r="B54" s="2" t="s">
        <v>20</v>
      </c>
      <c r="C54" s="2">
        <v>24</v>
      </c>
      <c r="D54" s="2">
        <v>6.83</v>
      </c>
      <c r="E54" s="1">
        <v>0.45679558094491729</v>
      </c>
      <c r="F54" s="1">
        <v>1.8013749841682398</v>
      </c>
      <c r="G54" s="1">
        <v>0.76845136537015335</v>
      </c>
      <c r="H54" s="1">
        <v>0.1088771194183582</v>
      </c>
      <c r="I54" s="1">
        <f t="shared" si="0"/>
        <v>0.54464770611613378</v>
      </c>
      <c r="J54" s="1">
        <f t="shared" si="1"/>
        <v>2.008511591531366</v>
      </c>
      <c r="K54" s="1">
        <f t="shared" si="2"/>
        <v>0.88368695314323809</v>
      </c>
      <c r="L54" s="1">
        <f t="shared" si="7"/>
        <v>-8.7852125171216489E-2</v>
      </c>
      <c r="M54" s="1">
        <f t="shared" si="7"/>
        <v>-0.20713660736312622</v>
      </c>
      <c r="N54" s="1">
        <f t="shared" si="7"/>
        <v>-0.11523558777308474</v>
      </c>
      <c r="O54" s="1">
        <f t="shared" si="4"/>
        <v>0.39273896980852818</v>
      </c>
      <c r="P54" s="1">
        <f t="shared" si="5"/>
        <v>1.646118507191745</v>
      </c>
      <c r="Q54" s="1">
        <f t="shared" si="6"/>
        <v>0.68231847371530996</v>
      </c>
    </row>
    <row r="55" spans="1:17" x14ac:dyDescent="0.35">
      <c r="A55" s="3">
        <v>45002</v>
      </c>
      <c r="B55" s="2" t="s">
        <v>21</v>
      </c>
      <c r="C55" s="2">
        <v>20</v>
      </c>
      <c r="D55" s="2">
        <v>6.14</v>
      </c>
      <c r="E55" s="1">
        <v>0.45520062445697446</v>
      </c>
      <c r="F55" s="1">
        <v>2.0905348713566991</v>
      </c>
      <c r="G55" s="1">
        <v>0.58881851373673144</v>
      </c>
      <c r="H55" s="1">
        <v>4.0980428076050332E-2</v>
      </c>
      <c r="I55" s="1">
        <f t="shared" si="0"/>
        <v>0.48719560559118924</v>
      </c>
      <c r="J55" s="1">
        <f t="shared" si="1"/>
        <v>1.8695906294907685</v>
      </c>
      <c r="K55" s="1">
        <f t="shared" si="2"/>
        <v>0.80652636151501067</v>
      </c>
      <c r="L55" s="1">
        <f t="shared" si="7"/>
        <v>-3.1994981134214784E-2</v>
      </c>
      <c r="M55" s="1">
        <f t="shared" si="7"/>
        <v>0.22094424186593065</v>
      </c>
      <c r="N55" s="1">
        <f t="shared" si="7"/>
        <v>-0.21770784777827923</v>
      </c>
      <c r="O55" s="1">
        <f t="shared" si="4"/>
        <v>0.44859611384552989</v>
      </c>
      <c r="P55" s="1">
        <f t="shared" si="5"/>
        <v>2.0741993564208019</v>
      </c>
      <c r="Q55" s="1">
        <f t="shared" si="6"/>
        <v>0.57984621371011547</v>
      </c>
    </row>
    <row r="56" spans="1:17" x14ac:dyDescent="0.35">
      <c r="A56" s="3">
        <v>45002</v>
      </c>
      <c r="B56" s="2" t="s">
        <v>24</v>
      </c>
      <c r="C56" s="2">
        <v>16</v>
      </c>
      <c r="D56" s="2">
        <v>2.33</v>
      </c>
      <c r="E56" s="1">
        <v>0.30059140619499947</v>
      </c>
      <c r="F56" s="1">
        <v>0.95140269166770008</v>
      </c>
      <c r="G56" s="1">
        <v>0.49108807863114373</v>
      </c>
      <c r="H56" s="1">
        <v>2.6824277181154963E-2</v>
      </c>
      <c r="I56" s="1">
        <f t="shared" si="0"/>
        <v>0.17670098516929045</v>
      </c>
      <c r="J56" s="1">
        <f t="shared" si="1"/>
        <v>0.97395691132621764</v>
      </c>
      <c r="K56" s="1">
        <f t="shared" si="2"/>
        <v>0.35123967451071364</v>
      </c>
      <c r="L56" s="1">
        <f t="shared" si="7"/>
        <v>0.12389042102570902</v>
      </c>
      <c r="M56" s="1">
        <f t="shared" si="7"/>
        <v>-2.255421965851756E-2</v>
      </c>
      <c r="N56" s="1">
        <f t="shared" si="7"/>
        <v>0.13984840412043009</v>
      </c>
      <c r="O56" s="1">
        <f t="shared" si="4"/>
        <v>0.60448151600545375</v>
      </c>
      <c r="P56" s="1">
        <f t="shared" si="5"/>
        <v>1.8307008948963537</v>
      </c>
      <c r="Q56" s="1">
        <f t="shared" si="6"/>
        <v>0.93740246560882479</v>
      </c>
    </row>
    <row r="57" spans="1:17" x14ac:dyDescent="0.35">
      <c r="A57" s="3">
        <v>45002</v>
      </c>
      <c r="B57" s="2" t="s">
        <v>25</v>
      </c>
      <c r="C57" s="2">
        <v>33</v>
      </c>
      <c r="D57" s="2">
        <v>3.97</v>
      </c>
      <c r="E57" s="1">
        <v>0.27175602819169403</v>
      </c>
      <c r="F57" s="1">
        <v>1.3630775426953197</v>
      </c>
      <c r="G57" s="1">
        <v>0.44148519464788805</v>
      </c>
      <c r="H57" s="1">
        <v>1.8975235134975014E-2</v>
      </c>
      <c r="I57" s="1">
        <f t="shared" si="0"/>
        <v>0.30866085278661798</v>
      </c>
      <c r="J57" s="1">
        <f t="shared" si="1"/>
        <v>1.3941041497858666</v>
      </c>
      <c r="K57" s="1">
        <f t="shared" si="2"/>
        <v>0.55481896408268383</v>
      </c>
      <c r="L57" s="1">
        <f t="shared" si="7"/>
        <v>-3.6904824594923946E-2</v>
      </c>
      <c r="M57" s="1">
        <f t="shared" si="7"/>
        <v>-3.1026607090546943E-2</v>
      </c>
      <c r="N57" s="1">
        <f t="shared" si="7"/>
        <v>-0.11333376943479578</v>
      </c>
      <c r="O57" s="1">
        <f t="shared" si="4"/>
        <v>0.44368627038482072</v>
      </c>
      <c r="P57" s="1">
        <f t="shared" si="5"/>
        <v>1.8222285074643243</v>
      </c>
      <c r="Q57" s="1">
        <f t="shared" si="6"/>
        <v>0.68422029205359891</v>
      </c>
    </row>
    <row r="58" spans="1:17" x14ac:dyDescent="0.35">
      <c r="A58" s="3">
        <v>45002</v>
      </c>
      <c r="B58" s="2" t="s">
        <v>27</v>
      </c>
      <c r="C58" s="2">
        <v>19</v>
      </c>
      <c r="D58" s="2">
        <v>7</v>
      </c>
      <c r="E58" s="1">
        <v>0.53550778836914659</v>
      </c>
      <c r="F58" s="1">
        <v>2.2515999256766399</v>
      </c>
      <c r="G58" s="1">
        <v>0.72387754180092156</v>
      </c>
      <c r="H58" s="1">
        <v>9.8389432539798455E-2</v>
      </c>
      <c r="I58" s="1">
        <f t="shared" si="0"/>
        <v>0.55884535664595669</v>
      </c>
      <c r="J58" s="1">
        <f t="shared" si="1"/>
        <v>2.0420209332395647</v>
      </c>
      <c r="K58" s="1">
        <f t="shared" si="2"/>
        <v>0.90252352281184012</v>
      </c>
      <c r="L58" s="1">
        <f t="shared" si="7"/>
        <v>-2.3337568276810106E-2</v>
      </c>
      <c r="M58" s="1">
        <f t="shared" si="7"/>
        <v>0.20957899243707523</v>
      </c>
      <c r="N58" s="1">
        <f t="shared" si="7"/>
        <v>-0.17864598101091855</v>
      </c>
      <c r="O58" s="1">
        <f t="shared" si="4"/>
        <v>0.45725352670293457</v>
      </c>
      <c r="P58" s="1">
        <f t="shared" si="5"/>
        <v>2.0628341069919465</v>
      </c>
      <c r="Q58" s="1">
        <f t="shared" si="6"/>
        <v>0.61890808047747614</v>
      </c>
    </row>
    <row r="59" spans="1:17" x14ac:dyDescent="0.35">
      <c r="A59" s="3">
        <v>45002</v>
      </c>
      <c r="B59" s="2" t="s">
        <v>28</v>
      </c>
      <c r="C59" s="2">
        <v>34</v>
      </c>
      <c r="D59" s="2">
        <v>2.91</v>
      </c>
      <c r="E59" s="1">
        <v>0.24425558235792569</v>
      </c>
      <c r="F59" s="1">
        <v>1.01612296633638</v>
      </c>
      <c r="G59" s="1">
        <v>0.45671306988566596</v>
      </c>
      <c r="H59" s="1">
        <v>7.1190944839633064E-2</v>
      </c>
      <c r="I59" s="1">
        <f t="shared" si="0"/>
        <v>0.22298945182078153</v>
      </c>
      <c r="J59" s="1">
        <f t="shared" si="1"/>
        <v>1.1311213257325663</v>
      </c>
      <c r="K59" s="1">
        <f t="shared" si="2"/>
        <v>0.42503306478720637</v>
      </c>
      <c r="L59" s="1">
        <f t="shared" si="7"/>
        <v>2.1266130537144157E-2</v>
      </c>
      <c r="M59" s="1">
        <f t="shared" si="7"/>
        <v>-0.1149983593961863</v>
      </c>
      <c r="N59" s="1">
        <f t="shared" si="7"/>
        <v>3.1680005098459585E-2</v>
      </c>
      <c r="O59" s="1">
        <f t="shared" si="4"/>
        <v>0.50185722551688883</v>
      </c>
      <c r="P59" s="1">
        <f t="shared" si="5"/>
        <v>1.7382567551586849</v>
      </c>
      <c r="Q59" s="1">
        <f t="shared" si="6"/>
        <v>0.82923406658685428</v>
      </c>
    </row>
    <row r="60" spans="1:17" x14ac:dyDescent="0.35">
      <c r="A60" s="3">
        <v>45002</v>
      </c>
      <c r="B60" s="2" t="s">
        <v>29</v>
      </c>
      <c r="C60" s="2">
        <v>21</v>
      </c>
      <c r="D60" s="2">
        <v>5.22</v>
      </c>
      <c r="E60" s="1">
        <v>0.4985502662410618</v>
      </c>
      <c r="F60" s="1">
        <v>1.7977120839466199</v>
      </c>
      <c r="G60" s="1">
        <v>0.66108555753529563</v>
      </c>
      <c r="H60" s="1">
        <v>2.0052514686503594E-2</v>
      </c>
      <c r="I60" s="1">
        <f t="shared" si="0"/>
        <v>0.41106759659660519</v>
      </c>
      <c r="J60" s="1">
        <f t="shared" si="1"/>
        <v>1.6761059100081863</v>
      </c>
      <c r="K60" s="1">
        <f t="shared" si="2"/>
        <v>0.70167894642298578</v>
      </c>
      <c r="L60" s="1">
        <f t="shared" si="7"/>
        <v>8.7482669644456612E-2</v>
      </c>
      <c r="M60" s="1">
        <f t="shared" si="7"/>
        <v>0.12160617393843354</v>
      </c>
      <c r="N60" s="1">
        <f t="shared" si="7"/>
        <v>-4.0593388887690152E-2</v>
      </c>
      <c r="O60" s="1">
        <f t="shared" si="4"/>
        <v>0.56807376462420134</v>
      </c>
      <c r="P60" s="1">
        <f t="shared" si="5"/>
        <v>1.9748612884933048</v>
      </c>
      <c r="Q60" s="1">
        <f t="shared" si="6"/>
        <v>0.75696067260070454</v>
      </c>
    </row>
    <row r="61" spans="1:17" x14ac:dyDescent="0.35">
      <c r="A61" s="3">
        <v>45003</v>
      </c>
      <c r="B61" s="2" t="s">
        <v>30</v>
      </c>
      <c r="C61" s="2">
        <v>30</v>
      </c>
      <c r="D61" s="2">
        <v>10.130000000000001</v>
      </c>
      <c r="E61" s="1">
        <v>0.86717681900672183</v>
      </c>
      <c r="F61" s="1">
        <v>1.9806069715580399</v>
      </c>
      <c r="G61" s="1">
        <v>1.3410095964783617</v>
      </c>
      <c r="H61" s="1">
        <v>0.21558057945111656</v>
      </c>
      <c r="I61" s="1">
        <f t="shared" si="0"/>
        <v>0.82280881310668563</v>
      </c>
      <c r="J61" s="1">
        <f t="shared" si="1"/>
        <v>2.61869166332791</v>
      </c>
      <c r="K61" s="1">
        <f t="shared" si="2"/>
        <v>1.23925666852795</v>
      </c>
      <c r="L61" s="1">
        <f t="shared" si="7"/>
        <v>4.43680059000362E-2</v>
      </c>
      <c r="M61" s="1">
        <f t="shared" si="7"/>
        <v>-0.63808469176987015</v>
      </c>
      <c r="N61" s="1">
        <f t="shared" si="7"/>
        <v>0.10175292795041169</v>
      </c>
      <c r="O61" s="1">
        <f t="shared" si="4"/>
        <v>0.52495910087978093</v>
      </c>
      <c r="P61" s="1">
        <f t="shared" si="5"/>
        <v>1.2151704227850011</v>
      </c>
      <c r="Q61" s="1">
        <f t="shared" si="6"/>
        <v>0.89930698943880638</v>
      </c>
    </row>
    <row r="62" spans="1:17" x14ac:dyDescent="0.35">
      <c r="A62" s="3">
        <v>45003</v>
      </c>
      <c r="B62" s="2" t="s">
        <v>17</v>
      </c>
      <c r="C62" s="2">
        <v>25</v>
      </c>
      <c r="D62" s="2">
        <v>10.07</v>
      </c>
      <c r="E62" s="1">
        <v>1.1764277859570877</v>
      </c>
      <c r="F62" s="1">
        <v>3.2315781833956203</v>
      </c>
      <c r="G62" s="1">
        <v>1.9462463081738468</v>
      </c>
      <c r="H62" s="1">
        <v>0.45964790256158655</v>
      </c>
      <c r="I62" s="1">
        <f t="shared" si="0"/>
        <v>0.8177084301882197</v>
      </c>
      <c r="J62" s="1">
        <f t="shared" si="1"/>
        <v>2.6082429524684048</v>
      </c>
      <c r="K62" s="1">
        <f t="shared" si="2"/>
        <v>1.232956924898692</v>
      </c>
      <c r="L62" s="1">
        <f t="shared" si="7"/>
        <v>0.35871935576886804</v>
      </c>
      <c r="M62" s="1">
        <f t="shared" si="7"/>
        <v>0.62333523092721554</v>
      </c>
      <c r="N62" s="1">
        <f t="shared" si="7"/>
        <v>0.71328938327515479</v>
      </c>
      <c r="O62" s="1">
        <f t="shared" si="4"/>
        <v>0.83931045074861266</v>
      </c>
      <c r="P62" s="1">
        <f t="shared" si="5"/>
        <v>2.4765903454820868</v>
      </c>
      <c r="Q62" s="1">
        <f t="shared" si="6"/>
        <v>1.5108434447635495</v>
      </c>
    </row>
    <row r="63" spans="1:17" x14ac:dyDescent="0.35">
      <c r="A63" s="3">
        <v>45003</v>
      </c>
      <c r="B63" s="2" t="s">
        <v>31</v>
      </c>
      <c r="C63" s="2">
        <v>27</v>
      </c>
      <c r="D63" s="2">
        <v>7.64</v>
      </c>
      <c r="E63" s="1">
        <v>0.57969741736783664</v>
      </c>
      <c r="F63" s="1">
        <v>2.3951788345004403</v>
      </c>
      <c r="G63" s="1">
        <v>0.95630746188995497</v>
      </c>
      <c r="H63" s="1">
        <v>0.1996285256542131</v>
      </c>
      <c r="I63" s="1">
        <f t="shared" si="0"/>
        <v>0.61243689605451102</v>
      </c>
      <c r="J63" s="1">
        <f t="shared" si="1"/>
        <v>2.165863284396925</v>
      </c>
      <c r="K63" s="1">
        <f t="shared" si="2"/>
        <v>0.97286978106252797</v>
      </c>
      <c r="L63" s="1">
        <f t="shared" si="7"/>
        <v>-3.2739478686674373E-2</v>
      </c>
      <c r="M63" s="1">
        <f t="shared" si="7"/>
        <v>0.22931555010351534</v>
      </c>
      <c r="N63" s="1">
        <f t="shared" si="7"/>
        <v>-1.6562319172573003E-2</v>
      </c>
      <c r="O63" s="1">
        <f t="shared" si="4"/>
        <v>0.4478516162930703</v>
      </c>
      <c r="P63" s="1">
        <f t="shared" si="5"/>
        <v>2.0825706646583866</v>
      </c>
      <c r="Q63" s="1">
        <f t="shared" si="6"/>
        <v>0.78099174231582169</v>
      </c>
    </row>
    <row r="64" spans="1:17" x14ac:dyDescent="0.35">
      <c r="A64" s="3">
        <v>45003</v>
      </c>
      <c r="B64" s="2" t="s">
        <v>32</v>
      </c>
      <c r="C64" s="2">
        <v>35</v>
      </c>
      <c r="D64" s="2">
        <v>6.03</v>
      </c>
      <c r="E64" s="1">
        <v>0.46252349953317873</v>
      </c>
      <c r="F64" s="1">
        <v>1.4342643353867399</v>
      </c>
      <c r="G64" s="1">
        <v>0.7576598846428686</v>
      </c>
      <c r="H64" s="1">
        <v>0.12974720193666467</v>
      </c>
      <c r="I64" s="1">
        <f t="shared" si="0"/>
        <v>0.47806357950130818</v>
      </c>
      <c r="J64" s="1">
        <f t="shared" si="1"/>
        <v>1.8469824124466498</v>
      </c>
      <c r="K64" s="1">
        <f t="shared" si="2"/>
        <v>0.7941145318946895</v>
      </c>
      <c r="L64" s="1">
        <f t="shared" si="7"/>
        <v>-1.554007996812945E-2</v>
      </c>
      <c r="M64" s="1">
        <f t="shared" si="7"/>
        <v>-0.41271807705990993</v>
      </c>
      <c r="N64" s="1">
        <f t="shared" si="7"/>
        <v>-3.6454647251820904E-2</v>
      </c>
      <c r="O64" s="1">
        <f t="shared" si="4"/>
        <v>0.46505101501161522</v>
      </c>
      <c r="P64" s="1">
        <f t="shared" si="5"/>
        <v>1.4405370374949613</v>
      </c>
      <c r="Q64" s="1">
        <f t="shared" si="6"/>
        <v>0.76109941423657379</v>
      </c>
    </row>
    <row r="65" spans="1:17" x14ac:dyDescent="0.35">
      <c r="A65" s="3">
        <v>45003</v>
      </c>
      <c r="B65" s="2" t="s">
        <v>24</v>
      </c>
      <c r="C65" s="2">
        <v>29</v>
      </c>
      <c r="D65" s="2">
        <v>4.5999999999999996</v>
      </c>
      <c r="E65" s="1">
        <v>0.41034137130149412</v>
      </c>
      <c r="F65" s="1">
        <v>1.55199850335954</v>
      </c>
      <c r="G65" s="1">
        <v>0.6706199818995664</v>
      </c>
      <c r="H65" s="1">
        <v>9.6555633471511984E-2</v>
      </c>
      <c r="I65" s="1">
        <f t="shared" si="0"/>
        <v>0.36011080360428105</v>
      </c>
      <c r="J65" s="1">
        <f t="shared" si="1"/>
        <v>1.5393778371889861</v>
      </c>
      <c r="K65" s="1">
        <f t="shared" si="2"/>
        <v>0.62954802407918553</v>
      </c>
      <c r="L65" s="1">
        <f t="shared" si="7"/>
        <v>5.0230567697213069E-2</v>
      </c>
      <c r="M65" s="1">
        <f t="shared" si="7"/>
        <v>1.2620666170553907E-2</v>
      </c>
      <c r="N65" s="1">
        <f t="shared" si="7"/>
        <v>4.1071957820380867E-2</v>
      </c>
      <c r="O65" s="1">
        <f t="shared" si="4"/>
        <v>0.53082166267695774</v>
      </c>
      <c r="P65" s="1">
        <f t="shared" si="5"/>
        <v>1.8658757807254251</v>
      </c>
      <c r="Q65" s="1">
        <f t="shared" si="6"/>
        <v>0.83862601930877556</v>
      </c>
    </row>
    <row r="66" spans="1:17" x14ac:dyDescent="0.35">
      <c r="A66" s="3">
        <v>45003</v>
      </c>
      <c r="B66" s="2" t="s">
        <v>25</v>
      </c>
      <c r="C66" s="2">
        <v>28</v>
      </c>
      <c r="D66" s="2">
        <v>3.46</v>
      </c>
      <c r="E66" s="1">
        <v>0.40784078470981827</v>
      </c>
      <c r="F66" s="1">
        <v>1.7549937462194998</v>
      </c>
      <c r="G66" s="1">
        <v>0.68786254872531583</v>
      </c>
      <c r="H66" s="1">
        <v>6.8411099199880948E-2</v>
      </c>
      <c r="I66" s="1">
        <f t="shared" si="0"/>
        <v>0.26728739658061756</v>
      </c>
      <c r="J66" s="1">
        <f t="shared" si="1"/>
        <v>1.2708884224781785</v>
      </c>
      <c r="K66" s="1">
        <f t="shared" si="2"/>
        <v>0.49308558511416761</v>
      </c>
      <c r="L66" s="1">
        <f t="shared" si="7"/>
        <v>0.14055338812920071</v>
      </c>
      <c r="M66" s="1">
        <f t="shared" si="7"/>
        <v>0.48410532374132131</v>
      </c>
      <c r="N66" s="1">
        <f t="shared" si="7"/>
        <v>0.19477696361114821</v>
      </c>
      <c r="O66" s="1">
        <f t="shared" si="4"/>
        <v>0.62114448310894543</v>
      </c>
      <c r="P66" s="1">
        <f t="shared" si="5"/>
        <v>2.3373604382961926</v>
      </c>
      <c r="Q66" s="1">
        <f t="shared" si="6"/>
        <v>0.99233102509954296</v>
      </c>
    </row>
    <row r="67" spans="1:17" x14ac:dyDescent="0.35">
      <c r="A67" s="3">
        <v>45003</v>
      </c>
      <c r="B67" s="2" t="s">
        <v>28</v>
      </c>
      <c r="C67" s="2">
        <v>26</v>
      </c>
      <c r="D67" s="2">
        <v>3.94</v>
      </c>
      <c r="E67" s="1">
        <v>0.41032463536007113</v>
      </c>
      <c r="F67" s="1">
        <v>1.0703520032569198</v>
      </c>
      <c r="G67" s="1">
        <v>0.63749838702263706</v>
      </c>
      <c r="H67" s="1">
        <v>4.1330462786314637E-2</v>
      </c>
      <c r="I67" s="1">
        <f t="shared" ref="I67" si="8">0.0729*D67^1.0467</f>
        <v>0.30621990942812227</v>
      </c>
      <c r="J67" s="1">
        <f t="shared" ref="J67" si="9">0.5512*D67^0.673</f>
        <v>1.3870054456114502</v>
      </c>
      <c r="K67" s="1">
        <f t="shared" ref="K67" si="10">0.17*D67^0.8579</f>
        <v>0.55122020729533006</v>
      </c>
      <c r="L67" s="1">
        <f t="shared" si="7"/>
        <v>0.10410472593194886</v>
      </c>
      <c r="M67" s="1">
        <f t="shared" si="7"/>
        <v>-0.31665344235453041</v>
      </c>
      <c r="N67" s="1">
        <f t="shared" si="7"/>
        <v>8.6278179727307003E-2</v>
      </c>
      <c r="O67" s="1">
        <f t="shared" ref="O67" si="11">$E$70+L67</f>
        <v>0.58469582091169348</v>
      </c>
      <c r="P67" s="1">
        <f t="shared" ref="P67" si="12">$F$70+M67</f>
        <v>1.5366016722003408</v>
      </c>
      <c r="Q67" s="1">
        <f t="shared" ref="Q67" si="13">$G$70+N67</f>
        <v>0.8838322412157017</v>
      </c>
    </row>
    <row r="69" spans="1:17" x14ac:dyDescent="0.35">
      <c r="D69" t="s">
        <v>33</v>
      </c>
      <c r="E69" t="s">
        <v>34</v>
      </c>
      <c r="F69" t="s">
        <v>35</v>
      </c>
      <c r="G69" t="s">
        <v>36</v>
      </c>
    </row>
    <row r="70" spans="1:17" x14ac:dyDescent="0.35">
      <c r="D70">
        <f>AVERAGE(D2:D67)</f>
        <v>6.0604545454545464</v>
      </c>
      <c r="E70">
        <f>0.0729*D70^1.0467</f>
        <v>0.48059109497974467</v>
      </c>
      <c r="F70">
        <f>0.5512*D70^0.673</f>
        <v>1.8532551145548712</v>
      </c>
      <c r="G70">
        <f>0.17*D70^0.8579</f>
        <v>0.79755406148839469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0.Metadata</vt:lpstr>
      <vt:lpstr>1.MR_mass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HOOTS</dc:creator>
  <cp:lastModifiedBy>BETH HOOTS</cp:lastModifiedBy>
  <dcterms:created xsi:type="dcterms:W3CDTF">2024-03-11T05:42:59Z</dcterms:created>
  <dcterms:modified xsi:type="dcterms:W3CDTF">2024-03-12T02:04:02Z</dcterms:modified>
</cp:coreProperties>
</file>