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OSTDOC\iNUX\projecte\Codes\Python\5_RISK\"/>
    </mc:Choice>
  </mc:AlternateContent>
  <bookViews>
    <workbookView xWindow="0" yWindow="0" windowWidth="192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E19" i="1"/>
  <c r="E16" i="1"/>
  <c r="J14" i="1"/>
  <c r="F14" i="1"/>
  <c r="E14" i="1"/>
  <c r="C14" i="1"/>
  <c r="J13" i="1"/>
  <c r="F13" i="1"/>
  <c r="E13" i="1"/>
  <c r="C13" i="1"/>
  <c r="F12" i="1"/>
  <c r="C12" i="1"/>
  <c r="E11" i="1"/>
  <c r="D11" i="1"/>
  <c r="J10" i="1"/>
  <c r="E10" i="1"/>
  <c r="C10" i="1"/>
  <c r="J9" i="1"/>
  <c r="E9" i="1"/>
  <c r="J7" i="1"/>
  <c r="F7" i="1"/>
  <c r="E7" i="1"/>
  <c r="C7" i="1"/>
</calcChain>
</file>

<file path=xl/sharedStrings.xml><?xml version="1.0" encoding="utf-8"?>
<sst xmlns="http://schemas.openxmlformats.org/spreadsheetml/2006/main" count="175" uniqueCount="160">
  <si>
    <t>ORAL</t>
  </si>
  <si>
    <t>INHALACIÓ</t>
  </si>
  <si>
    <t>CONTACTE DÈRMIC</t>
  </si>
  <si>
    <t>SISTÈMIC</t>
  </si>
  <si>
    <t>CANCERÍGEN</t>
  </si>
  <si>
    <t>CRÒNIC</t>
  </si>
  <si>
    <t>SUBCRÒNIC</t>
  </si>
  <si>
    <t>Dosis de referència oral</t>
  </si>
  <si>
    <t>Subdosi de referència Oral</t>
  </si>
  <si>
    <t>Factor de potència oral</t>
  </si>
  <si>
    <t>Dosis de concentració crònica</t>
  </si>
  <si>
    <t>Dosis de referència inhalació</t>
  </si>
  <si>
    <t>Dòsis de concentració subcrònica</t>
  </si>
  <si>
    <t>Subdosi de referència inhalació</t>
  </si>
  <si>
    <t>Unitats de risc d'inhalació</t>
  </si>
  <si>
    <t>Factor de potència cancerígena inhalació</t>
  </si>
  <si>
    <t>Absorció gastrointestinal</t>
  </si>
  <si>
    <t>Dosis de referència dèrmica</t>
  </si>
  <si>
    <t>Subdosi de referència dèrmica</t>
  </si>
  <si>
    <t>Factor de potència cancerígena dermal</t>
  </si>
  <si>
    <t>RfDoc</t>
  </si>
  <si>
    <t>SubRfDo</t>
  </si>
  <si>
    <t>SFo</t>
  </si>
  <si>
    <t>RfC</t>
  </si>
  <si>
    <t>RfDi (calculat)</t>
  </si>
  <si>
    <t>RfCs</t>
  </si>
  <si>
    <t>SubRfDi</t>
  </si>
  <si>
    <t>IUR (=URF)</t>
  </si>
  <si>
    <t>SFi (calculat)</t>
  </si>
  <si>
    <t>ABSgi</t>
  </si>
  <si>
    <t>RfDAbs (calculat)</t>
  </si>
  <si>
    <t>SubRfDAbs</t>
  </si>
  <si>
    <t>SFd</t>
  </si>
  <si>
    <t>Nom</t>
  </si>
  <si>
    <t>CAS</t>
  </si>
  <si>
    <t>mg/kg-dia</t>
  </si>
  <si>
    <t>Kg-d/mg</t>
  </si>
  <si>
    <t>mg/m3</t>
  </si>
  <si>
    <t>mg/Kg-dia</t>
  </si>
  <si>
    <t>µg/m3</t>
  </si>
  <si>
    <t>Diclorometano</t>
  </si>
  <si>
    <t>75-09-2</t>
  </si>
  <si>
    <t>1,1-Dicloroetano</t>
  </si>
  <si>
    <t>75-34-3</t>
  </si>
  <si>
    <t>1,2-Dicloroetano</t>
  </si>
  <si>
    <t>107-06-2</t>
  </si>
  <si>
    <t>1,1,2-Tricloroetano</t>
  </si>
  <si>
    <t>79-00-5</t>
  </si>
  <si>
    <t>1,1,2,2-Tetracloroetano</t>
  </si>
  <si>
    <t>79-34-5</t>
  </si>
  <si>
    <t>1,1-Dicloroetileno</t>
  </si>
  <si>
    <t>75-35-4</t>
  </si>
  <si>
    <t>Tricloroetileno</t>
  </si>
  <si>
    <t>79-01-6</t>
  </si>
  <si>
    <t>Tetracloroetileno</t>
  </si>
  <si>
    <t>127-18-4</t>
  </si>
  <si>
    <t>1,2-Dicloropropano</t>
  </si>
  <si>
    <t>78-87-5</t>
  </si>
  <si>
    <t>1,3-Dicloropropeno</t>
  </si>
  <si>
    <t>542-75-6</t>
  </si>
  <si>
    <t>Acenafteno</t>
  </si>
  <si>
    <t>83-32-9</t>
  </si>
  <si>
    <t>Acetona</t>
  </si>
  <si>
    <t>67-64-1</t>
  </si>
  <si>
    <t>Aldrin</t>
  </si>
  <si>
    <t>309-00-2</t>
  </si>
  <si>
    <t>Antraceno</t>
  </si>
  <si>
    <t>120-12-7</t>
  </si>
  <si>
    <t>Benzo(a) antraceno</t>
  </si>
  <si>
    <t>56-55-3</t>
  </si>
  <si>
    <t>Dibenzo(a,h) antraceno</t>
  </si>
  <si>
    <t>53-70-3</t>
  </si>
  <si>
    <t>Benceno</t>
  </si>
  <si>
    <t>71-43-2</t>
  </si>
  <si>
    <t>Clorobenceno</t>
  </si>
  <si>
    <t>108-90-7</t>
  </si>
  <si>
    <t>1,2-Diclorobenceno</t>
  </si>
  <si>
    <t>95-50-1</t>
  </si>
  <si>
    <t>1,4-Diclorobenceno</t>
  </si>
  <si>
    <t>106-46-7</t>
  </si>
  <si>
    <t>1,2,4-Triclorobenceno</t>
  </si>
  <si>
    <t>120-82-1</t>
  </si>
  <si>
    <t>p-Cloroanilina</t>
  </si>
  <si>
    <t>106-47-8</t>
  </si>
  <si>
    <t>Clordano</t>
  </si>
  <si>
    <t>57-74-9</t>
  </si>
  <si>
    <t>Cloroformo</t>
  </si>
  <si>
    <t>67-66-3</t>
  </si>
  <si>
    <t>Cloruro de vinilo</t>
  </si>
  <si>
    <t>75-01-4</t>
  </si>
  <si>
    <t>Cresol (2-Methylphenol)</t>
  </si>
  <si>
    <t>95-48-7</t>
  </si>
  <si>
    <t>Criseno</t>
  </si>
  <si>
    <t>218-01-9</t>
  </si>
  <si>
    <t>p,p´-DDE</t>
  </si>
  <si>
    <t>72-55-9</t>
  </si>
  <si>
    <t>p,p´-DDT</t>
  </si>
  <si>
    <t>50-29-3</t>
  </si>
  <si>
    <t>p,p-DDD</t>
  </si>
  <si>
    <t>72-54-8</t>
  </si>
  <si>
    <t>Dieldrin</t>
  </si>
  <si>
    <t>60-57-1</t>
  </si>
  <si>
    <t>Endosulfan</t>
  </si>
  <si>
    <t>115-29-7</t>
  </si>
  <si>
    <t>Endrin</t>
  </si>
  <si>
    <t>72-20-8</t>
  </si>
  <si>
    <t>Estireno</t>
  </si>
  <si>
    <t>100-42-5</t>
  </si>
  <si>
    <t>Etilbenceno</t>
  </si>
  <si>
    <t>100-41-4</t>
  </si>
  <si>
    <t>Fenol</t>
  </si>
  <si>
    <t>108-95-2</t>
  </si>
  <si>
    <t>2-Clorofenol</t>
  </si>
  <si>
    <t>95-57-8</t>
  </si>
  <si>
    <t>2,4-Diclorofenol</t>
  </si>
  <si>
    <t>120-83-2</t>
  </si>
  <si>
    <t>2,4,5-Triclorofenol</t>
  </si>
  <si>
    <t>95-95-4</t>
  </si>
  <si>
    <t>2,4,6-Triclorofenol</t>
  </si>
  <si>
    <t>88-06-2</t>
  </si>
  <si>
    <t>Pentaclorofenol</t>
  </si>
  <si>
    <t>87-86-5</t>
  </si>
  <si>
    <t>Fluoranteno</t>
  </si>
  <si>
    <t>206-44-0</t>
  </si>
  <si>
    <t>Benzo(b)fluoranteno</t>
  </si>
  <si>
    <t>205-99-2</t>
  </si>
  <si>
    <t>Benzo(k)fluoranteno</t>
  </si>
  <si>
    <t>207-08-9</t>
  </si>
  <si>
    <t>Fluoreno</t>
  </si>
  <si>
    <t>86-73-7</t>
  </si>
  <si>
    <t>Heptacloro epoxido</t>
  </si>
  <si>
    <t>1024-57-3</t>
  </si>
  <si>
    <t>Hexacloro benceno</t>
  </si>
  <si>
    <t>118-74-1</t>
  </si>
  <si>
    <t>Hexacloro butadieno</t>
  </si>
  <si>
    <t>87-68-3</t>
  </si>
  <si>
    <t>Hexaclorociclohexano-alfa</t>
  </si>
  <si>
    <t>319-84-6</t>
  </si>
  <si>
    <t>Hexaclorociclohexano-beta</t>
  </si>
  <si>
    <t>319-85-7</t>
  </si>
  <si>
    <t>Hexaclorociclohexano-gamma</t>
  </si>
  <si>
    <t>58-89-9</t>
  </si>
  <si>
    <t>Hexacloroetano</t>
  </si>
  <si>
    <t>67-72-1</t>
  </si>
  <si>
    <t>Naftaleno</t>
  </si>
  <si>
    <t>91-20-3</t>
  </si>
  <si>
    <t>PCB</t>
  </si>
  <si>
    <t>1336-36-3</t>
  </si>
  <si>
    <t>Pireno</t>
  </si>
  <si>
    <t>129-00-0</t>
  </si>
  <si>
    <t>Benzo(a)pireno</t>
  </si>
  <si>
    <t>50-32-8</t>
  </si>
  <si>
    <t>Indeno(1,2,3-cd) Pireno</t>
  </si>
  <si>
    <t>193-39-5</t>
  </si>
  <si>
    <t>Tetracloruro de carbono</t>
  </si>
  <si>
    <t>56-23-5</t>
  </si>
  <si>
    <t>Tolueno</t>
  </si>
  <si>
    <t>108-88-3</t>
  </si>
  <si>
    <t>Xileno</t>
  </si>
  <si>
    <t>1330-20-7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</si>
</sst>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1" xfId="0" applyFont="1" applyFill="1" applyBorder="1"/>
    <xf numFmtId="0" fontId="5" fillId="3" borderId="6" xfId="0" applyFont="1" applyFill="1" applyBorder="1" applyAlignment="1">
      <alignment horizontal="center"/>
    </xf>
    <xf numFmtId="0" fontId="5" fillId="2" borderId="6" xfId="0" applyFont="1" applyFill="1" applyBorder="1"/>
    <xf numFmtId="0" fontId="5" fillId="2" borderId="7" xfId="0" applyFont="1" applyFill="1" applyBorder="1"/>
    <xf numFmtId="11" fontId="0" fillId="0" borderId="0" xfId="0" applyNumberFormat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1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37" workbookViewId="0">
      <selection activeCell="P17" sqref="P17"/>
    </sheetView>
  </sheetViews>
  <sheetFormatPr defaultRowHeight="15" x14ac:dyDescent="0.25"/>
  <cols>
    <col min="1" max="1" width="28.140625" bestFit="1" customWidth="1"/>
    <col min="3" max="3" width="12.5703125" customWidth="1"/>
    <col min="4" max="4" width="11.85546875" customWidth="1"/>
    <col min="5" max="5" width="12.28515625" customWidth="1"/>
    <col min="7" max="7" width="13.42578125" bestFit="1" customWidth="1"/>
    <col min="8" max="8" width="14.42578125" customWidth="1"/>
    <col min="9" max="9" width="10.28515625" customWidth="1"/>
    <col min="10" max="10" width="12.140625" customWidth="1"/>
    <col min="11" max="11" width="11.5703125" customWidth="1"/>
    <col min="13" max="13" width="16.140625" bestFit="1" customWidth="1"/>
    <col min="14" max="14" width="11.42578125" bestFit="1" customWidth="1"/>
    <col min="15" max="15" width="12.5703125" bestFit="1" customWidth="1"/>
  </cols>
  <sheetData>
    <row r="1" spans="1:15" x14ac:dyDescent="0.25">
      <c r="C1" s="25" t="s">
        <v>0</v>
      </c>
      <c r="D1" s="25"/>
      <c r="E1" s="25"/>
      <c r="F1" s="26" t="s">
        <v>1</v>
      </c>
      <c r="G1" s="26"/>
      <c r="H1" s="26"/>
      <c r="I1" s="26"/>
      <c r="J1" s="26"/>
      <c r="K1" s="26"/>
      <c r="L1" s="25" t="s">
        <v>2</v>
      </c>
      <c r="M1" s="25"/>
      <c r="N1" s="25"/>
      <c r="O1" s="25"/>
    </row>
    <row r="2" spans="1:15" ht="15" customHeight="1" x14ac:dyDescent="0.25">
      <c r="C2" s="27" t="s">
        <v>3</v>
      </c>
      <c r="D2" s="27"/>
      <c r="E2" s="20" t="s">
        <v>4</v>
      </c>
      <c r="F2" s="24" t="s">
        <v>3</v>
      </c>
      <c r="G2" s="24"/>
      <c r="H2" s="24"/>
      <c r="I2" s="24"/>
      <c r="J2" s="24" t="s">
        <v>4</v>
      </c>
      <c r="K2" s="24"/>
      <c r="L2" s="23" t="s">
        <v>3</v>
      </c>
      <c r="M2" s="23"/>
      <c r="N2" s="23"/>
      <c r="O2" s="1" t="s">
        <v>4</v>
      </c>
    </row>
    <row r="3" spans="1:15" x14ac:dyDescent="0.25">
      <c r="C3" s="18" t="s">
        <v>5</v>
      </c>
      <c r="D3" s="18" t="s">
        <v>6</v>
      </c>
      <c r="E3" s="20" t="s">
        <v>5</v>
      </c>
      <c r="F3" s="24" t="s">
        <v>5</v>
      </c>
      <c r="G3" s="24"/>
      <c r="H3" s="24" t="s">
        <v>6</v>
      </c>
      <c r="I3" s="24"/>
      <c r="J3" s="24" t="s">
        <v>5</v>
      </c>
      <c r="K3" s="24"/>
      <c r="L3" s="23" t="s">
        <v>5</v>
      </c>
      <c r="M3" s="23"/>
      <c r="N3" s="1" t="s">
        <v>6</v>
      </c>
      <c r="O3" s="1" t="s">
        <v>5</v>
      </c>
    </row>
    <row r="4" spans="1:15" ht="45" x14ac:dyDescent="0.25">
      <c r="C4" s="4" t="s">
        <v>7</v>
      </c>
      <c r="D4" s="4" t="s">
        <v>8</v>
      </c>
      <c r="E4" s="4" t="s">
        <v>9</v>
      </c>
      <c r="F4" s="21" t="s">
        <v>10</v>
      </c>
      <c r="G4" s="2" t="s">
        <v>11</v>
      </c>
      <c r="H4" s="21" t="s">
        <v>12</v>
      </c>
      <c r="I4" s="3" t="s">
        <v>13</v>
      </c>
      <c r="J4" s="21" t="s">
        <v>14</v>
      </c>
      <c r="K4" s="22" t="s">
        <v>15</v>
      </c>
      <c r="L4" s="4" t="s">
        <v>16</v>
      </c>
      <c r="M4" s="4" t="s">
        <v>17</v>
      </c>
      <c r="N4" s="5" t="s">
        <v>18</v>
      </c>
      <c r="O4" s="6" t="s">
        <v>19</v>
      </c>
    </row>
    <row r="5" spans="1:15" x14ac:dyDescent="0.25">
      <c r="C5" s="8" t="s">
        <v>20</v>
      </c>
      <c r="D5" s="8" t="s">
        <v>21</v>
      </c>
      <c r="E5" s="8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8" t="s">
        <v>29</v>
      </c>
      <c r="M5" s="8" t="s">
        <v>30</v>
      </c>
      <c r="N5" s="9" t="s">
        <v>31</v>
      </c>
      <c r="O5" s="8" t="s">
        <v>32</v>
      </c>
    </row>
    <row r="6" spans="1:15" x14ac:dyDescent="0.25">
      <c r="A6" s="10" t="s">
        <v>33</v>
      </c>
      <c r="B6" s="10" t="s">
        <v>34</v>
      </c>
      <c r="C6" s="19" t="s">
        <v>35</v>
      </c>
      <c r="D6" s="19" t="s">
        <v>35</v>
      </c>
      <c r="E6" s="19" t="s">
        <v>36</v>
      </c>
      <c r="F6" s="11" t="s">
        <v>37</v>
      </c>
      <c r="G6" s="11" t="s">
        <v>38</v>
      </c>
      <c r="H6" s="11" t="s">
        <v>37</v>
      </c>
      <c r="I6" s="11" t="s">
        <v>38</v>
      </c>
      <c r="J6" s="11" t="s">
        <v>39</v>
      </c>
      <c r="K6" s="11" t="s">
        <v>36</v>
      </c>
      <c r="L6" s="12"/>
      <c r="M6" s="12"/>
      <c r="N6" s="13"/>
      <c r="O6" s="12"/>
    </row>
    <row r="7" spans="1:15" x14ac:dyDescent="0.25">
      <c r="A7" t="s">
        <v>40</v>
      </c>
      <c r="B7" t="s">
        <v>41</v>
      </c>
      <c r="C7" s="14">
        <f>0.006</f>
        <v>6.0000000000000001E-3</v>
      </c>
      <c r="D7" s="14">
        <v>0.06</v>
      </c>
      <c r="E7" s="14">
        <f>0.002</f>
        <v>2E-3</v>
      </c>
      <c r="F7" s="14">
        <f>0.6</f>
        <v>0.6</v>
      </c>
      <c r="J7" s="14">
        <f>0.00000001</f>
        <v>1E-8</v>
      </c>
      <c r="K7" s="14"/>
    </row>
    <row r="8" spans="1:15" x14ac:dyDescent="0.25">
      <c r="A8" t="s">
        <v>42</v>
      </c>
      <c r="B8" t="s">
        <v>43</v>
      </c>
      <c r="C8" s="14">
        <v>0.1</v>
      </c>
      <c r="D8" s="14">
        <v>2</v>
      </c>
      <c r="E8" s="14">
        <v>5.7000000000000002E-3</v>
      </c>
      <c r="F8" s="14">
        <v>0.5</v>
      </c>
      <c r="H8" s="14">
        <v>5</v>
      </c>
      <c r="J8" s="14">
        <v>1.5999999999999999E-6</v>
      </c>
      <c r="K8" s="14"/>
    </row>
    <row r="9" spans="1:15" x14ac:dyDescent="0.25">
      <c r="A9" t="s">
        <v>44</v>
      </c>
      <c r="B9" t="s">
        <v>45</v>
      </c>
      <c r="C9" s="14">
        <v>6.0000000000000001E-3</v>
      </c>
      <c r="D9" s="14">
        <v>0.02</v>
      </c>
      <c r="E9" s="14">
        <f>0.091</f>
        <v>9.0999999999999998E-2</v>
      </c>
      <c r="F9" s="14">
        <v>7.0000000000000001E-3</v>
      </c>
      <c r="H9" s="14">
        <v>7.0000000000000007E-2</v>
      </c>
      <c r="J9" s="14">
        <f>0.000026</f>
        <v>2.5999999999999998E-5</v>
      </c>
      <c r="K9" s="14"/>
    </row>
    <row r="10" spans="1:15" x14ac:dyDescent="0.25">
      <c r="A10" t="s">
        <v>46</v>
      </c>
      <c r="B10" t="s">
        <v>47</v>
      </c>
      <c r="C10" s="14">
        <f>0.004</f>
        <v>4.0000000000000001E-3</v>
      </c>
      <c r="D10" s="14">
        <v>0.04</v>
      </c>
      <c r="E10" s="14">
        <f>0.057</f>
        <v>5.7000000000000002E-2</v>
      </c>
      <c r="F10" s="14">
        <v>2.0000000000000001E-4</v>
      </c>
      <c r="H10" s="14">
        <v>1.09E-2</v>
      </c>
      <c r="J10" s="14">
        <f>0.000016</f>
        <v>1.5999999999999999E-5</v>
      </c>
      <c r="K10" s="14"/>
    </row>
    <row r="11" spans="1:15" x14ac:dyDescent="0.25">
      <c r="A11" t="s">
        <v>48</v>
      </c>
      <c r="B11" t="s">
        <v>49</v>
      </c>
      <c r="C11" s="14">
        <v>0.02</v>
      </c>
      <c r="D11" s="14">
        <f>0.05</f>
        <v>0.05</v>
      </c>
      <c r="E11" s="14">
        <f>0.2</f>
        <v>0.2</v>
      </c>
      <c r="F11" s="14"/>
      <c r="J11" s="14">
        <v>5.8E-5</v>
      </c>
      <c r="K11" s="14"/>
    </row>
    <row r="12" spans="1:15" x14ac:dyDescent="0.25">
      <c r="A12" t="s">
        <v>50</v>
      </c>
      <c r="B12" t="s">
        <v>51</v>
      </c>
      <c r="C12" s="14">
        <f>0.05</f>
        <v>0.05</v>
      </c>
      <c r="D12" s="14">
        <v>8.9999999999999993E-3</v>
      </c>
      <c r="E12" s="14"/>
      <c r="F12" s="14">
        <f>0.2</f>
        <v>0.2</v>
      </c>
      <c r="H12" s="14">
        <v>3.96E-3</v>
      </c>
      <c r="J12" s="14"/>
      <c r="K12" s="14"/>
    </row>
    <row r="13" spans="1:15" x14ac:dyDescent="0.25">
      <c r="A13" t="s">
        <v>52</v>
      </c>
      <c r="B13" t="s">
        <v>53</v>
      </c>
      <c r="C13" s="14">
        <f>0.0005</f>
        <v>5.0000000000000001E-4</v>
      </c>
      <c r="D13" s="14">
        <v>5.0000000000000001E-4</v>
      </c>
      <c r="E13" s="14">
        <f>0.046</f>
        <v>4.5999999999999999E-2</v>
      </c>
      <c r="F13" s="14">
        <f>0.002</f>
        <v>2E-3</v>
      </c>
      <c r="H13" s="14">
        <v>2.15E-3</v>
      </c>
      <c r="J13" s="14">
        <f>0.0000041</f>
        <v>4.0999999999999997E-6</v>
      </c>
      <c r="K13" s="14"/>
    </row>
    <row r="14" spans="1:15" x14ac:dyDescent="0.25">
      <c r="A14" t="s">
        <v>54</v>
      </c>
      <c r="B14" t="s">
        <v>55</v>
      </c>
      <c r="C14" s="14">
        <f>0.006</f>
        <v>6.0000000000000001E-3</v>
      </c>
      <c r="D14" s="14">
        <v>8.0000000000000002E-3</v>
      </c>
      <c r="E14" s="14">
        <f>0.0021</f>
        <v>2.0999999999999999E-3</v>
      </c>
      <c r="F14" s="14">
        <f>0.04</f>
        <v>0.04</v>
      </c>
      <c r="H14" s="14">
        <v>4.07E-2</v>
      </c>
      <c r="J14" s="14">
        <f>0.00000026</f>
        <v>2.6E-7</v>
      </c>
      <c r="K14" s="14"/>
    </row>
    <row r="15" spans="1:15" x14ac:dyDescent="0.25">
      <c r="A15" t="s">
        <v>56</v>
      </c>
      <c r="B15" t="s">
        <v>57</v>
      </c>
      <c r="C15" s="14">
        <v>0.04</v>
      </c>
      <c r="D15" s="14">
        <v>0.04</v>
      </c>
      <c r="E15" s="14">
        <v>6.8000000000000005E-2</v>
      </c>
      <c r="F15" s="14">
        <v>4.0000000000000001E-3</v>
      </c>
      <c r="H15" s="14">
        <v>9.2399999999999999E-3</v>
      </c>
      <c r="J15" s="14">
        <v>3.7000000000000002E-6</v>
      </c>
      <c r="K15" s="14"/>
    </row>
    <row r="16" spans="1:15" x14ac:dyDescent="0.25">
      <c r="A16" t="s">
        <v>58</v>
      </c>
      <c r="B16" t="s">
        <v>59</v>
      </c>
      <c r="C16" s="14">
        <v>0.03</v>
      </c>
      <c r="D16" s="14">
        <v>0.04</v>
      </c>
      <c r="E16" s="14">
        <f>0.05</f>
        <v>0.05</v>
      </c>
      <c r="F16" s="14">
        <v>0.02</v>
      </c>
      <c r="H16" s="14">
        <v>3.6299999999999999E-2</v>
      </c>
      <c r="J16" s="14">
        <v>3.9999999999999998E-6</v>
      </c>
      <c r="K16" s="14">
        <v>0.13</v>
      </c>
    </row>
    <row r="17" spans="1:15" x14ac:dyDescent="0.25">
      <c r="A17" t="s">
        <v>60</v>
      </c>
      <c r="B17" t="s">
        <v>61</v>
      </c>
      <c r="C17" s="14">
        <v>0.06</v>
      </c>
      <c r="D17" s="14">
        <v>0.2</v>
      </c>
      <c r="E17" s="14"/>
      <c r="F17" s="14"/>
      <c r="J17" s="14"/>
      <c r="K17" s="14"/>
    </row>
    <row r="18" spans="1:15" x14ac:dyDescent="0.25">
      <c r="A18" t="s">
        <v>62</v>
      </c>
      <c r="B18" t="s">
        <v>63</v>
      </c>
      <c r="C18" s="14">
        <v>0.9</v>
      </c>
      <c r="D18" s="14">
        <v>0.6</v>
      </c>
      <c r="E18" s="14"/>
      <c r="F18" s="14"/>
      <c r="J18" s="14"/>
      <c r="K18" s="14"/>
    </row>
    <row r="19" spans="1:15" x14ac:dyDescent="0.25">
      <c r="A19" t="s">
        <v>64</v>
      </c>
      <c r="B19" t="s">
        <v>65</v>
      </c>
      <c r="C19" s="14">
        <v>3.0000000000000001E-5</v>
      </c>
      <c r="D19" s="14">
        <v>4.0000000000000003E-5</v>
      </c>
      <c r="E19" s="14">
        <f>17</f>
        <v>17</v>
      </c>
      <c r="F19" s="14"/>
      <c r="J19" s="14">
        <v>4.8999999999999998E-3</v>
      </c>
      <c r="K19" s="14"/>
    </row>
    <row r="20" spans="1:15" x14ac:dyDescent="0.25">
      <c r="A20" t="s">
        <v>66</v>
      </c>
      <c r="B20" t="s">
        <v>67</v>
      </c>
      <c r="C20" s="14">
        <v>0.3</v>
      </c>
      <c r="D20" s="14">
        <v>1</v>
      </c>
      <c r="E20" s="14"/>
      <c r="F20" s="14"/>
      <c r="J20" s="14"/>
      <c r="K20" s="14"/>
    </row>
    <row r="21" spans="1:15" x14ac:dyDescent="0.25">
      <c r="A21" s="14" t="s">
        <v>68</v>
      </c>
      <c r="B21" s="14" t="s">
        <v>69</v>
      </c>
      <c r="C21" s="14"/>
      <c r="E21" s="15">
        <v>0.1</v>
      </c>
      <c r="F21" s="14"/>
      <c r="G21" s="14"/>
      <c r="H21" s="14"/>
      <c r="I21" s="14"/>
      <c r="J21" s="14">
        <v>6.0000000000000002E-5</v>
      </c>
      <c r="K21" s="14"/>
      <c r="L21" s="14"/>
      <c r="M21" s="14"/>
      <c r="N21" s="14"/>
      <c r="O21" s="14"/>
    </row>
    <row r="22" spans="1:15" x14ac:dyDescent="0.25">
      <c r="A22" s="16" t="s">
        <v>70</v>
      </c>
      <c r="B22" s="16" t="s">
        <v>71</v>
      </c>
      <c r="C22" s="17"/>
      <c r="D22" s="17"/>
      <c r="E22" s="17"/>
      <c r="F22" s="17"/>
      <c r="G22" s="16"/>
      <c r="H22" s="16"/>
      <c r="I22" s="16"/>
      <c r="J22" s="17"/>
      <c r="K22" s="17"/>
      <c r="L22" s="16"/>
      <c r="M22" s="16"/>
      <c r="N22" s="16"/>
      <c r="O22" s="16"/>
    </row>
    <row r="23" spans="1:15" s="28" customFormat="1" x14ac:dyDescent="0.25">
      <c r="A23" s="28" t="s">
        <v>72</v>
      </c>
      <c r="B23" s="28" t="s">
        <v>73</v>
      </c>
      <c r="C23" s="29">
        <v>4.0000000000000001E-3</v>
      </c>
      <c r="D23" s="29">
        <v>0.01</v>
      </c>
      <c r="E23" s="29">
        <v>1.4999999999999999E-2</v>
      </c>
      <c r="F23" s="29">
        <v>0.03</v>
      </c>
      <c r="H23" s="29">
        <v>0.08</v>
      </c>
      <c r="J23" s="29">
        <v>2.2000000000000001E-6</v>
      </c>
      <c r="K23" s="29">
        <f>0.029</f>
        <v>2.9000000000000001E-2</v>
      </c>
    </row>
    <row r="24" spans="1:15" x14ac:dyDescent="0.25">
      <c r="A24" t="s">
        <v>74</v>
      </c>
      <c r="B24" t="s">
        <v>75</v>
      </c>
      <c r="C24" s="14">
        <v>0.02</v>
      </c>
      <c r="D24" s="14">
        <v>7.0000000000000007E-2</v>
      </c>
      <c r="E24" s="14"/>
      <c r="F24" s="14">
        <v>0.05</v>
      </c>
      <c r="H24" s="14">
        <v>0.5</v>
      </c>
      <c r="J24" s="14"/>
      <c r="K24" s="14"/>
    </row>
    <row r="25" spans="1:15" x14ac:dyDescent="0.25">
      <c r="A25" t="s">
        <v>76</v>
      </c>
      <c r="B25" t="s">
        <v>77</v>
      </c>
      <c r="C25" s="14">
        <v>0.09</v>
      </c>
      <c r="D25" s="14"/>
      <c r="E25" s="14"/>
      <c r="F25" s="14">
        <v>0.04</v>
      </c>
      <c r="J25" s="14"/>
      <c r="K25" s="14"/>
    </row>
    <row r="26" spans="1:15" x14ac:dyDescent="0.25">
      <c r="A26" t="s">
        <v>78</v>
      </c>
      <c r="B26" t="s">
        <v>79</v>
      </c>
      <c r="C26" s="14">
        <v>0.8</v>
      </c>
      <c r="D26" s="14"/>
      <c r="E26" s="14">
        <v>2.4E-2</v>
      </c>
      <c r="F26" s="14"/>
      <c r="J26" s="14"/>
      <c r="K26" s="14"/>
    </row>
    <row r="27" spans="1:15" x14ac:dyDescent="0.25">
      <c r="A27" t="s">
        <v>80</v>
      </c>
      <c r="B27" t="s">
        <v>81</v>
      </c>
      <c r="C27" s="14">
        <v>0.01</v>
      </c>
      <c r="D27" s="14">
        <v>0.01</v>
      </c>
      <c r="E27" s="14"/>
      <c r="F27" s="14"/>
      <c r="J27" s="14"/>
      <c r="K27" s="14"/>
    </row>
    <row r="28" spans="1:15" x14ac:dyDescent="0.25">
      <c r="A28" t="s">
        <v>82</v>
      </c>
      <c r="B28" t="s">
        <v>83</v>
      </c>
      <c r="C28" s="14">
        <v>4.0000000000000001E-3</v>
      </c>
      <c r="D28" s="14">
        <v>4.0000000000000001E-3</v>
      </c>
      <c r="E28" s="14"/>
      <c r="F28" s="14"/>
      <c r="J28" s="14"/>
      <c r="K28" s="14"/>
    </row>
    <row r="29" spans="1:15" x14ac:dyDescent="0.25">
      <c r="A29" t="s">
        <v>84</v>
      </c>
      <c r="B29" t="s">
        <v>85</v>
      </c>
      <c r="C29" s="14">
        <v>5.0000000000000001E-4</v>
      </c>
      <c r="D29" s="14">
        <v>6.0000000000000002E-5</v>
      </c>
      <c r="E29" s="14">
        <v>0.35</v>
      </c>
      <c r="F29" s="14">
        <v>6.9999999999999999E-4</v>
      </c>
      <c r="J29" s="14">
        <v>1E-4</v>
      </c>
      <c r="K29" s="14">
        <v>1.3</v>
      </c>
    </row>
    <row r="30" spans="1:15" x14ac:dyDescent="0.25">
      <c r="A30" t="s">
        <v>86</v>
      </c>
      <c r="B30" t="s">
        <v>87</v>
      </c>
      <c r="C30" s="14">
        <v>0.01</v>
      </c>
      <c r="D30" s="14">
        <v>0.01</v>
      </c>
      <c r="E30" s="14"/>
      <c r="F30" s="14"/>
      <c r="J30" s="14">
        <v>2.3E-5</v>
      </c>
      <c r="K30" s="14">
        <v>8.1000000000000003E-2</v>
      </c>
    </row>
    <row r="31" spans="1:15" x14ac:dyDescent="0.25">
      <c r="A31" t="s">
        <v>88</v>
      </c>
      <c r="B31" t="s">
        <v>89</v>
      </c>
      <c r="C31" s="14">
        <v>3.0000000000000001E-3</v>
      </c>
      <c r="E31" s="14">
        <v>1.9</v>
      </c>
      <c r="F31" s="14">
        <v>0.1</v>
      </c>
      <c r="J31" s="14">
        <v>8.3999999999999995E-5</v>
      </c>
      <c r="K31" s="14">
        <v>0.3</v>
      </c>
    </row>
    <row r="32" spans="1:15" x14ac:dyDescent="0.25">
      <c r="A32" t="s">
        <v>90</v>
      </c>
      <c r="B32" t="s">
        <v>91</v>
      </c>
      <c r="C32" s="14">
        <v>0.05</v>
      </c>
      <c r="D32" s="14">
        <v>0.5</v>
      </c>
      <c r="E32" s="14"/>
      <c r="F32" s="14"/>
      <c r="J32" s="14"/>
      <c r="K32" s="14"/>
    </row>
    <row r="33" spans="1:15" x14ac:dyDescent="0.25">
      <c r="A33" s="16" t="s">
        <v>92</v>
      </c>
      <c r="B33" s="16" t="s">
        <v>93</v>
      </c>
      <c r="C33" s="17"/>
      <c r="D33" s="17"/>
      <c r="E33" s="17"/>
      <c r="F33" s="17"/>
      <c r="G33" s="16"/>
      <c r="H33" s="16"/>
      <c r="I33" s="16"/>
      <c r="J33" s="17"/>
      <c r="K33" s="17"/>
      <c r="L33" s="16"/>
      <c r="M33" s="16"/>
      <c r="N33" s="16"/>
      <c r="O33" s="16"/>
    </row>
    <row r="34" spans="1:15" x14ac:dyDescent="0.25">
      <c r="A34" t="s">
        <v>94</v>
      </c>
      <c r="B34" t="s">
        <v>95</v>
      </c>
      <c r="C34" s="14"/>
      <c r="D34" s="14"/>
      <c r="E34" s="14">
        <v>0.34</v>
      </c>
      <c r="F34" s="14"/>
      <c r="J34" s="14"/>
      <c r="K34" s="14"/>
    </row>
    <row r="35" spans="1:15" x14ac:dyDescent="0.25">
      <c r="A35" t="s">
        <v>96</v>
      </c>
      <c r="B35" t="s">
        <v>97</v>
      </c>
      <c r="C35" s="14">
        <v>5.0000000000000001E-4</v>
      </c>
      <c r="D35" s="14">
        <v>5.0000000000000001E-4</v>
      </c>
      <c r="E35" s="14">
        <v>0.34</v>
      </c>
      <c r="F35" s="14"/>
      <c r="J35" s="14">
        <v>9.7E-5</v>
      </c>
      <c r="K35" s="14">
        <v>0.34</v>
      </c>
    </row>
    <row r="36" spans="1:15" x14ac:dyDescent="0.25">
      <c r="A36" t="s">
        <v>98</v>
      </c>
      <c r="B36" t="s">
        <v>99</v>
      </c>
      <c r="C36" s="14"/>
      <c r="D36" s="14"/>
      <c r="E36" s="14">
        <v>0.24</v>
      </c>
      <c r="F36" s="14"/>
      <c r="J36" s="14"/>
      <c r="K36" s="14"/>
    </row>
    <row r="37" spans="1:15" x14ac:dyDescent="0.25">
      <c r="A37" t="s">
        <v>100</v>
      </c>
      <c r="B37" t="s">
        <v>101</v>
      </c>
      <c r="C37" s="14">
        <v>5.0000000000000002E-5</v>
      </c>
      <c r="D37" s="14">
        <v>5.0000000000000002E-5</v>
      </c>
      <c r="E37" s="14">
        <v>16</v>
      </c>
      <c r="F37" s="14"/>
      <c r="J37" s="14">
        <v>4.5999999999999999E-3</v>
      </c>
      <c r="K37" s="14">
        <v>16</v>
      </c>
    </row>
    <row r="38" spans="1:15" x14ac:dyDescent="0.25">
      <c r="A38" t="s">
        <v>102</v>
      </c>
      <c r="B38" t="s">
        <v>103</v>
      </c>
      <c r="C38" s="14">
        <v>6.0000000000000001E-3</v>
      </c>
      <c r="D38" s="14">
        <v>6.0000000000000001E-3</v>
      </c>
      <c r="E38" s="14"/>
      <c r="F38" s="14"/>
      <c r="J38" s="14"/>
      <c r="K38" s="14"/>
    </row>
    <row r="39" spans="1:15" x14ac:dyDescent="0.25">
      <c r="A39" t="s">
        <v>104</v>
      </c>
      <c r="B39" t="s">
        <v>105</v>
      </c>
      <c r="C39" s="14">
        <v>2.9999999999999997E-4</v>
      </c>
      <c r="D39" s="14">
        <v>2.9999999999999997E-4</v>
      </c>
      <c r="E39" s="14"/>
      <c r="F39" s="14"/>
      <c r="J39" s="14"/>
      <c r="K39" s="14"/>
    </row>
    <row r="40" spans="1:15" x14ac:dyDescent="0.25">
      <c r="A40" t="s">
        <v>106</v>
      </c>
      <c r="B40" t="s">
        <v>107</v>
      </c>
      <c r="C40" s="14">
        <v>0.2</v>
      </c>
      <c r="D40" s="14"/>
      <c r="E40" s="14"/>
      <c r="F40" s="14">
        <v>1</v>
      </c>
      <c r="J40" s="14"/>
      <c r="K40" s="14"/>
    </row>
    <row r="41" spans="1:15" x14ac:dyDescent="0.25">
      <c r="A41" t="s">
        <v>108</v>
      </c>
      <c r="B41" t="s">
        <v>109</v>
      </c>
      <c r="C41" s="14">
        <v>0.1</v>
      </c>
      <c r="D41" s="14"/>
      <c r="E41" s="14"/>
      <c r="F41" s="14">
        <v>1</v>
      </c>
      <c r="J41" s="14"/>
      <c r="K41" s="14"/>
    </row>
    <row r="42" spans="1:15" x14ac:dyDescent="0.25">
      <c r="A42" t="s">
        <v>110</v>
      </c>
      <c r="B42" t="s">
        <v>111</v>
      </c>
      <c r="C42" s="14">
        <v>0.3</v>
      </c>
      <c r="D42" s="14">
        <v>0.6</v>
      </c>
      <c r="E42" s="14"/>
      <c r="F42" s="14"/>
      <c r="J42" s="14"/>
      <c r="K42" s="14"/>
    </row>
    <row r="43" spans="1:15" x14ac:dyDescent="0.25">
      <c r="A43" t="s">
        <v>112</v>
      </c>
      <c r="B43" t="s">
        <v>113</v>
      </c>
      <c r="C43" s="14">
        <v>5.0000000000000001E-3</v>
      </c>
      <c r="D43" s="14">
        <v>8.0000000000000002E-3</v>
      </c>
      <c r="E43" s="14"/>
      <c r="F43" s="14"/>
      <c r="J43" s="14"/>
      <c r="K43" s="14"/>
    </row>
    <row r="44" spans="1:15" x14ac:dyDescent="0.25">
      <c r="A44" t="s">
        <v>114</v>
      </c>
      <c r="B44" t="s">
        <v>115</v>
      </c>
      <c r="C44" s="14">
        <v>3.0000000000000001E-3</v>
      </c>
      <c r="D44" s="14">
        <v>3.0000000000000001E-3</v>
      </c>
      <c r="E44" s="14"/>
      <c r="F44" s="14"/>
      <c r="J44" s="14"/>
      <c r="K44" s="14"/>
    </row>
    <row r="45" spans="1:15" x14ac:dyDescent="0.25">
      <c r="A45" t="s">
        <v>116</v>
      </c>
      <c r="B45" t="s">
        <v>117</v>
      </c>
      <c r="C45" s="14">
        <v>0.1</v>
      </c>
      <c r="D45" s="14">
        <v>1</v>
      </c>
      <c r="E45" s="14"/>
      <c r="F45" s="14"/>
      <c r="J45" s="14"/>
      <c r="K45" s="14"/>
    </row>
    <row r="46" spans="1:15" x14ac:dyDescent="0.25">
      <c r="A46" t="s">
        <v>118</v>
      </c>
      <c r="B46" t="s">
        <v>119</v>
      </c>
      <c r="C46" s="14"/>
      <c r="D46" s="14"/>
      <c r="E46" s="14">
        <v>1.0999999999999999E-2</v>
      </c>
      <c r="F46" s="14"/>
      <c r="J46" s="14">
        <v>3.1E-6</v>
      </c>
      <c r="K46" s="14">
        <v>0.01</v>
      </c>
    </row>
    <row r="47" spans="1:15" x14ac:dyDescent="0.25">
      <c r="A47" t="s">
        <v>120</v>
      </c>
      <c r="B47" t="s">
        <v>121</v>
      </c>
      <c r="C47" s="14">
        <v>5.0000000000000001E-3</v>
      </c>
      <c r="D47" s="14">
        <v>0.03</v>
      </c>
      <c r="E47" s="14">
        <v>0.4</v>
      </c>
      <c r="F47" s="14"/>
      <c r="J47" s="14"/>
      <c r="K47" s="14"/>
    </row>
    <row r="48" spans="1:15" x14ac:dyDescent="0.25">
      <c r="A48" t="s">
        <v>122</v>
      </c>
      <c r="B48" t="s">
        <v>123</v>
      </c>
      <c r="C48" s="14">
        <v>0.04</v>
      </c>
      <c r="D48" s="14">
        <v>0.4</v>
      </c>
      <c r="E48" s="14"/>
      <c r="F48" s="14"/>
      <c r="J48" s="14"/>
      <c r="K48" s="14"/>
    </row>
    <row r="49" spans="1:15" x14ac:dyDescent="0.25">
      <c r="A49" s="14" t="s">
        <v>124</v>
      </c>
      <c r="B49" s="14" t="s">
        <v>125</v>
      </c>
      <c r="C49" s="14"/>
      <c r="D49" s="14"/>
      <c r="E49" s="15">
        <v>0.1</v>
      </c>
      <c r="F49" s="14"/>
      <c r="G49" s="14"/>
      <c r="H49" s="14"/>
      <c r="I49" s="14"/>
      <c r="J49" s="14">
        <v>6.0000000000000002E-5</v>
      </c>
      <c r="K49" s="14"/>
      <c r="L49" s="14"/>
      <c r="M49" s="14"/>
      <c r="N49" s="14"/>
      <c r="O49" s="14"/>
    </row>
    <row r="50" spans="1:15" x14ac:dyDescent="0.25">
      <c r="A50" s="14" t="s">
        <v>126</v>
      </c>
      <c r="B50" s="14" t="s">
        <v>127</v>
      </c>
      <c r="C50" s="14"/>
      <c r="D50" s="14"/>
      <c r="E50" s="15">
        <v>0.01</v>
      </c>
      <c r="F50" s="14"/>
      <c r="G50" s="14"/>
      <c r="H50" s="14"/>
      <c r="I50" s="14"/>
      <c r="J50" s="14">
        <v>6.0000000000000002E-6</v>
      </c>
      <c r="K50" s="14"/>
      <c r="L50" s="14"/>
      <c r="M50" s="14"/>
      <c r="N50" s="14"/>
      <c r="O50" s="14"/>
    </row>
    <row r="51" spans="1:15" x14ac:dyDescent="0.25">
      <c r="A51" t="s">
        <v>128</v>
      </c>
      <c r="B51" t="s">
        <v>129</v>
      </c>
      <c r="C51" s="14">
        <v>0.04</v>
      </c>
      <c r="D51" s="14"/>
      <c r="E51" s="14"/>
      <c r="F51" s="14"/>
      <c r="J51" s="14"/>
      <c r="K51" s="14"/>
    </row>
    <row r="52" spans="1:15" x14ac:dyDescent="0.25">
      <c r="A52" t="s">
        <v>130</v>
      </c>
      <c r="B52" t="s">
        <v>131</v>
      </c>
      <c r="C52" s="14">
        <v>1.2999999999999999E-5</v>
      </c>
      <c r="D52" s="14"/>
      <c r="E52" s="14">
        <v>9.1</v>
      </c>
      <c r="F52" s="14"/>
      <c r="J52" s="14">
        <v>2.5999999999999999E-3</v>
      </c>
      <c r="K52" s="14"/>
    </row>
    <row r="53" spans="1:15" x14ac:dyDescent="0.25">
      <c r="A53" t="s">
        <v>132</v>
      </c>
      <c r="B53" t="s">
        <v>133</v>
      </c>
      <c r="C53" s="14">
        <v>8.0000000000000004E-4</v>
      </c>
      <c r="D53" s="14"/>
      <c r="E53" s="14">
        <v>1.6</v>
      </c>
      <c r="F53" s="14"/>
      <c r="J53" s="14">
        <v>4.6000000000000001E-4</v>
      </c>
      <c r="K53" s="14"/>
    </row>
    <row r="54" spans="1:15" x14ac:dyDescent="0.25">
      <c r="A54" t="s">
        <v>134</v>
      </c>
      <c r="B54" t="s">
        <v>135</v>
      </c>
      <c r="C54" s="14">
        <v>2.0000000000000001E-4</v>
      </c>
      <c r="D54" s="14"/>
      <c r="E54" s="14">
        <v>7.8E-2</v>
      </c>
      <c r="F54" s="14"/>
      <c r="J54" s="14">
        <v>2.1999999999999999E-5</v>
      </c>
      <c r="K54" s="14">
        <v>7.8E-2</v>
      </c>
    </row>
    <row r="55" spans="1:15" x14ac:dyDescent="0.25">
      <c r="A55" t="s">
        <v>136</v>
      </c>
      <c r="B55" t="s">
        <v>137</v>
      </c>
      <c r="C55" s="14"/>
      <c r="D55" s="14"/>
      <c r="E55" s="14">
        <v>6.3</v>
      </c>
      <c r="F55" s="14"/>
      <c r="J55" s="14">
        <v>1.8E-3</v>
      </c>
      <c r="K55" s="14">
        <v>6.3</v>
      </c>
    </row>
    <row r="56" spans="1:15" x14ac:dyDescent="0.25">
      <c r="A56" t="s">
        <v>138</v>
      </c>
      <c r="B56" t="s">
        <v>139</v>
      </c>
      <c r="C56" s="14"/>
      <c r="D56" s="14"/>
      <c r="E56" s="14">
        <v>1.8</v>
      </c>
      <c r="F56" s="14"/>
      <c r="J56" s="14">
        <v>5.2999999999999998E-4</v>
      </c>
      <c r="K56" s="14">
        <v>1.8</v>
      </c>
    </row>
    <row r="57" spans="1:15" x14ac:dyDescent="0.25">
      <c r="A57" t="s">
        <v>140</v>
      </c>
      <c r="B57" t="s">
        <v>141</v>
      </c>
      <c r="C57" s="14">
        <v>2.9999999999999997E-4</v>
      </c>
      <c r="D57" s="14">
        <v>3.0000000000000001E-3</v>
      </c>
      <c r="E57" s="14">
        <v>1.3</v>
      </c>
      <c r="F57" s="14"/>
      <c r="J57" s="14"/>
      <c r="K57" s="14"/>
    </row>
    <row r="58" spans="1:15" x14ac:dyDescent="0.25">
      <c r="A58" t="s">
        <v>142</v>
      </c>
      <c r="B58" t="s">
        <v>143</v>
      </c>
      <c r="C58" s="14">
        <v>6.9999999999999999E-4</v>
      </c>
      <c r="D58" s="14">
        <v>0.01</v>
      </c>
      <c r="E58" s="14">
        <v>0.04</v>
      </c>
      <c r="F58" s="14">
        <v>0.03</v>
      </c>
      <c r="J58" s="14"/>
      <c r="K58" s="14">
        <v>1.4E-2</v>
      </c>
    </row>
    <row r="59" spans="1:15" x14ac:dyDescent="0.25">
      <c r="A59" t="s">
        <v>144</v>
      </c>
      <c r="B59" t="s">
        <v>145</v>
      </c>
      <c r="C59" s="14">
        <v>0.02</v>
      </c>
      <c r="D59" s="14"/>
      <c r="E59" s="14"/>
      <c r="F59" s="14">
        <v>3.0000000000000001E-3</v>
      </c>
      <c r="J59" s="14"/>
      <c r="K59" s="14"/>
    </row>
    <row r="60" spans="1:15" x14ac:dyDescent="0.25">
      <c r="A60" t="s">
        <v>146</v>
      </c>
      <c r="B60" t="s">
        <v>147</v>
      </c>
      <c r="C60" s="14"/>
      <c r="D60" s="14"/>
      <c r="E60" s="14">
        <v>2</v>
      </c>
      <c r="F60" s="14"/>
      <c r="J60" s="14">
        <v>1E-4</v>
      </c>
      <c r="K60" s="14"/>
    </row>
    <row r="61" spans="1:15" x14ac:dyDescent="0.25">
      <c r="A61" t="s">
        <v>148</v>
      </c>
      <c r="B61" t="s">
        <v>149</v>
      </c>
      <c r="C61" s="14">
        <v>0.03</v>
      </c>
      <c r="D61" s="14">
        <v>0.3</v>
      </c>
      <c r="E61" s="14"/>
      <c r="F61" s="14"/>
      <c r="J61" s="14"/>
      <c r="K61" s="14"/>
    </row>
    <row r="62" spans="1:15" x14ac:dyDescent="0.25">
      <c r="A62" t="s">
        <v>150</v>
      </c>
      <c r="B62" t="s">
        <v>151</v>
      </c>
      <c r="C62" s="14">
        <v>2.9999999999999997E-4</v>
      </c>
      <c r="D62" s="14"/>
      <c r="E62" s="14">
        <v>1</v>
      </c>
      <c r="F62" s="14">
        <v>1.9999999999999999E-6</v>
      </c>
      <c r="J62" s="14">
        <v>5.9999999999999995E-4</v>
      </c>
      <c r="K62" s="14"/>
    </row>
    <row r="63" spans="1:15" x14ac:dyDescent="0.25">
      <c r="A63" s="16" t="s">
        <v>152</v>
      </c>
      <c r="B63" s="16" t="s">
        <v>153</v>
      </c>
      <c r="C63" s="17"/>
      <c r="D63" s="17"/>
      <c r="E63" s="17"/>
      <c r="F63" s="17"/>
      <c r="G63" s="16"/>
      <c r="H63" s="16"/>
      <c r="I63" s="16"/>
      <c r="J63" s="17"/>
      <c r="K63" s="17"/>
      <c r="L63" s="16"/>
      <c r="M63" s="16"/>
      <c r="N63" s="16"/>
      <c r="O63" s="16"/>
    </row>
    <row r="64" spans="1:15" x14ac:dyDescent="0.25">
      <c r="A64" t="s">
        <v>154</v>
      </c>
      <c r="B64" t="s">
        <v>155</v>
      </c>
      <c r="C64" s="14">
        <v>4.0000000000000001E-3</v>
      </c>
      <c r="E64" s="14">
        <v>7.0000000000000007E-2</v>
      </c>
      <c r="F64" s="14">
        <v>0.1</v>
      </c>
      <c r="J64" s="14">
        <v>6.0000000000000002E-6</v>
      </c>
      <c r="K64" s="14">
        <v>5.2999999999999999E-2</v>
      </c>
    </row>
    <row r="65" spans="1:11" x14ac:dyDescent="0.25">
      <c r="A65" t="s">
        <v>156</v>
      </c>
      <c r="B65" t="s">
        <v>157</v>
      </c>
      <c r="C65" s="14">
        <v>0.08</v>
      </c>
      <c r="D65" s="14">
        <v>2</v>
      </c>
      <c r="E65" s="14"/>
      <c r="F65" s="14">
        <v>5</v>
      </c>
      <c r="J65" s="14"/>
      <c r="K65" s="14"/>
    </row>
    <row r="66" spans="1:11" x14ac:dyDescent="0.25">
      <c r="A66" t="s">
        <v>158</v>
      </c>
      <c r="B66" t="s">
        <v>159</v>
      </c>
      <c r="C66" s="14">
        <v>0.2</v>
      </c>
      <c r="D66" s="14"/>
      <c r="E66" s="14"/>
      <c r="F66" s="14">
        <v>0.1</v>
      </c>
      <c r="J66" s="14"/>
      <c r="K66" s="14"/>
    </row>
  </sheetData>
  <mergeCells count="11">
    <mergeCell ref="L3:M3"/>
    <mergeCell ref="F3:G3"/>
    <mergeCell ref="H3:I3"/>
    <mergeCell ref="J3:K3"/>
    <mergeCell ref="C1:E1"/>
    <mergeCell ref="F1:K1"/>
    <mergeCell ref="L1:O1"/>
    <mergeCell ref="C2:D2"/>
    <mergeCell ref="F2:I2"/>
    <mergeCell ref="J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Bertran Oller</dc:creator>
  <cp:lastModifiedBy>Oriol Bertran Oller</cp:lastModifiedBy>
  <dcterms:created xsi:type="dcterms:W3CDTF">2024-01-18T14:43:47Z</dcterms:created>
  <dcterms:modified xsi:type="dcterms:W3CDTF">2024-11-19T13:37:13Z</dcterms:modified>
</cp:coreProperties>
</file>