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/>
  <mc:AlternateContent xmlns:mc="http://schemas.openxmlformats.org/markup-compatibility/2006">
    <mc:Choice Requires="x15">
      <x15ac:absPath xmlns:x15ac="http://schemas.microsoft.com/office/spreadsheetml/2010/11/ac" url="https://imperiallondon.sharepoint.com/sites/GDP-Group6-CI/Shared Documents/General/Criteria/Construction and maintainance cost/"/>
    </mc:Choice>
  </mc:AlternateContent>
  <xr:revisionPtr revIDLastSave="133" documentId="11_004DC8C0214B78ED3E91E01EEAA8D3B9DA0431D0" xr6:coauthVersionLast="47" xr6:coauthVersionMax="47" xr10:uidLastSave="{4F98B538-9F6E-4CCA-A424-C2BFFDB90F74}"/>
  <bookViews>
    <workbookView xWindow="-110" yWindow="-110" windowWidth="25820" windowHeight="1390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1" l="1"/>
  <c r="F9" i="1"/>
  <c r="F10" i="1"/>
  <c r="F11" i="1"/>
  <c r="F12" i="1"/>
  <c r="C5" i="1"/>
  <c r="C6" i="1" l="1"/>
  <c r="E4" i="1"/>
  <c r="E5" i="1" s="1"/>
  <c r="F4" i="1"/>
  <c r="F5" i="1" s="1"/>
  <c r="G4" i="1"/>
  <c r="G5" i="1" s="1"/>
  <c r="H4" i="1"/>
  <c r="H5" i="1" s="1"/>
  <c r="I4" i="1"/>
  <c r="I5" i="1" s="1"/>
  <c r="J4" i="1"/>
  <c r="J5" i="1" s="1"/>
  <c r="K4" i="1"/>
  <c r="K5" i="1" s="1"/>
  <c r="L4" i="1"/>
  <c r="L5" i="1" s="1"/>
  <c r="M4" i="1"/>
  <c r="M5" i="1" s="1"/>
  <c r="D4" i="1"/>
  <c r="D5" i="1" s="1"/>
  <c r="D6" i="1" l="1"/>
  <c r="E6" i="1" s="1"/>
  <c r="F6" i="1" l="1"/>
  <c r="G6" i="1" s="1"/>
  <c r="H6" i="1" s="1"/>
  <c r="I6" i="1" s="1"/>
  <c r="J6" i="1" s="1"/>
  <c r="K6" i="1" s="1"/>
  <c r="L6" i="1" s="1"/>
  <c r="M6" i="1" s="1"/>
</calcChain>
</file>

<file path=xl/sharedStrings.xml><?xml version="1.0" encoding="utf-8"?>
<sst xmlns="http://schemas.openxmlformats.org/spreadsheetml/2006/main" count="11" uniqueCount="11">
  <si>
    <t>Year</t>
  </si>
  <si>
    <t>Cash Flow</t>
  </si>
  <si>
    <t>total</t>
  </si>
  <si>
    <t>NPV=cash flow/(1+discount rate)^n</t>
    <phoneticPr fontId="1" type="noConversion"/>
  </si>
  <si>
    <t>Score=max score-((x-min)/(max-min))</t>
    <phoneticPr fontId="1" type="noConversion"/>
  </si>
  <si>
    <t>Number of facility</t>
    <phoneticPr fontId="1" type="noConversion"/>
  </si>
  <si>
    <t>discounted cash flow</t>
    <phoneticPr fontId="1" type="noConversion"/>
  </si>
  <si>
    <t>total discounted cash flow</t>
    <phoneticPr fontId="1" type="noConversion"/>
  </si>
  <si>
    <t>Type:1</t>
    <phoneticPr fontId="1" type="noConversion"/>
  </si>
  <si>
    <t xml:space="preserve">Total Cost </t>
    <phoneticPr fontId="1" type="noConversion"/>
  </si>
  <si>
    <t>Score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</si>
</sst>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);[Red]\(0.00\)"/>
    <numFmt numFmtId="177" formatCode="_-&quot;US$&quot;* #,##0.00_ ;_-&quot;US$&quot;* \-#,##0.00\ ;_-&quot;US$&quot;* &quot;-&quot;??_ ;_-@_ "/>
    <numFmt numFmtId="178" formatCode="0.00_);\(0.00\)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76" fontId="0" fillId="0" borderId="0" xfId="0" applyNumberFormat="1"/>
    <xf numFmtId="177" fontId="0" fillId="0" borderId="0" xfId="0" applyNumberFormat="1"/>
    <xf numFmtId="178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6"/>
  <sheetViews>
    <sheetView tabSelected="1" zoomScale="85" zoomScaleNormal="85" workbookViewId="0">
      <selection sqref="A1:XFD1048576"/>
    </sheetView>
  </sheetViews>
  <sheetFormatPr defaultRowHeight="14" x14ac:dyDescent="0.3"/>
  <cols>
    <col min="1" max="1" width="20" bestFit="1" customWidth="1"/>
    <col min="2" max="2" width="10.08203125" bestFit="1" customWidth="1"/>
    <col min="3" max="3" width="16.4140625" bestFit="1" customWidth="1"/>
    <col min="4" max="4" width="18.75" bestFit="1" customWidth="1"/>
    <col min="5" max="6" width="16.4140625" bestFit="1" customWidth="1"/>
    <col min="7" max="13" width="17.5" bestFit="1" customWidth="1"/>
  </cols>
  <sheetData>
    <row r="1" spans="1:14" x14ac:dyDescent="0.3">
      <c r="A1" t="s">
        <v>8</v>
      </c>
      <c r="N1" t="s">
        <v>3</v>
      </c>
    </row>
    <row r="2" spans="1:14" x14ac:dyDescent="0.3">
      <c r="B2" t="s">
        <v>0</v>
      </c>
      <c r="C2">
        <v>0</v>
      </c>
      <c r="D2">
        <v>1</v>
      </c>
      <c r="E2">
        <v>2</v>
      </c>
      <c r="F2">
        <v>3</v>
      </c>
      <c r="G2">
        <v>4</v>
      </c>
      <c r="H2">
        <v>5</v>
      </c>
      <c r="I2">
        <v>6</v>
      </c>
      <c r="J2">
        <v>7</v>
      </c>
      <c r="K2">
        <v>8</v>
      </c>
      <c r="L2">
        <v>9</v>
      </c>
      <c r="M2">
        <v>10</v>
      </c>
    </row>
    <row r="3" spans="1:14" x14ac:dyDescent="0.3">
      <c r="B3" t="s">
        <v>1</v>
      </c>
      <c r="C3" s="2">
        <v>4745000</v>
      </c>
      <c r="D3" s="2">
        <v>45000</v>
      </c>
      <c r="E3" s="2">
        <v>45000</v>
      </c>
      <c r="F3" s="2">
        <v>45000</v>
      </c>
      <c r="G3" s="2">
        <v>45000</v>
      </c>
      <c r="H3" s="2">
        <v>45000</v>
      </c>
      <c r="I3" s="2">
        <v>45000</v>
      </c>
      <c r="J3" s="2">
        <v>45000</v>
      </c>
      <c r="K3" s="2">
        <v>45000</v>
      </c>
      <c r="L3" s="2">
        <v>45000</v>
      </c>
      <c r="M3" s="2">
        <v>45000</v>
      </c>
    </row>
    <row r="4" spans="1:14" x14ac:dyDescent="0.3">
      <c r="B4" t="s">
        <v>6</v>
      </c>
      <c r="C4" s="2">
        <v>4745000</v>
      </c>
      <c r="D4" s="2">
        <f>D3/(1+0.05)^D2</f>
        <v>42857.142857142855</v>
      </c>
      <c r="E4" s="2">
        <f t="shared" ref="E4:M4" si="0">E3/(1+0.05)^E2</f>
        <v>40816.326530612241</v>
      </c>
      <c r="F4" s="2">
        <f t="shared" si="0"/>
        <v>38872.691933916416</v>
      </c>
      <c r="G4" s="2">
        <f t="shared" si="0"/>
        <v>37021.611365634686</v>
      </c>
      <c r="H4" s="2">
        <f t="shared" si="0"/>
        <v>35258.677491080656</v>
      </c>
      <c r="I4" s="2">
        <f t="shared" si="0"/>
        <v>33579.692848648243</v>
      </c>
      <c r="J4" s="2">
        <f t="shared" si="0"/>
        <v>31980.659855855465</v>
      </c>
      <c r="K4" s="2">
        <f t="shared" si="0"/>
        <v>30457.771291290923</v>
      </c>
      <c r="L4" s="2">
        <f t="shared" si="0"/>
        <v>29007.401229800878</v>
      </c>
      <c r="M4" s="2">
        <f t="shared" si="0"/>
        <v>27626.096409334168</v>
      </c>
    </row>
    <row r="5" spans="1:14" ht="17" customHeight="1" x14ac:dyDescent="0.3">
      <c r="B5" t="s">
        <v>7</v>
      </c>
      <c r="C5" s="2">
        <f>C4*B8</f>
        <v>9490000</v>
      </c>
      <c r="D5" s="2">
        <f t="shared" ref="D5:M5" si="1">D4*$B8</f>
        <v>85714.28571428571</v>
      </c>
      <c r="E5" s="2">
        <f t="shared" si="1"/>
        <v>81632.653061224482</v>
      </c>
      <c r="F5" s="2">
        <f t="shared" si="1"/>
        <v>77745.383867832832</v>
      </c>
      <c r="G5" s="2">
        <f t="shared" si="1"/>
        <v>74043.222731269372</v>
      </c>
      <c r="H5" s="2">
        <f t="shared" si="1"/>
        <v>70517.354982161312</v>
      </c>
      <c r="I5" s="2">
        <f t="shared" si="1"/>
        <v>67159.385697296486</v>
      </c>
      <c r="J5" s="2">
        <f t="shared" si="1"/>
        <v>63961.31971171093</v>
      </c>
      <c r="K5" s="2">
        <f t="shared" si="1"/>
        <v>60915.542582581846</v>
      </c>
      <c r="L5" s="2">
        <f t="shared" si="1"/>
        <v>58014.802459601757</v>
      </c>
      <c r="M5" s="2">
        <f t="shared" si="1"/>
        <v>55252.192818668336</v>
      </c>
      <c r="N5" t="s">
        <v>4</v>
      </c>
    </row>
    <row r="6" spans="1:14" x14ac:dyDescent="0.3">
      <c r="B6" t="s">
        <v>2</v>
      </c>
      <c r="C6" s="2">
        <f>C5</f>
        <v>9490000</v>
      </c>
      <c r="D6" s="2">
        <f t="shared" ref="D6:M6" si="2">C6+D5</f>
        <v>9575714.2857142854</v>
      </c>
      <c r="E6" s="2">
        <f t="shared" si="2"/>
        <v>9657346.9387755096</v>
      </c>
      <c r="F6" s="2">
        <f t="shared" si="2"/>
        <v>9735092.3226433434</v>
      </c>
      <c r="G6" s="2">
        <f t="shared" si="2"/>
        <v>9809135.5453746133</v>
      </c>
      <c r="H6" s="2">
        <f t="shared" si="2"/>
        <v>9879652.9003567751</v>
      </c>
      <c r="I6" s="2">
        <f t="shared" si="2"/>
        <v>9946812.286054071</v>
      </c>
      <c r="J6" s="2">
        <f t="shared" si="2"/>
        <v>10010773.605765782</v>
      </c>
      <c r="K6" s="2">
        <f t="shared" si="2"/>
        <v>10071689.148348365</v>
      </c>
      <c r="L6" s="2">
        <f t="shared" si="2"/>
        <v>10129703.950807966</v>
      </c>
      <c r="M6" s="2">
        <f t="shared" si="2"/>
        <v>10184956.143626634</v>
      </c>
    </row>
    <row r="8" spans="1:14" x14ac:dyDescent="0.3">
      <c r="A8" t="s">
        <v>5</v>
      </c>
      <c r="B8" s="1">
        <v>2</v>
      </c>
      <c r="C8" t="s">
        <v>9</v>
      </c>
      <c r="D8" s="3">
        <v>10184956.143626634</v>
      </c>
      <c r="E8" t="s">
        <v>10</v>
      </c>
      <c r="F8" s="1">
        <f t="shared" ref="F8:F11" si="3">100-(D8-$D$8)*100/($D$12-$D$8)</f>
        <v>100</v>
      </c>
    </row>
    <row r="9" spans="1:14" x14ac:dyDescent="0.3">
      <c r="B9">
        <v>3</v>
      </c>
      <c r="D9" s="3">
        <v>15277434.215439949</v>
      </c>
      <c r="F9" s="1">
        <f t="shared" si="3"/>
        <v>96.428571428571431</v>
      </c>
    </row>
    <row r="10" spans="1:14" x14ac:dyDescent="0.3">
      <c r="B10">
        <v>12</v>
      </c>
      <c r="D10" s="3">
        <v>61109736.861759797</v>
      </c>
      <c r="F10" s="1">
        <f t="shared" si="3"/>
        <v>64.285714285714278</v>
      </c>
    </row>
    <row r="11" spans="1:14" x14ac:dyDescent="0.3">
      <c r="B11">
        <v>17</v>
      </c>
      <c r="C11" s="2"/>
      <c r="D11" s="3">
        <v>86572127.220826387</v>
      </c>
      <c r="E11" s="2"/>
      <c r="F11" s="1">
        <f t="shared" si="3"/>
        <v>46.428571428571423</v>
      </c>
      <c r="G11" s="2"/>
      <c r="H11" s="2"/>
      <c r="I11" s="2"/>
      <c r="J11" s="2"/>
      <c r="K11" s="2"/>
      <c r="L11" s="2"/>
      <c r="M11" s="2"/>
    </row>
    <row r="12" spans="1:14" x14ac:dyDescent="0.3">
      <c r="B12">
        <v>30</v>
      </c>
      <c r="C12" s="2"/>
      <c r="D12" s="3">
        <v>152774342.15439948</v>
      </c>
      <c r="E12" s="2"/>
      <c r="F12" s="1">
        <f>100-(D12-$D$8)*100/($D$12-$D$8)</f>
        <v>0</v>
      </c>
      <c r="G12" s="2"/>
      <c r="H12" s="2"/>
      <c r="I12" s="2"/>
      <c r="J12" s="2"/>
      <c r="K12" s="2"/>
      <c r="L12" s="2"/>
      <c r="M12" s="2"/>
    </row>
    <row r="13" spans="1:14" x14ac:dyDescent="0.3"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4" x14ac:dyDescent="0.3"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</row>
    <row r="16" spans="1:14" x14ac:dyDescent="0.3">
      <c r="B16" s="1"/>
    </row>
  </sheetData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284AA36B1B2FE4789DCB6967841292B" ma:contentTypeVersion="11" ma:contentTypeDescription="Create a new document." ma:contentTypeScope="" ma:versionID="df70884ff4e7ab1a116a66ee70d750c5">
  <xsd:schema xmlns:xsd="http://www.w3.org/2001/XMLSchema" xmlns:xs="http://www.w3.org/2001/XMLSchema" xmlns:p="http://schemas.microsoft.com/office/2006/metadata/properties" xmlns:ns2="1b692eab-1984-497b-8250-b9b6ef5638a7" xmlns:ns3="55240639-1f6d-4d8f-9618-2ed029c30ba8" targetNamespace="http://schemas.microsoft.com/office/2006/metadata/properties" ma:root="true" ma:fieldsID="fe9dfdfa889047101203654a37057a05" ns2:_="" ns3:_="">
    <xsd:import namespace="1b692eab-1984-497b-8250-b9b6ef5638a7"/>
    <xsd:import namespace="55240639-1f6d-4d8f-9618-2ed029c30ba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692eab-1984-497b-8250-b9b6ef5638a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74661dae-d6df-48fc-a54e-a577d2899e9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5240639-1f6d-4d8f-9618-2ed029c30ba8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adf249cb-4c0b-46d6-a672-5bff230ec130}" ma:internalName="TaxCatchAll" ma:showField="CatchAllData" ma:web="55240639-1f6d-4d8f-9618-2ed029c30ba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b692eab-1984-497b-8250-b9b6ef5638a7">
      <Terms xmlns="http://schemas.microsoft.com/office/infopath/2007/PartnerControls"/>
    </lcf76f155ced4ddcb4097134ff3c332f>
    <TaxCatchAll xmlns="55240639-1f6d-4d8f-9618-2ed029c30ba8" xsi:nil="true"/>
  </documentManagement>
</p:properties>
</file>

<file path=customXml/itemProps1.xml><?xml version="1.0" encoding="utf-8"?>
<ds:datastoreItem xmlns:ds="http://schemas.openxmlformats.org/officeDocument/2006/customXml" ds:itemID="{0996F345-3B98-44BE-9A4F-DE4EDF52C73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2329797-97C5-4CC6-B637-5726835CEE4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b692eab-1984-497b-8250-b9b6ef5638a7"/>
    <ds:schemaRef ds:uri="55240639-1f6d-4d8f-9618-2ed029c30ba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06E1DD5-27DB-4D28-9A1A-CC694DE2FB04}">
  <ds:schemaRefs>
    <ds:schemaRef ds:uri="http://www.w3.org/XML/1998/namespace"/>
    <ds:schemaRef ds:uri="http://purl.org/dc/dcmitype/"/>
    <ds:schemaRef ds:uri="http://purl.org/dc/terms/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1b692eab-1984-497b-8250-b9b6ef5638a7"/>
    <ds:schemaRef ds:uri="http://schemas.openxmlformats.org/package/2006/metadata/core-properties"/>
    <ds:schemaRef ds:uri="55240639-1f6d-4d8f-9618-2ed029c30ba8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Zhang, Mai</cp:lastModifiedBy>
  <cp:revision/>
  <dcterms:created xsi:type="dcterms:W3CDTF">2024-06-16T18:43:44Z</dcterms:created>
  <dcterms:modified xsi:type="dcterms:W3CDTF">2024-06-23T20:47:34Z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0x0101009284AA36B1B2FE4789DCB6967841292B</vt:lpwstr>
  </property>
  <property fmtid="{D5CDD505-2E9C-101B-9397-08002B2CF9AE}" pid="3" name="MediaServiceImageTags">
    <vt:lpwstr/>
  </property>
</Properties>
</file>