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mn23_ic_ac_uk/Documents/"/>
    </mc:Choice>
  </mc:AlternateContent>
  <xr:revisionPtr revIDLastSave="288" documentId="8_{4B3B9775-9D16-471E-9D22-F6916413945E}" xr6:coauthVersionLast="47" xr6:coauthVersionMax="47" xr10:uidLastSave="{A8883075-CD9D-44C9-A5C1-9D5FF4D05093}"/>
  <bookViews>
    <workbookView xWindow="-96" yWindow="0" windowWidth="11712" windowHeight="12336" xr2:uid="{B2BD69DB-A074-4776-B234-71B3D3E31ECD}"/>
  </bookViews>
  <sheets>
    <sheet name="Sheet1" sheetId="1" r:id="rId1"/>
    <sheet name="Min Cost" sheetId="4" r:id="rId2"/>
    <sheet name="Min Time" sheetId="3" r:id="rId3"/>
    <sheet name="Min Time&amp;Cost" sheetId="6" r:id="rId4"/>
    <sheet name="CxTx" sheetId="10" r:id="rId5"/>
    <sheet name="TzCx" sheetId="9" r:id="rId6"/>
    <sheet name="CxCT5x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P23" i="1"/>
  <c r="O23" i="1"/>
  <c r="N23" i="1"/>
  <c r="M23" i="1"/>
  <c r="L23" i="1"/>
  <c r="K23" i="1"/>
  <c r="AB3" i="4"/>
  <c r="AB3" i="10"/>
  <c r="D7" i="1"/>
  <c r="C7" i="1"/>
  <c r="B7" i="1"/>
  <c r="AB3" i="9"/>
  <c r="AB3" i="11"/>
  <c r="M29" i="1"/>
  <c r="F341" i="10"/>
  <c r="B341" i="10"/>
  <c r="P5" i="10"/>
  <c r="L5" i="10"/>
  <c r="AB2" i="10"/>
  <c r="AB1" i="10"/>
  <c r="F341" i="11"/>
  <c r="B341" i="11"/>
  <c r="AB2" i="11"/>
  <c r="S5" i="11"/>
  <c r="AB2" i="9"/>
  <c r="L5" i="11"/>
  <c r="AB1" i="11"/>
  <c r="K30" i="1"/>
  <c r="D6" i="1"/>
  <c r="C6" i="1"/>
  <c r="B6" i="1"/>
  <c r="AB2" i="4"/>
  <c r="AB1" i="4"/>
  <c r="AB2" i="3"/>
  <c r="AB1" i="3"/>
  <c r="AB2" i="6"/>
  <c r="AB1" i="6"/>
  <c r="P32" i="9"/>
  <c r="L32" i="9"/>
  <c r="P12" i="6"/>
  <c r="L12" i="6"/>
  <c r="P4" i="4"/>
  <c r="L4" i="4"/>
  <c r="F341" i="9"/>
  <c r="B341" i="9"/>
  <c r="F342" i="6"/>
  <c r="B342" i="6"/>
  <c r="F342" i="4"/>
  <c r="B342" i="4"/>
  <c r="B342" i="3"/>
  <c r="F342" i="3"/>
  <c r="P20" i="3"/>
  <c r="L20" i="3"/>
  <c r="F13" i="1"/>
  <c r="N29" i="1"/>
  <c r="O29" i="1"/>
  <c r="D8" i="1"/>
  <c r="G6" i="1"/>
  <c r="F6" i="1"/>
  <c r="E6" i="1"/>
  <c r="F8" i="1"/>
  <c r="F9" i="1" s="1"/>
  <c r="F11" i="1" s="1"/>
  <c r="B8" i="1"/>
  <c r="B9" i="1" s="1"/>
  <c r="G7" i="1"/>
  <c r="G8" i="1" s="1"/>
  <c r="E7" i="1"/>
  <c r="F7" i="1"/>
  <c r="P25" i="1" l="1"/>
  <c r="P26" i="1" s="1"/>
  <c r="P27" i="1" s="1"/>
  <c r="P29" i="1"/>
  <c r="O31" i="1"/>
  <c r="O32" i="1" s="1"/>
  <c r="O33" i="1" s="1"/>
  <c r="O30" i="1"/>
  <c r="N31" i="1"/>
  <c r="N32" i="1" s="1"/>
  <c r="N33" i="1" s="1"/>
  <c r="N30" i="1"/>
  <c r="M25" i="1"/>
  <c r="M26" i="1" s="1"/>
  <c r="M27" i="1" s="1"/>
  <c r="L25" i="1"/>
  <c r="K25" i="1"/>
  <c r="K26" i="1" s="1"/>
  <c r="L29" i="1"/>
  <c r="L30" i="1" s="1"/>
  <c r="AB1" i="9"/>
  <c r="O25" i="1"/>
  <c r="O26" i="1" s="1"/>
  <c r="O27" i="1" s="1"/>
  <c r="N25" i="1"/>
  <c r="N26" i="1" s="1"/>
  <c r="N27" i="1" s="1"/>
  <c r="L26" i="1"/>
  <c r="L27" i="1" s="1"/>
  <c r="K27" i="1"/>
  <c r="C8" i="1"/>
  <c r="F10" i="1"/>
  <c r="E8" i="1"/>
  <c r="D9" i="1"/>
  <c r="D10" i="1" s="1"/>
  <c r="G9" i="1"/>
  <c r="G11" i="1" s="1"/>
  <c r="C9" i="1"/>
  <c r="C10" i="1" s="1"/>
  <c r="E9" i="1"/>
  <c r="E10" i="1" s="1"/>
  <c r="B11" i="1"/>
  <c r="C11" i="1" l="1"/>
  <c r="L31" i="1"/>
  <c r="L32" i="1" s="1"/>
  <c r="L33" i="1" s="1"/>
  <c r="K31" i="1"/>
  <c r="K32" i="1" s="1"/>
  <c r="K33" i="1" s="1"/>
  <c r="M31" i="1"/>
  <c r="M32" i="1" s="1"/>
  <c r="M33" i="1" s="1"/>
  <c r="M30" i="1"/>
  <c r="P31" i="1"/>
  <c r="P32" i="1" s="1"/>
  <c r="P33" i="1" s="1"/>
  <c r="P30" i="1"/>
  <c r="E11" i="1"/>
  <c r="G10" i="1"/>
  <c r="G12" i="1"/>
  <c r="G13" i="1" s="1"/>
  <c r="E12" i="1"/>
  <c r="E13" i="1" s="1"/>
  <c r="B10" i="1"/>
  <c r="F12" i="1"/>
  <c r="D11" i="1"/>
  <c r="D12" i="1" s="1"/>
  <c r="D13" i="1" s="1"/>
  <c r="B12" i="1" l="1"/>
  <c r="C12" i="1"/>
  <c r="C13" i="1" s="1"/>
  <c r="B13" i="1" l="1"/>
</calcChain>
</file>

<file path=xl/sharedStrings.xml><?xml version="1.0" encoding="utf-8"?>
<sst xmlns="http://schemas.openxmlformats.org/spreadsheetml/2006/main" count="6554" uniqueCount="426">
  <si>
    <t>Method 2</t>
  </si>
  <si>
    <t>Method 1</t>
  </si>
  <si>
    <t>Sequential Net Problem</t>
  </si>
  <si>
    <t>Optimised Net Problem</t>
  </si>
  <si>
    <t>Min Cost then Time</t>
  </si>
  <si>
    <t>Min Time then Cost</t>
  </si>
  <si>
    <t>Min Cost then Cost&amp;Time</t>
  </si>
  <si>
    <t xml:space="preserve">Min Cost </t>
  </si>
  <si>
    <t>Min time</t>
  </si>
  <si>
    <t>Min time and cost</t>
  </si>
  <si>
    <t>Min Cost x Min time</t>
  </si>
  <si>
    <t>Min time x Min Cost</t>
  </si>
  <si>
    <t>Min cost x Min time &amp; Cost</t>
  </si>
  <si>
    <t>Min Cost</t>
  </si>
  <si>
    <t>Min time &amp; Cost</t>
  </si>
  <si>
    <t>5. Job Creation</t>
  </si>
  <si>
    <t xml:space="preserve">6. Environment indicators </t>
  </si>
  <si>
    <t>5.1 Total number of job created</t>
  </si>
  <si>
    <t>6.1 GHG Emissions</t>
  </si>
  <si>
    <t>5.1a Direct jobs Created: Number of jobs directly created form startegy</t>
  </si>
  <si>
    <t>Vehicles</t>
  </si>
  <si>
    <t>Number of Factories</t>
  </si>
  <si>
    <t>Ferry with Freezer​</t>
  </si>
  <si>
    <t>Number of Vehicles</t>
  </si>
  <si>
    <t>Mid-Size ferry​</t>
  </si>
  <si>
    <t>Total direct Jobs</t>
  </si>
  <si>
    <t>Large ferry​</t>
  </si>
  <si>
    <t>5.1b Indirect Jobs Created: Number of jobs indirectly created from strategy</t>
  </si>
  <si>
    <t>River Barges​</t>
  </si>
  <si>
    <t>Total Job Creation</t>
  </si>
  <si>
    <t>Refrigerator truck (Mercedes-Benz Actros, Volvo FH with refrigerated body)​</t>
  </si>
  <si>
    <t>Score</t>
  </si>
  <si>
    <t>Normal Truck (Volvo FMX, MAN TGS)​</t>
  </si>
  <si>
    <t>Factories</t>
  </si>
  <si>
    <t>No of Factories</t>
  </si>
  <si>
    <t xml:space="preserve">CO2 Emissions </t>
  </si>
  <si>
    <t>60g CO2/ton-km (2020 Global Container Shipping Trade Lane emissions ... 2020)</t>
  </si>
  <si>
    <t>18g CO2/ton-km (Environmental performance: Comparison of CO2 emissions by different modes of transport 2022)</t>
  </si>
  <si>
    <t>15g CO2/ton-km (Specific CO2 emissions per tonne-km and per mode of transport in Europe 2017)</t>
  </si>
  <si>
    <t>30g CO2/ton-km (ECSA 2020)</t>
  </si>
  <si>
    <t>100g CO2/ ton-km  (ECSA 2020)</t>
  </si>
  <si>
    <t>80 g CO2/ton -km  (ECSA 2020)</t>
  </si>
  <si>
    <t>Total CO2 emissions</t>
  </si>
  <si>
    <t>Include distance and load (load fixed)</t>
  </si>
  <si>
    <t>in Millions</t>
  </si>
  <si>
    <t>Source</t>
  </si>
  <si>
    <t>Production</t>
  </si>
  <si>
    <t>Factory</t>
  </si>
  <si>
    <t>Mode</t>
  </si>
  <si>
    <t>Num of Veh</t>
  </si>
  <si>
    <t>Distance</t>
  </si>
  <si>
    <t>Time</t>
  </si>
  <si>
    <t>Total Time</t>
  </si>
  <si>
    <t>Transport Cost</t>
  </si>
  <si>
    <t>Product Quantity</t>
  </si>
  <si>
    <t>Port</t>
  </si>
  <si>
    <t>Total load</t>
  </si>
  <si>
    <t>Abaetetuba</t>
  </si>
  <si>
    <t>Afuá</t>
  </si>
  <si>
    <t>Mid Size ferry</t>
  </si>
  <si>
    <t>São Luís</t>
  </si>
  <si>
    <t>River Barges</t>
  </si>
  <si>
    <t>Total distance</t>
  </si>
  <si>
    <t>Acará</t>
  </si>
  <si>
    <t>Itacoatiara</t>
  </si>
  <si>
    <t>Manaus</t>
  </si>
  <si>
    <t>Veh</t>
  </si>
  <si>
    <t>Acrelândia</t>
  </si>
  <si>
    <t>Ferry with Freezer</t>
  </si>
  <si>
    <t>Echelon 1</t>
  </si>
  <si>
    <t>Água Azul do Norte</t>
  </si>
  <si>
    <t>total time</t>
  </si>
  <si>
    <t>Alcântara</t>
  </si>
  <si>
    <t>transport cost</t>
  </si>
  <si>
    <t>Alenquer</t>
  </si>
  <si>
    <t>construction cost</t>
  </si>
  <si>
    <t>Almeirim</t>
  </si>
  <si>
    <t>Alta Floresta</t>
  </si>
  <si>
    <t>Echelon 2</t>
  </si>
  <si>
    <t>Alta Floresta D'Oeste</t>
  </si>
  <si>
    <t>Altamira</t>
  </si>
  <si>
    <t>Alto Alegre do Pindaré</t>
  </si>
  <si>
    <t>Alvarães</t>
  </si>
  <si>
    <t>Total</t>
  </si>
  <si>
    <t>Amapá</t>
  </si>
  <si>
    <t>Amapá do Maranhão</t>
  </si>
  <si>
    <t>total cost</t>
  </si>
  <si>
    <t>Amarante do Maranhão</t>
  </si>
  <si>
    <t>Amaturá</t>
  </si>
  <si>
    <t>Anajás</t>
  </si>
  <si>
    <t>Anajatuba</t>
  </si>
  <si>
    <t>Anamã</t>
  </si>
  <si>
    <t>Ananindeua</t>
  </si>
  <si>
    <t>Anapu</t>
  </si>
  <si>
    <t>Anori</t>
  </si>
  <si>
    <t>Apiacás</t>
  </si>
  <si>
    <t>Apicum-Açu</t>
  </si>
  <si>
    <t>Apuí</t>
  </si>
  <si>
    <t>Araguanã</t>
  </si>
  <si>
    <t>Arari</t>
  </si>
  <si>
    <t>Aripuanã</t>
  </si>
  <si>
    <t>Assis Brasil</t>
  </si>
  <si>
    <t>Atalaia do Norte</t>
  </si>
  <si>
    <t>Augusto Corrêa</t>
  </si>
  <si>
    <t>Autazes</t>
  </si>
  <si>
    <t>Aveiro</t>
  </si>
  <si>
    <t>Axixá</t>
  </si>
  <si>
    <t>Bacabeira</t>
  </si>
  <si>
    <t>Bacuri</t>
  </si>
  <si>
    <t>Bagre</t>
  </si>
  <si>
    <t>Baião</t>
  </si>
  <si>
    <t>Bannach</t>
  </si>
  <si>
    <t>Barcarena</t>
  </si>
  <si>
    <t>Barcelos</t>
  </si>
  <si>
    <t>Barreirinha</t>
  </si>
  <si>
    <t>Bela Vista do Maranhão</t>
  </si>
  <si>
    <t>Belém</t>
  </si>
  <si>
    <t>Belterra</t>
  </si>
  <si>
    <t>Benevides</t>
  </si>
  <si>
    <t>Benjamin Constant</t>
  </si>
  <si>
    <t>Beruri</t>
  </si>
  <si>
    <t>Boa Vista do Gurupi</t>
  </si>
  <si>
    <t>Boa Vista do Ramos</t>
  </si>
  <si>
    <t>Boca do Acre</t>
  </si>
  <si>
    <t>Bom Jesus do Tocantins</t>
  </si>
  <si>
    <t>Bonito</t>
  </si>
  <si>
    <t>Borba</t>
  </si>
  <si>
    <t>Bragança</t>
  </si>
  <si>
    <t>Brasil Novo</t>
  </si>
  <si>
    <t>Brasiléia</t>
  </si>
  <si>
    <t>Brasnorte</t>
  </si>
  <si>
    <t>Brejo Grande do Araguaia</t>
  </si>
  <si>
    <t>Breu Branco</t>
  </si>
  <si>
    <t>Breves</t>
  </si>
  <si>
    <t>Bujari</t>
  </si>
  <si>
    <t>Bujaru</t>
  </si>
  <si>
    <t>Buritis</t>
  </si>
  <si>
    <t>Caapiranga</t>
  </si>
  <si>
    <t>Cabixi</t>
  </si>
  <si>
    <t>Cacaulândia</t>
  </si>
  <si>
    <t>Cachoeira do Arari</t>
  </si>
  <si>
    <t>Cachoeira do Piriá</t>
  </si>
  <si>
    <t>Cachoeira Grande</t>
  </si>
  <si>
    <t>Cacoal</t>
  </si>
  <si>
    <t>Cajari</t>
  </si>
  <si>
    <t>Calçoene</t>
  </si>
  <si>
    <t>Cametá</t>
  </si>
  <si>
    <t>Canaã dos Carajás</t>
  </si>
  <si>
    <t>Candeias do Jamari</t>
  </si>
  <si>
    <t>Cândido Mendes</t>
  </si>
  <si>
    <t>Canutama</t>
  </si>
  <si>
    <t>Capanema</t>
  </si>
  <si>
    <t>Capitão Poço</t>
  </si>
  <si>
    <t>Capixaba</t>
  </si>
  <si>
    <t>Caracaraí</t>
  </si>
  <si>
    <t>Carauari</t>
  </si>
  <si>
    <t>Careiro</t>
  </si>
  <si>
    <t>Caroebe</t>
  </si>
  <si>
    <t>Carutapera</t>
  </si>
  <si>
    <t>Castanheira</t>
  </si>
  <si>
    <t>Castanheiras</t>
  </si>
  <si>
    <t>Cedral</t>
  </si>
  <si>
    <t>Central do Maranhão</t>
  </si>
  <si>
    <t>Centro do Guilherme</t>
  </si>
  <si>
    <t>Centro Novo do Maranhão</t>
  </si>
  <si>
    <t>Chaves</t>
  </si>
  <si>
    <t>Chupinguaia</t>
  </si>
  <si>
    <t>Cidelândia</t>
  </si>
  <si>
    <t>Coari</t>
  </si>
  <si>
    <t>Codajás</t>
  </si>
  <si>
    <t>Colares</t>
  </si>
  <si>
    <t>Colniza</t>
  </si>
  <si>
    <t>Costa Marques</t>
  </si>
  <si>
    <t>Cotriguaçu</t>
  </si>
  <si>
    <t>Cruzeiro do Sul</t>
  </si>
  <si>
    <t>Cumaru do Norte</t>
  </si>
  <si>
    <t>Curionópolis</t>
  </si>
  <si>
    <t>Curralinho</t>
  </si>
  <si>
    <t>Curuá</t>
  </si>
  <si>
    <t>Curuçá</t>
  </si>
  <si>
    <t>Cururupu</t>
  </si>
  <si>
    <t>Cutias</t>
  </si>
  <si>
    <t>Eirunepé</t>
  </si>
  <si>
    <t>Envira</t>
  </si>
  <si>
    <t>Epitaciolândia</t>
  </si>
  <si>
    <t>Espigão D'Oeste</t>
  </si>
  <si>
    <t>Faro</t>
  </si>
  <si>
    <t>Feijó</t>
  </si>
  <si>
    <t>Ferreira Gomes</t>
  </si>
  <si>
    <t>Fonte Boa</t>
  </si>
  <si>
    <t>Garrafão do Norte</t>
  </si>
  <si>
    <t>Godofredo Viana</t>
  </si>
  <si>
    <t>Goianésia do Pará</t>
  </si>
  <si>
    <t>Governador Newton Bello</t>
  </si>
  <si>
    <t>Governador Nunes Freire</t>
  </si>
  <si>
    <t>Guajará</t>
  </si>
  <si>
    <t>Guajará-Mirim</t>
  </si>
  <si>
    <t>Guarantã do Norte</t>
  </si>
  <si>
    <t>Guimarães</t>
  </si>
  <si>
    <t>Gurupá</t>
  </si>
  <si>
    <t>Humaitá</t>
  </si>
  <si>
    <t>Icatu</t>
  </si>
  <si>
    <t>Igarapé do Meio</t>
  </si>
  <si>
    <t>Igarapé-Açu</t>
  </si>
  <si>
    <t>Igarapé-Miri</t>
  </si>
  <si>
    <t>Imperatriz</t>
  </si>
  <si>
    <t>Inhangapi</t>
  </si>
  <si>
    <t>Ipixuna</t>
  </si>
  <si>
    <t>Iranduba</t>
  </si>
  <si>
    <t>Irituia</t>
  </si>
  <si>
    <t>Itaituba</t>
  </si>
  <si>
    <t>Normal Truck (Volvo FMX, MAN TGS)</t>
  </si>
  <si>
    <t>Itamarati</t>
  </si>
  <si>
    <t>Itapecuru Mirim</t>
  </si>
  <si>
    <t>Itapiranga</t>
  </si>
  <si>
    <t>Itaúba</t>
  </si>
  <si>
    <t>Itaubal</t>
  </si>
  <si>
    <t>Itupiranga</t>
  </si>
  <si>
    <t>Jacareacanga</t>
  </si>
  <si>
    <t>Jacundá</t>
  </si>
  <si>
    <t>Japurá</t>
  </si>
  <si>
    <t>Jaru</t>
  </si>
  <si>
    <t>Ji-Paraná</t>
  </si>
  <si>
    <t>Jordão</t>
  </si>
  <si>
    <t>Juara</t>
  </si>
  <si>
    <t>Juína</t>
  </si>
  <si>
    <t>Junco do Maranhão</t>
  </si>
  <si>
    <t>Juruá</t>
  </si>
  <si>
    <t>Juruena</t>
  </si>
  <si>
    <t>Juruti</t>
  </si>
  <si>
    <t>Jutaí</t>
  </si>
  <si>
    <t>Lábrea</t>
  </si>
  <si>
    <t>Laranjal do Jari</t>
  </si>
  <si>
    <t>Limoeiro do Ajuru</t>
  </si>
  <si>
    <t>Luís Domingues</t>
  </si>
  <si>
    <t>Macapá</t>
  </si>
  <si>
    <t>Magalhães Barata</t>
  </si>
  <si>
    <t>Manacapuru</t>
  </si>
  <si>
    <t>Manaquiri</t>
  </si>
  <si>
    <t>Mâncio Lima</t>
  </si>
  <si>
    <t>Manicoré</t>
  </si>
  <si>
    <t>Manoel Urbano</t>
  </si>
  <si>
    <t>Maraã</t>
  </si>
  <si>
    <t>Marabá</t>
  </si>
  <si>
    <t>Maracaçumé</t>
  </si>
  <si>
    <t>Maracanã</t>
  </si>
  <si>
    <t>Maranhãozinho</t>
  </si>
  <si>
    <t>Marapanim</t>
  </si>
  <si>
    <t>Marechal Thaumaturgo</t>
  </si>
  <si>
    <t>Marituba</t>
  </si>
  <si>
    <t>Matinha</t>
  </si>
  <si>
    <t>Maués</t>
  </si>
  <si>
    <t>Mazagão</t>
  </si>
  <si>
    <t>Medicilândia</t>
  </si>
  <si>
    <t>Melgaço</t>
  </si>
  <si>
    <t>Mirante da Serra</t>
  </si>
  <si>
    <t>Mirinzal</t>
  </si>
  <si>
    <t>Mocajuba</t>
  </si>
  <si>
    <t>Moju</t>
  </si>
  <si>
    <t>Mojuí dos Campos</t>
  </si>
  <si>
    <t>Monção</t>
  </si>
  <si>
    <t>Monte Alegre</t>
  </si>
  <si>
    <t>Morros</t>
  </si>
  <si>
    <t>Muaná</t>
  </si>
  <si>
    <t>Nhamundá</t>
  </si>
  <si>
    <t>Nova Bandeirantes</t>
  </si>
  <si>
    <t>Nova Brasilândia D'Oeste</t>
  </si>
  <si>
    <t>Nova Esperança do Piriá</t>
  </si>
  <si>
    <t>Nova Ipixuna</t>
  </si>
  <si>
    <t>Nova Mamoré</t>
  </si>
  <si>
    <t>Nova Monte Verde</t>
  </si>
  <si>
    <t>Nova Olinda do Maranhão</t>
  </si>
  <si>
    <t>Nova Olinda do Norte</t>
  </si>
  <si>
    <t>Nova Santa Helena</t>
  </si>
  <si>
    <t>Nova Timboteua</t>
  </si>
  <si>
    <t>Nova União</t>
  </si>
  <si>
    <t>Novo Airão</t>
  </si>
  <si>
    <t>Novo Aripuanã</t>
  </si>
  <si>
    <t>Novo Horizonte do Norte</t>
  </si>
  <si>
    <t>Novo Progresso</t>
  </si>
  <si>
    <t>Novo Repartimento</t>
  </si>
  <si>
    <t>Óbidos</t>
  </si>
  <si>
    <t>Oeiras do Pará</t>
  </si>
  <si>
    <t>Oiapoque</t>
  </si>
  <si>
    <t>Olinda Nova do Maranhão</t>
  </si>
  <si>
    <t>Oriximiná</t>
  </si>
  <si>
    <t>Ourém</t>
  </si>
  <si>
    <t>Ourilândia do Norte</t>
  </si>
  <si>
    <t>Ouro Preto do Oeste</t>
  </si>
  <si>
    <t>Pacajá</t>
  </si>
  <si>
    <t>Paço do Lumiar</t>
  </si>
  <si>
    <t>Palmeirândia</t>
  </si>
  <si>
    <t>Paranaíta</t>
  </si>
  <si>
    <t>Parauapebas</t>
  </si>
  <si>
    <t>Parintins</t>
  </si>
  <si>
    <t>Pauini</t>
  </si>
  <si>
    <t>Pedra Branca do Amapari</t>
  </si>
  <si>
    <t>Pedro do Rosário</t>
  </si>
  <si>
    <t>Peixe-Boi</t>
  </si>
  <si>
    <t>Penalva</t>
  </si>
  <si>
    <t>Peri Mirim</t>
  </si>
  <si>
    <t>Piçarra</t>
  </si>
  <si>
    <t>Pimenteiras do Oeste</t>
  </si>
  <si>
    <t>Pindaré-Mirim</t>
  </si>
  <si>
    <t>Pinheiro</t>
  </si>
  <si>
    <t>Placas</t>
  </si>
  <si>
    <t>Plácido de Castro</t>
  </si>
  <si>
    <t>Ponta de Pedras</t>
  </si>
  <si>
    <t>Portel</t>
  </si>
  <si>
    <t>Porto Acre</t>
  </si>
  <si>
    <t>Porto Grande</t>
  </si>
  <si>
    <t>Porto Rico do Maranhão</t>
  </si>
  <si>
    <t>Porto Velho</t>
  </si>
  <si>
    <t>Porto Walter</t>
  </si>
  <si>
    <t>Pracuúba</t>
  </si>
  <si>
    <t>Prainha</t>
  </si>
  <si>
    <t>Presidente Figueiredo</t>
  </si>
  <si>
    <t>Presidente Juscelino</t>
  </si>
  <si>
    <t>Presidente Médici</t>
  </si>
  <si>
    <t>Presidente Sarney</t>
  </si>
  <si>
    <t>Primavera</t>
  </si>
  <si>
    <t>Quatipuru</t>
  </si>
  <si>
    <t>Rio Branco</t>
  </si>
  <si>
    <t>Rio Preto da Eva</t>
  </si>
  <si>
    <t>Rodrigues Alves</t>
  </si>
  <si>
    <t>Rondolândia</t>
  </si>
  <si>
    <t>Rorainópolis</t>
  </si>
  <si>
    <t>Rosário</t>
  </si>
  <si>
    <t>Rurópolis</t>
  </si>
  <si>
    <t>Salinópolis</t>
  </si>
  <si>
    <t>Santa Bárbara do Pará</t>
  </si>
  <si>
    <t>Santa Cruz do Arari</t>
  </si>
  <si>
    <t>Santa Helena</t>
  </si>
  <si>
    <t>Santa Inês</t>
  </si>
  <si>
    <t>Santa Isabel do Rio Negro</t>
  </si>
  <si>
    <t>Santa Luzia do Pará</t>
  </si>
  <si>
    <t>Santa Luzia do Paruá</t>
  </si>
  <si>
    <t>Santa Maria do Pará</t>
  </si>
  <si>
    <t>Santa Rita</t>
  </si>
  <si>
    <t>Santa Rosa do Purus</t>
  </si>
  <si>
    <t>Santana</t>
  </si>
  <si>
    <t>Santarém</t>
  </si>
  <si>
    <t>Santarém Novo</t>
  </si>
  <si>
    <t>Santo Antônio do Içá</t>
  </si>
  <si>
    <t>Santo Antônio do Tauá</t>
  </si>
  <si>
    <t>São Bento</t>
  </si>
  <si>
    <t>São Caetano de Odivelas</t>
  </si>
  <si>
    <t>São Domingos do Araguaia</t>
  </si>
  <si>
    <t>São Domingos do Capim</t>
  </si>
  <si>
    <t>São Félix do Xingu</t>
  </si>
  <si>
    <t>São Francisco do Guaporé</t>
  </si>
  <si>
    <t>São Francisco do Pará</t>
  </si>
  <si>
    <t>São Gabriel da Cachoeira</t>
  </si>
  <si>
    <t>São Geraldo do Araguaia</t>
  </si>
  <si>
    <t>São João Batista</t>
  </si>
  <si>
    <t>São João da Baliza</t>
  </si>
  <si>
    <t>São João da Ponta</t>
  </si>
  <si>
    <t>São João de Pirabas</t>
  </si>
  <si>
    <t>São João do Araguaia</t>
  </si>
  <si>
    <t>São João do Carú</t>
  </si>
  <si>
    <t>São José de Ribamar</t>
  </si>
  <si>
    <t>São Luiz</t>
  </si>
  <si>
    <t>São Miguel do Guamá</t>
  </si>
  <si>
    <t>São Miguel do Guaporé</t>
  </si>
  <si>
    <t>São Paulo de Olivença</t>
  </si>
  <si>
    <t>São Pedro da Água Branca</t>
  </si>
  <si>
    <t>São Sebastião da Boa Vista</t>
  </si>
  <si>
    <t>São Sebastião do Uatumã</t>
  </si>
  <si>
    <t>São Vicente Ferrer</t>
  </si>
  <si>
    <t>Sena Madureira</t>
  </si>
  <si>
    <t>Senador Guiomard</t>
  </si>
  <si>
    <t>Senador José Porfírio</t>
  </si>
  <si>
    <t>Seringueiras</t>
  </si>
  <si>
    <t>Serra do Navio</t>
  </si>
  <si>
    <t>Serrano do Maranhão</t>
  </si>
  <si>
    <t>Silves</t>
  </si>
  <si>
    <t>Tabaporã</t>
  </si>
  <si>
    <t>Tabatinga</t>
  </si>
  <si>
    <t>Tailândia</t>
  </si>
  <si>
    <t>Tapauá</t>
  </si>
  <si>
    <t>Tarauacá</t>
  </si>
  <si>
    <t>Tartarugalzinho</t>
  </si>
  <si>
    <t>Tefé</t>
  </si>
  <si>
    <t>Teixeirópolis</t>
  </si>
  <si>
    <t>Terra Alta</t>
  </si>
  <si>
    <t>Terra Nova do Norte</t>
  </si>
  <si>
    <t>Terra Santa</t>
  </si>
  <si>
    <t>Tomé-Açu</t>
  </si>
  <si>
    <t>Tonantins</t>
  </si>
  <si>
    <t>Tracuateua</t>
  </si>
  <si>
    <t>Trairão</t>
  </si>
  <si>
    <t>Tucuruí</t>
  </si>
  <si>
    <t>Tufilândia</t>
  </si>
  <si>
    <t>Turiaçu</t>
  </si>
  <si>
    <t>Uarini</t>
  </si>
  <si>
    <t>Uruará</t>
  </si>
  <si>
    <t>Urucará</t>
  </si>
  <si>
    <t>Urucurituba</t>
  </si>
  <si>
    <t>Urupá</t>
  </si>
  <si>
    <t>Vale do Anari</t>
  </si>
  <si>
    <t>Vale do Paraíso</t>
  </si>
  <si>
    <t>Viana</t>
  </si>
  <si>
    <t>Vigia</t>
  </si>
  <si>
    <t>Vila Nova dos Martírios</t>
  </si>
  <si>
    <t>Viseu</t>
  </si>
  <si>
    <t>Vitória do Jari</t>
  </si>
  <si>
    <t>Vitória do Mearim</t>
  </si>
  <si>
    <t>Vitória do Xingu</t>
  </si>
  <si>
    <t>Xapuri</t>
  </si>
  <si>
    <t>Xinguara</t>
  </si>
  <si>
    <t>Refrigerator truck (Mercedes-Benz Actros, Volvo FH with refrigerated body)</t>
  </si>
  <si>
    <t>Large ferry</t>
  </si>
  <si>
    <t>Quantity</t>
  </si>
  <si>
    <t>Distance (km)</t>
  </si>
  <si>
    <t>Travel Time (hrs/vehicle)</t>
  </si>
  <si>
    <t>Total Travel Time (hrs)</t>
  </si>
  <si>
    <t>Cost for this Route</t>
  </si>
  <si>
    <t> </t>
  </si>
  <si>
    <t>Refrigerator truck</t>
  </si>
  <si>
    <t>Normal Truck</t>
  </si>
  <si>
    <t>total time (h)</t>
  </si>
  <si>
    <t>transport cost ($)</t>
  </si>
  <si>
    <t>construction cost ($)</t>
  </si>
  <si>
    <t>total cost ($)</t>
  </si>
  <si>
    <t>Origin</t>
  </si>
  <si>
    <t>Transport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</si>
</sst>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"/>
    <numFmt numFmtId="165" formatCode="#,##0.00_ "/>
    <numFmt numFmtId="166" formatCode="0.0"/>
  </numFmts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name val="Calibri"/>
      <family val="2"/>
    </font>
    <font>
      <sz val="11"/>
      <color rgb="FF000000"/>
      <name val="Aptos Narrow"/>
      <family val="2"/>
      <charset val="222"/>
    </font>
    <font>
      <b/>
      <sz val="12"/>
      <color rgb="FF000000"/>
      <name val="等线"/>
      <family val="4"/>
      <charset val="134"/>
    </font>
    <font>
      <sz val="12"/>
      <color rgb="FF000000"/>
      <name val="等线"/>
      <family val="2"/>
      <charset val="134"/>
    </font>
    <font>
      <sz val="11"/>
      <color rgb="FF000000"/>
      <name val="Aptos Narrow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/>
    <xf numFmtId="0" fontId="4" fillId="0" borderId="1" xfId="0" applyFont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0" borderId="1" xfId="0" applyFont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2" fillId="0" borderId="2" xfId="0" applyFont="1" applyBorder="1"/>
    <xf numFmtId="0" fontId="1" fillId="0" borderId="2" xfId="0" applyFont="1" applyBorder="1"/>
    <xf numFmtId="0" fontId="0" fillId="2" borderId="3" xfId="0" applyFill="1" applyBorder="1"/>
    <xf numFmtId="0" fontId="0" fillId="3" borderId="3" xfId="0" applyFill="1" applyBorder="1"/>
    <xf numFmtId="0" fontId="0" fillId="2" borderId="3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0" fontId="8" fillId="0" borderId="1" xfId="0" applyFont="1" applyBorder="1"/>
    <xf numFmtId="0" fontId="8" fillId="0" borderId="5" xfId="0" applyFont="1" applyBorder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2" fontId="9" fillId="0" borderId="0" xfId="0" applyNumberFormat="1" applyFont="1"/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166" fontId="5" fillId="0" borderId="0" xfId="0" applyNumberFormat="1" applyFont="1"/>
    <xf numFmtId="166" fontId="5" fillId="2" borderId="1" xfId="0" applyNumberFormat="1" applyFont="1" applyFill="1" applyBorder="1"/>
    <xf numFmtId="166" fontId="5" fillId="3" borderId="1" xfId="0" applyNumberFormat="1" applyFont="1" applyFill="1" applyBorder="1"/>
    <xf numFmtId="166" fontId="12" fillId="0" borderId="0" xfId="0" applyNumberFormat="1" applyFont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13" fillId="0" borderId="1" xfId="0" applyFont="1" applyBorder="1"/>
    <xf numFmtId="0" fontId="13" fillId="0" borderId="5" xfId="0" applyFont="1" applyBorder="1"/>
    <xf numFmtId="11" fontId="9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FD9C-CEA5-4323-A8C3-7D3961DB9679}">
  <dimension ref="A1:P33"/>
  <sheetViews>
    <sheetView tabSelected="1" topLeftCell="G19" workbookViewId="0">
      <selection activeCell="K35" sqref="K35:P36"/>
    </sheetView>
  </sheetViews>
  <sheetFormatPr defaultRowHeight="14.45"/>
  <cols>
    <col min="1" max="1" width="35.7109375" customWidth="1"/>
    <col min="2" max="3" width="12.5703125" bestFit="1" customWidth="1"/>
    <col min="4" max="4" width="16.42578125" bestFit="1" customWidth="1"/>
    <col min="5" max="6" width="12.5703125" bestFit="1" customWidth="1"/>
    <col min="7" max="7" width="16.42578125" bestFit="1" customWidth="1"/>
    <col min="10" max="10" width="36" customWidth="1"/>
    <col min="11" max="11" width="21.85546875" bestFit="1" customWidth="1"/>
    <col min="12" max="12" width="12.5703125" bestFit="1" customWidth="1"/>
    <col min="13" max="13" width="14.7109375" bestFit="1" customWidth="1"/>
    <col min="14" max="14" width="21.5703125" bestFit="1" customWidth="1"/>
    <col min="15" max="15" width="13.85546875" bestFit="1" customWidth="1"/>
    <col min="16" max="16" width="14.7109375" bestFit="1" customWidth="1"/>
  </cols>
  <sheetData>
    <row r="1" spans="1:16">
      <c r="A1" s="3"/>
      <c r="B1" s="53" t="s">
        <v>0</v>
      </c>
      <c r="C1" s="53"/>
      <c r="D1" s="53"/>
      <c r="E1" s="54" t="s">
        <v>1</v>
      </c>
      <c r="F1" s="54"/>
      <c r="G1" s="54"/>
      <c r="K1" s="4" t="s">
        <v>2</v>
      </c>
      <c r="L1" s="4"/>
      <c r="M1" s="4"/>
      <c r="N1" s="5" t="s">
        <v>3</v>
      </c>
      <c r="O1" s="5"/>
      <c r="P1" s="5"/>
    </row>
    <row r="2" spans="1:16" ht="29.25">
      <c r="A2" s="3"/>
      <c r="B2" s="4" t="s">
        <v>4</v>
      </c>
      <c r="C2" s="4" t="s">
        <v>5</v>
      </c>
      <c r="D2" s="58" t="s">
        <v>6</v>
      </c>
      <c r="E2" s="5" t="s">
        <v>7</v>
      </c>
      <c r="F2" s="5" t="s">
        <v>8</v>
      </c>
      <c r="G2" s="5" t="s">
        <v>9</v>
      </c>
      <c r="K2" s="24" t="s">
        <v>10</v>
      </c>
      <c r="L2" s="24" t="s">
        <v>11</v>
      </c>
      <c r="M2" s="22" t="s">
        <v>12</v>
      </c>
      <c r="N2" s="23" t="s">
        <v>13</v>
      </c>
      <c r="O2" s="23" t="s">
        <v>8</v>
      </c>
      <c r="P2" s="23" t="s">
        <v>14</v>
      </c>
    </row>
    <row r="3" spans="1:16" ht="18">
      <c r="A3" s="6" t="s">
        <v>15</v>
      </c>
      <c r="B3" s="4"/>
      <c r="C3" s="4"/>
      <c r="D3" s="4"/>
      <c r="E3" s="5"/>
      <c r="F3" s="5"/>
      <c r="G3" s="5"/>
      <c r="J3" s="20" t="s">
        <v>16</v>
      </c>
      <c r="K3" s="55"/>
      <c r="L3" s="56"/>
      <c r="M3" s="57"/>
      <c r="N3" s="50"/>
      <c r="O3" s="51"/>
      <c r="P3" s="52"/>
    </row>
    <row r="4" spans="1:16">
      <c r="A4" s="7" t="s">
        <v>17</v>
      </c>
      <c r="B4" s="4"/>
      <c r="C4" s="4"/>
      <c r="D4" s="4"/>
      <c r="E4" s="5"/>
      <c r="F4" s="5"/>
      <c r="G4" s="5"/>
      <c r="J4" s="21" t="s">
        <v>18</v>
      </c>
      <c r="K4" s="55"/>
      <c r="L4" s="56"/>
      <c r="M4" s="57"/>
      <c r="N4" s="50"/>
      <c r="O4" s="51"/>
      <c r="P4" s="52"/>
    </row>
    <row r="5" spans="1:16" ht="27.6">
      <c r="A5" s="8" t="s">
        <v>19</v>
      </c>
      <c r="B5" s="4"/>
      <c r="C5" s="4"/>
      <c r="D5" s="4"/>
      <c r="E5" s="5"/>
      <c r="F5" s="5"/>
      <c r="G5" s="5"/>
      <c r="J5" s="21" t="s">
        <v>20</v>
      </c>
      <c r="K5" s="55"/>
      <c r="L5" s="56"/>
      <c r="M5" s="57"/>
      <c r="N5" s="50"/>
      <c r="O5" s="51"/>
      <c r="P5" s="52"/>
    </row>
    <row r="6" spans="1:16">
      <c r="A6" s="8" t="s">
        <v>21</v>
      </c>
      <c r="B6" s="4">
        <f>3*130</f>
        <v>390</v>
      </c>
      <c r="C6" s="4">
        <f>30*130</f>
        <v>3900</v>
      </c>
      <c r="D6" s="4">
        <f>3*130</f>
        <v>390</v>
      </c>
      <c r="E6" s="5">
        <f>2*130</f>
        <v>260</v>
      </c>
      <c r="F6" s="5">
        <f>18*130</f>
        <v>2340</v>
      </c>
      <c r="G6" s="5">
        <f>10*130</f>
        <v>1300</v>
      </c>
      <c r="J6" s="3" t="s">
        <v>22</v>
      </c>
      <c r="K6" s="4">
        <v>80</v>
      </c>
      <c r="L6" s="4">
        <v>42</v>
      </c>
      <c r="M6" s="4">
        <v>65</v>
      </c>
      <c r="N6" s="5">
        <v>2</v>
      </c>
      <c r="O6" s="5">
        <v>8</v>
      </c>
      <c r="P6" s="5">
        <v>5</v>
      </c>
    </row>
    <row r="7" spans="1:16">
      <c r="A7" s="8" t="s">
        <v>23</v>
      </c>
      <c r="B7" s="4">
        <f>365*3</f>
        <v>1095</v>
      </c>
      <c r="C7" s="4">
        <f>374*3</f>
        <v>1122</v>
      </c>
      <c r="D7" s="4">
        <f>349*3</f>
        <v>1047</v>
      </c>
      <c r="E7" s="5">
        <f>680*3</f>
        <v>2040</v>
      </c>
      <c r="F7" s="5">
        <f>680*3</f>
        <v>2040</v>
      </c>
      <c r="G7" s="5">
        <f>680*3</f>
        <v>2040</v>
      </c>
      <c r="J7" s="10" t="s">
        <v>24</v>
      </c>
      <c r="K7" s="4">
        <v>5</v>
      </c>
      <c r="L7" s="4">
        <v>41</v>
      </c>
      <c r="M7" s="4"/>
      <c r="N7" s="5">
        <v>337</v>
      </c>
      <c r="O7" s="5">
        <v>235</v>
      </c>
      <c r="P7" s="5">
        <v>219</v>
      </c>
    </row>
    <row r="8" spans="1:16">
      <c r="A8" s="9" t="s">
        <v>25</v>
      </c>
      <c r="B8" s="15">
        <f>SUM(B6:B7)</f>
        <v>1485</v>
      </c>
      <c r="C8" s="15">
        <f t="shared" ref="C8:G8" si="0">SUM(C6:C7)</f>
        <v>5022</v>
      </c>
      <c r="D8" s="15">
        <f t="shared" si="0"/>
        <v>1437</v>
      </c>
      <c r="E8" s="16">
        <f t="shared" si="0"/>
        <v>2300</v>
      </c>
      <c r="F8" s="16">
        <f t="shared" si="0"/>
        <v>4380</v>
      </c>
      <c r="G8" s="16">
        <f t="shared" si="0"/>
        <v>3340</v>
      </c>
      <c r="J8" s="10" t="s">
        <v>26</v>
      </c>
      <c r="K8" s="4"/>
      <c r="L8" s="4"/>
      <c r="M8" s="4"/>
      <c r="N8" s="5"/>
      <c r="O8" s="5">
        <v>0</v>
      </c>
      <c r="P8" s="5">
        <v>13</v>
      </c>
    </row>
    <row r="9" spans="1:16" ht="27.6">
      <c r="A9" s="8" t="s">
        <v>27</v>
      </c>
      <c r="B9" s="17">
        <f>(1.5-1)*B8</f>
        <v>742.5</v>
      </c>
      <c r="C9" s="17">
        <f t="shared" ref="C9:G9" si="1">(1.5-1)*C8</f>
        <v>2511</v>
      </c>
      <c r="D9" s="17">
        <f t="shared" si="1"/>
        <v>718.5</v>
      </c>
      <c r="E9" s="18">
        <f t="shared" si="1"/>
        <v>1150</v>
      </c>
      <c r="F9" s="18">
        <f t="shared" si="1"/>
        <v>2190</v>
      </c>
      <c r="G9" s="18">
        <f t="shared" si="1"/>
        <v>1670</v>
      </c>
      <c r="J9" s="3" t="s">
        <v>28</v>
      </c>
      <c r="K9" s="4"/>
      <c r="L9" s="4"/>
      <c r="M9" s="4"/>
      <c r="N9" s="5">
        <v>340</v>
      </c>
      <c r="O9" s="5">
        <v>0</v>
      </c>
      <c r="P9" s="5"/>
    </row>
    <row r="10" spans="1:16" ht="28.9">
      <c r="A10" s="14" t="s">
        <v>29</v>
      </c>
      <c r="B10" s="12">
        <f>SUM(B8:B9)</f>
        <v>2227.5</v>
      </c>
      <c r="C10" s="12">
        <f t="shared" ref="C10:G10" si="2">SUM(C8:C9)</f>
        <v>7533</v>
      </c>
      <c r="D10" s="12">
        <f t="shared" si="2"/>
        <v>2155.5</v>
      </c>
      <c r="E10" s="13">
        <f t="shared" si="2"/>
        <v>3450</v>
      </c>
      <c r="F10" s="13">
        <f t="shared" si="2"/>
        <v>6570</v>
      </c>
      <c r="G10" s="13">
        <f t="shared" si="2"/>
        <v>5010</v>
      </c>
      <c r="J10" s="19" t="s">
        <v>30</v>
      </c>
      <c r="K10" s="4">
        <v>398</v>
      </c>
      <c r="L10" s="4">
        <v>284</v>
      </c>
      <c r="M10" s="4">
        <v>64</v>
      </c>
      <c r="N10" s="5"/>
      <c r="O10" s="5">
        <v>354</v>
      </c>
      <c r="P10" s="5">
        <v>7</v>
      </c>
    </row>
    <row r="11" spans="1:16">
      <c r="A11" s="3" t="s">
        <v>31</v>
      </c>
      <c r="B11" s="4">
        <f>SUM(B8*0.75,B9*0.25)</f>
        <v>1299.375</v>
      </c>
      <c r="C11" s="4">
        <f>SUM(C8*0.75,C9*0.25)</f>
        <v>4394.25</v>
      </c>
      <c r="D11" s="4">
        <f t="shared" ref="C11:G11" si="3">SUM(D8*0.75,D9*0.25)</f>
        <v>1257.375</v>
      </c>
      <c r="E11" s="5">
        <f t="shared" si="3"/>
        <v>2012.5</v>
      </c>
      <c r="F11" s="5">
        <f t="shared" si="3"/>
        <v>3832.5</v>
      </c>
      <c r="G11" s="5">
        <f t="shared" si="3"/>
        <v>2922.5</v>
      </c>
      <c r="J11" s="3" t="s">
        <v>32</v>
      </c>
      <c r="K11" s="4">
        <v>195</v>
      </c>
      <c r="L11" s="4">
        <v>311</v>
      </c>
      <c r="M11" s="4">
        <v>324</v>
      </c>
      <c r="N11" s="5">
        <v>1</v>
      </c>
      <c r="O11" s="5">
        <v>83</v>
      </c>
      <c r="P11" s="5">
        <v>436</v>
      </c>
    </row>
    <row r="12" spans="1:16">
      <c r="A12" s="3"/>
      <c r="B12" s="4">
        <f>B11/SUM(B11:D11)</f>
        <v>0.18693353474320243</v>
      </c>
      <c r="C12" s="4">
        <f>C11/SUM(B11:D11)</f>
        <v>0.6321752265861027</v>
      </c>
      <c r="D12" s="4">
        <f>D11/SUM(B11:D11)</f>
        <v>0.18089123867069487</v>
      </c>
      <c r="E12" s="5">
        <f>E11/SUM(E11:G11)</f>
        <v>0.22954091816367264</v>
      </c>
      <c r="F12" s="5">
        <f>F11/SUM(E11:G11)</f>
        <v>0.43712574850299402</v>
      </c>
      <c r="G12" s="5">
        <f>G11/SUM(E11:G11)</f>
        <v>0.33333333333333331</v>
      </c>
      <c r="J12" s="7" t="s">
        <v>33</v>
      </c>
      <c r="K12" s="53"/>
      <c r="L12" s="53"/>
      <c r="M12" s="53"/>
      <c r="N12" s="54"/>
      <c r="O12" s="54"/>
      <c r="P12" s="54"/>
    </row>
    <row r="13" spans="1:16">
      <c r="A13" s="3"/>
      <c r="B13" s="47">
        <f>B12*100</f>
        <v>18.693353474320244</v>
      </c>
      <c r="C13" s="47">
        <f t="shared" ref="C13" si="4">C12*100</f>
        <v>63.217522658610271</v>
      </c>
      <c r="D13" s="47">
        <f>D12*100</f>
        <v>18.089123867069485</v>
      </c>
      <c r="E13" s="48">
        <f>E12*100</f>
        <v>22.954091816367264</v>
      </c>
      <c r="F13" s="48">
        <f>F12*100</f>
        <v>43.712574850299404</v>
      </c>
      <c r="G13" s="48">
        <f t="shared" ref="F13:G13" si="5">G12*100</f>
        <v>33.333333333333329</v>
      </c>
      <c r="J13" s="3" t="s">
        <v>34</v>
      </c>
      <c r="K13" s="4">
        <v>3</v>
      </c>
      <c r="L13" s="4">
        <v>30</v>
      </c>
      <c r="M13" s="4">
        <v>3</v>
      </c>
      <c r="N13" s="5">
        <v>2</v>
      </c>
      <c r="O13" s="5">
        <v>18</v>
      </c>
      <c r="P13" s="5">
        <v>10</v>
      </c>
    </row>
    <row r="14" spans="1:16" ht="18">
      <c r="A14" s="6"/>
      <c r="B14" s="4"/>
      <c r="C14" s="4"/>
      <c r="D14" s="4"/>
      <c r="E14" s="5"/>
      <c r="F14" s="5"/>
      <c r="G14" s="5"/>
      <c r="J14" s="1" t="s">
        <v>35</v>
      </c>
    </row>
    <row r="15" spans="1:16" ht="14.45" customHeight="1">
      <c r="A15" s="7"/>
      <c r="B15" s="4"/>
      <c r="C15" s="4"/>
      <c r="D15" s="4"/>
      <c r="E15" s="5"/>
      <c r="F15" s="5"/>
      <c r="G15" s="5"/>
      <c r="J15" t="s">
        <v>22</v>
      </c>
      <c r="K15" s="62" t="s">
        <v>36</v>
      </c>
      <c r="L15" s="62"/>
      <c r="M15" s="62"/>
      <c r="N15" s="62"/>
      <c r="O15" s="62"/>
      <c r="P15" s="62"/>
    </row>
    <row r="16" spans="1:16" ht="14.45" customHeight="1">
      <c r="A16" s="7"/>
      <c r="B16" s="4"/>
      <c r="C16" s="4"/>
      <c r="D16" s="4"/>
      <c r="E16" s="5"/>
      <c r="F16" s="5"/>
      <c r="G16" s="5"/>
      <c r="J16" t="s">
        <v>24</v>
      </c>
      <c r="K16" s="62" t="s">
        <v>37</v>
      </c>
      <c r="L16" s="62"/>
      <c r="M16" s="62"/>
      <c r="N16" s="62"/>
      <c r="O16" s="62"/>
      <c r="P16" s="62"/>
    </row>
    <row r="17" spans="1:16" ht="14.45" customHeight="1">
      <c r="A17" s="11"/>
      <c r="B17" s="4"/>
      <c r="C17" s="4"/>
      <c r="D17" s="4"/>
      <c r="E17" s="5"/>
      <c r="F17" s="5"/>
      <c r="G17" s="5"/>
      <c r="J17" t="s">
        <v>26</v>
      </c>
      <c r="K17" s="62" t="s">
        <v>38</v>
      </c>
      <c r="L17" s="62"/>
      <c r="M17" s="62"/>
      <c r="N17" s="62"/>
      <c r="O17" s="62"/>
      <c r="P17" s="62"/>
    </row>
    <row r="18" spans="1:16" ht="14.45" customHeight="1">
      <c r="A18" s="11"/>
      <c r="B18" s="4"/>
      <c r="C18" s="4"/>
      <c r="D18" s="4"/>
      <c r="E18" s="5"/>
      <c r="F18" s="5"/>
      <c r="G18" s="5"/>
      <c r="J18" t="s">
        <v>28</v>
      </c>
      <c r="K18" s="62" t="s">
        <v>39</v>
      </c>
      <c r="L18" s="62"/>
      <c r="M18" s="62"/>
      <c r="N18" s="62"/>
      <c r="O18" s="62"/>
      <c r="P18" s="62"/>
    </row>
    <row r="19" spans="1:16" ht="28.9" customHeight="1">
      <c r="A19" s="3"/>
      <c r="B19" s="4"/>
      <c r="C19" s="4"/>
      <c r="D19" s="4"/>
      <c r="E19" s="5"/>
      <c r="F19" s="5"/>
      <c r="G19" s="5"/>
      <c r="J19" s="25" t="s">
        <v>30</v>
      </c>
      <c r="K19" s="62" t="s">
        <v>40</v>
      </c>
      <c r="L19" s="62"/>
      <c r="M19" s="62"/>
      <c r="N19" s="62"/>
      <c r="O19" s="62"/>
      <c r="P19" s="62"/>
    </row>
    <row r="20" spans="1:16" ht="14.45" customHeight="1">
      <c r="A20" s="7"/>
      <c r="B20" s="4"/>
      <c r="C20" s="4"/>
      <c r="D20" s="4"/>
      <c r="E20" s="5"/>
      <c r="F20" s="5"/>
      <c r="G20" s="5"/>
      <c r="J20" t="s">
        <v>32</v>
      </c>
      <c r="K20" s="62" t="s">
        <v>41</v>
      </c>
      <c r="L20" s="62"/>
      <c r="M20" s="62"/>
      <c r="N20" s="62"/>
      <c r="O20" s="62"/>
      <c r="P20" s="62"/>
    </row>
    <row r="21" spans="1:16">
      <c r="A21" s="10"/>
      <c r="B21" s="4"/>
      <c r="C21" s="4"/>
      <c r="D21" s="4"/>
      <c r="E21" s="5"/>
      <c r="F21" s="5"/>
      <c r="G21" s="5"/>
      <c r="J21" t="s">
        <v>33</v>
      </c>
    </row>
    <row r="22" spans="1:16">
      <c r="A22" s="10"/>
      <c r="B22" s="4"/>
      <c r="C22" s="4"/>
      <c r="D22" s="4"/>
      <c r="E22" s="5"/>
      <c r="F22" s="5"/>
      <c r="G22" s="5"/>
    </row>
    <row r="23" spans="1:16">
      <c r="A23" s="7"/>
      <c r="B23" s="4"/>
      <c r="C23" s="4"/>
      <c r="D23" s="4"/>
      <c r="E23" s="5"/>
      <c r="F23" s="5"/>
      <c r="G23" s="5"/>
      <c r="J23" t="s">
        <v>42</v>
      </c>
      <c r="K23" s="1">
        <f>(K6*60)+(K7*18)+(K8*15)+(K9*30)+(K10*100)+(K11*80)+(K13*100)</f>
        <v>60590</v>
      </c>
      <c r="L23" s="1">
        <f>(L6*60)+(L7*18)+(L8*15)+(L9*30)+(L10*100)+(L11*80)+(L13*100)</f>
        <v>59538</v>
      </c>
      <c r="M23" s="1">
        <f>(M6*60)+(M7*18)+(M8*15)+(M9*30)+(M10*100)+(M11*80)+(M13*100)</f>
        <v>36520</v>
      </c>
      <c r="N23" s="1">
        <f>(N6*60)+(N7*18)+(N8*15)+(N9*30)+(N10*100)+(N11*80)+(N13*100)</f>
        <v>16666</v>
      </c>
      <c r="O23" s="1">
        <f>(O6*60)+(O7*18)+(O8*15)+(O9*30)+(O10*100)+(O11*80)+(O13*100)</f>
        <v>48550</v>
      </c>
      <c r="P23" s="1">
        <f>(P6*60)+(P7*18)+(P8*15)+(P9*30)+(P10*100)+(P11*80)+(P13*100)</f>
        <v>41017</v>
      </c>
    </row>
    <row r="24" spans="1:16">
      <c r="A24" s="10"/>
      <c r="B24" s="4"/>
      <c r="C24" s="4"/>
      <c r="D24" s="4"/>
      <c r="E24" s="5"/>
      <c r="F24" s="5"/>
      <c r="G24" s="5"/>
    </row>
    <row r="25" spans="1:16">
      <c r="A25" s="10"/>
      <c r="B25" s="4"/>
      <c r="C25" s="4"/>
      <c r="D25" s="4"/>
      <c r="E25" s="5"/>
      <c r="F25" s="5"/>
      <c r="G25" s="5"/>
      <c r="K25">
        <f>K23/SUM(K23:M23)</f>
        <v>0.38679076655941985</v>
      </c>
      <c r="L25">
        <f>L23/SUM(K23:M23)</f>
        <v>0.38007507277462849</v>
      </c>
      <c r="M25">
        <f>M23/SUM(K23:M23)</f>
        <v>0.23313416066595169</v>
      </c>
      <c r="N25">
        <f>N23/SUM(N23:P23)</f>
        <v>0.15688157163969765</v>
      </c>
      <c r="O25">
        <f>O23/SUM(N23:P23)</f>
        <v>0.45701429875838956</v>
      </c>
      <c r="P25">
        <f>P23/SUM(N23:P23)</f>
        <v>0.38610412960191276</v>
      </c>
    </row>
    <row r="26" spans="1:16">
      <c r="A26" s="3"/>
      <c r="B26" s="4"/>
      <c r="C26" s="4"/>
      <c r="D26" s="4"/>
      <c r="E26" s="5"/>
      <c r="F26" s="5"/>
      <c r="G26" s="5"/>
      <c r="K26">
        <f>K25*100</f>
        <v>38.679076655941984</v>
      </c>
      <c r="L26">
        <f>L25*100</f>
        <v>38.00750727746285</v>
      </c>
      <c r="M26">
        <f t="shared" ref="L26:P26" si="6">M25*100</f>
        <v>23.31341606659517</v>
      </c>
      <c r="N26">
        <f t="shared" si="6"/>
        <v>15.688157163969766</v>
      </c>
      <c r="O26">
        <f t="shared" si="6"/>
        <v>45.701429875838954</v>
      </c>
      <c r="P26">
        <f t="shared" si="6"/>
        <v>38.610412960191276</v>
      </c>
    </row>
    <row r="27" spans="1:16">
      <c r="A27" s="7"/>
      <c r="B27" s="4"/>
      <c r="C27" s="4"/>
      <c r="D27" s="4"/>
      <c r="E27" s="5"/>
      <c r="F27" s="5"/>
      <c r="G27" s="5"/>
      <c r="K27" s="26">
        <f>100-K26</f>
        <v>61.320923344058016</v>
      </c>
      <c r="L27" s="26">
        <f t="shared" ref="L27:P27" si="7">100-L26</f>
        <v>61.99249272253715</v>
      </c>
      <c r="M27" s="26">
        <f t="shared" si="7"/>
        <v>76.686583933404833</v>
      </c>
      <c r="N27" s="26">
        <f t="shared" si="7"/>
        <v>84.311842836030237</v>
      </c>
      <c r="O27" s="26">
        <f t="shared" si="7"/>
        <v>54.298570124161046</v>
      </c>
      <c r="P27" s="26">
        <f>100-P26</f>
        <v>61.389587039808724</v>
      </c>
    </row>
    <row r="28" spans="1:16">
      <c r="A28" s="2"/>
      <c r="J28" t="s">
        <v>43</v>
      </c>
    </row>
    <row r="29" spans="1:16">
      <c r="J29" t="s">
        <v>42</v>
      </c>
      <c r="K29">
        <f>K23*CxTx!AB2</f>
        <v>29732457315.750607</v>
      </c>
      <c r="L29">
        <f>L23*TzCx!AB2</f>
        <v>10561505358</v>
      </c>
      <c r="M29">
        <f>M23*CxCT5x!AB2</f>
        <v>17906632163.736805</v>
      </c>
      <c r="N29">
        <f>N23*'Min Cost'!AB2</f>
        <v>5553968334912.8232</v>
      </c>
      <c r="O29">
        <f>O23*'Min Time'!AB2</f>
        <v>7802544772939.5313</v>
      </c>
      <c r="P29">
        <f>P23*'Min Time&amp;Cost'!AB2</f>
        <v>7086278365696.9238</v>
      </c>
    </row>
    <row r="30" spans="1:16">
      <c r="J30" t="s">
        <v>44</v>
      </c>
      <c r="K30" s="45">
        <f>K29/10^6</f>
        <v>29732.457315750606</v>
      </c>
      <c r="L30" s="45">
        <f>L29/10^6</f>
        <v>10561.505358</v>
      </c>
      <c r="M30" s="45">
        <f t="shared" ref="L30:P30" si="8">M29/10^6</f>
        <v>17906.632163736806</v>
      </c>
      <c r="N30" s="45">
        <f t="shared" si="8"/>
        <v>5553968.3349128235</v>
      </c>
      <c r="O30" s="45">
        <f>O29/10^6</f>
        <v>7802544.7729395311</v>
      </c>
      <c r="P30" s="45">
        <f t="shared" si="8"/>
        <v>7086278.3656969238</v>
      </c>
    </row>
    <row r="31" spans="1:16">
      <c r="K31">
        <f>K29/SUM(K29:M29)</f>
        <v>0.51086174288720021</v>
      </c>
      <c r="L31">
        <f>L29/SUM(K29:M29)</f>
        <v>0.18146730952648718</v>
      </c>
      <c r="M31">
        <f>M29/SUM(K29:M29)</f>
        <v>0.30767094758631258</v>
      </c>
      <c r="N31">
        <f>N29/SUM(N29:P29)</f>
        <v>0.27168346074943073</v>
      </c>
      <c r="O31">
        <f>O29/SUM(N29:P29)</f>
        <v>0.38167707101230103</v>
      </c>
      <c r="P31">
        <f>P29/SUM(N29:P29)</f>
        <v>0.34663946823826808</v>
      </c>
    </row>
    <row r="32" spans="1:16" ht="15">
      <c r="K32" s="49">
        <f>K31*100</f>
        <v>51.086174288720024</v>
      </c>
      <c r="L32" s="49">
        <f t="shared" ref="L32:P32" si="9">L31*100</f>
        <v>18.146730952648717</v>
      </c>
      <c r="M32" s="49">
        <f t="shared" si="9"/>
        <v>30.767094758631259</v>
      </c>
      <c r="N32" s="49">
        <f t="shared" si="9"/>
        <v>27.168346074943074</v>
      </c>
      <c r="O32" s="49">
        <f t="shared" si="9"/>
        <v>38.1677071012301</v>
      </c>
      <c r="P32" s="49">
        <f t="shared" si="9"/>
        <v>34.663946823826805</v>
      </c>
    </row>
    <row r="33" spans="11:16" ht="15">
      <c r="K33" s="46">
        <f>100-K32</f>
        <v>48.913825711279976</v>
      </c>
      <c r="L33" s="46">
        <f t="shared" ref="L33:P33" si="10">100-L32</f>
        <v>81.85326904735129</v>
      </c>
      <c r="M33" s="46">
        <f t="shared" si="10"/>
        <v>69.232905241368741</v>
      </c>
      <c r="N33" s="46">
        <f t="shared" si="10"/>
        <v>72.831653925056926</v>
      </c>
      <c r="O33" s="46">
        <f t="shared" si="10"/>
        <v>61.8322928987699</v>
      </c>
      <c r="P33" s="46">
        <f t="shared" si="10"/>
        <v>65.336053176173195</v>
      </c>
    </row>
  </sheetData>
  <mergeCells count="16">
    <mergeCell ref="K20:P20"/>
    <mergeCell ref="K15:P15"/>
    <mergeCell ref="K16:P16"/>
    <mergeCell ref="K17:P17"/>
    <mergeCell ref="K18:P18"/>
    <mergeCell ref="K19:P19"/>
    <mergeCell ref="N5:P5"/>
    <mergeCell ref="K12:M12"/>
    <mergeCell ref="N12:P12"/>
    <mergeCell ref="B1:D1"/>
    <mergeCell ref="E1:G1"/>
    <mergeCell ref="K3:M3"/>
    <mergeCell ref="K4:M4"/>
    <mergeCell ref="K5:M5"/>
    <mergeCell ref="N3:P3"/>
    <mergeCell ref="N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FC49-31EF-4D95-94BC-5D0C6E366E40}">
  <dimension ref="A1:AB342"/>
  <sheetViews>
    <sheetView topLeftCell="L1" workbookViewId="0">
      <selection activeCell="AB4" sqref="AB4"/>
    </sheetView>
  </sheetViews>
  <sheetFormatPr defaultColWidth="12.42578125" defaultRowHeight="15"/>
  <cols>
    <col min="1" max="1" width="12.42578125" style="32"/>
    <col min="2" max="2" width="12.5703125" style="32" bestFit="1" customWidth="1"/>
    <col min="3" max="4" width="9.140625" style="32"/>
    <col min="5" max="9" width="12.5703125" style="32" bestFit="1" customWidth="1"/>
    <col min="10" max="11" width="9.140625" style="32"/>
    <col min="12" max="12" width="14.28515625" style="32" bestFit="1" customWidth="1"/>
    <col min="13" max="14" width="9.140625" style="32"/>
    <col min="15" max="19" width="12.5703125" style="32" bestFit="1" customWidth="1"/>
    <col min="20" max="16384" width="12.42578125" style="32"/>
  </cols>
  <sheetData>
    <row r="1" spans="1:28" ht="15.75">
      <c r="A1" s="27" t="s">
        <v>45</v>
      </c>
      <c r="B1" s="27" t="s">
        <v>46</v>
      </c>
      <c r="C1" s="27" t="s">
        <v>47</v>
      </c>
      <c r="D1" s="27" t="s">
        <v>48</v>
      </c>
      <c r="E1" s="27" t="s">
        <v>49</v>
      </c>
      <c r="F1" s="27" t="s">
        <v>50</v>
      </c>
      <c r="G1" s="27" t="s">
        <v>51</v>
      </c>
      <c r="H1" s="27" t="s">
        <v>52</v>
      </c>
      <c r="I1" s="27" t="s">
        <v>53</v>
      </c>
      <c r="K1" s="27" t="s">
        <v>47</v>
      </c>
      <c r="L1" s="27" t="s">
        <v>54</v>
      </c>
      <c r="M1" s="27" t="s">
        <v>55</v>
      </c>
      <c r="N1" s="27" t="s">
        <v>48</v>
      </c>
      <c r="O1" s="27" t="s">
        <v>49</v>
      </c>
      <c r="P1" s="27" t="s">
        <v>50</v>
      </c>
      <c r="Q1" s="27" t="s">
        <v>51</v>
      </c>
      <c r="R1" s="27" t="s">
        <v>52</v>
      </c>
      <c r="S1" s="27" t="s">
        <v>53</v>
      </c>
      <c r="AA1" t="s">
        <v>56</v>
      </c>
      <c r="AB1" s="43">
        <f>L4+B342</f>
        <v>518.9175911899008</v>
      </c>
    </row>
    <row r="2" spans="1:28">
      <c r="A2" s="30" t="s">
        <v>57</v>
      </c>
      <c r="B2" s="31">
        <v>0.23671836673082</v>
      </c>
      <c r="C2" s="30" t="s">
        <v>58</v>
      </c>
      <c r="D2" s="30" t="s">
        <v>59</v>
      </c>
      <c r="E2" s="32">
        <v>1</v>
      </c>
      <c r="F2" s="32">
        <v>343961.99975680001</v>
      </c>
      <c r="G2" s="32">
        <v>16.379142845561901</v>
      </c>
      <c r="H2" s="32">
        <v>16.379142845561901</v>
      </c>
      <c r="I2" s="32">
        <v>2000003.54154411</v>
      </c>
      <c r="K2" s="30" t="s">
        <v>58</v>
      </c>
      <c r="L2" s="31">
        <v>121.47841492797733</v>
      </c>
      <c r="M2" s="30" t="s">
        <v>60</v>
      </c>
      <c r="N2" s="30" t="s">
        <v>61</v>
      </c>
      <c r="O2" s="32">
        <v>1</v>
      </c>
      <c r="P2" s="32">
        <v>824024.3229569</v>
      </c>
      <c r="Q2" s="32">
        <v>68.668693579741671</v>
      </c>
      <c r="R2" s="32">
        <v>68.668693579741671</v>
      </c>
      <c r="S2" s="32">
        <v>1253003.0350584472</v>
      </c>
      <c r="AA2" t="s">
        <v>62</v>
      </c>
      <c r="AB2" s="44">
        <f>P4+F342</f>
        <v>333251430.15197545</v>
      </c>
    </row>
    <row r="3" spans="1:28">
      <c r="A3" s="30" t="s">
        <v>63</v>
      </c>
      <c r="B3" s="31">
        <v>1.4954903958639949</v>
      </c>
      <c r="C3" s="30" t="s">
        <v>58</v>
      </c>
      <c r="D3" s="30" t="s">
        <v>59</v>
      </c>
      <c r="E3" s="32">
        <v>1</v>
      </c>
      <c r="F3" s="32">
        <v>409941.65180749999</v>
      </c>
      <c r="G3" s="32">
        <v>19.521031038452382</v>
      </c>
      <c r="H3" s="32">
        <v>19.521031038452382</v>
      </c>
      <c r="I3" s="32">
        <v>2000026.6658793171</v>
      </c>
      <c r="K3" s="30" t="s">
        <v>64</v>
      </c>
      <c r="L3" s="31">
        <v>137.98038066697293</v>
      </c>
      <c r="M3" s="30" t="s">
        <v>65</v>
      </c>
      <c r="N3" s="30" t="s">
        <v>61</v>
      </c>
      <c r="O3" s="32">
        <v>1</v>
      </c>
      <c r="P3" s="32">
        <v>215803.53670200001</v>
      </c>
      <c r="Q3" s="32">
        <v>17.983628058499999</v>
      </c>
      <c r="R3" s="32">
        <v>17.983628058499999</v>
      </c>
      <c r="S3" s="32">
        <v>1250893.2996243027</v>
      </c>
      <c r="AA3" s="32" t="s">
        <v>66</v>
      </c>
      <c r="AB3" s="32">
        <f>SUM(E2:E341,O2:O3)</f>
        <v>341</v>
      </c>
    </row>
    <row r="4" spans="1:28">
      <c r="A4" s="30" t="s">
        <v>67</v>
      </c>
      <c r="B4" s="31">
        <v>0.87092343107287062</v>
      </c>
      <c r="C4" s="30" t="s">
        <v>64</v>
      </c>
      <c r="D4" s="30" t="s">
        <v>59</v>
      </c>
      <c r="E4" s="32">
        <v>1</v>
      </c>
      <c r="F4" s="32">
        <v>1633115.8565209999</v>
      </c>
      <c r="G4" s="32">
        <v>77.767421739095241</v>
      </c>
      <c r="H4" s="32">
        <v>77.767421739095241</v>
      </c>
      <c r="I4" s="32">
        <v>2000061.8653115919</v>
      </c>
      <c r="L4" s="32">
        <f>L2+L3</f>
        <v>259.45879559495029</v>
      </c>
      <c r="P4" s="32">
        <f>P2+P3</f>
        <v>1039827.8596588999</v>
      </c>
    </row>
    <row r="5" spans="1:28" ht="15.75">
      <c r="A5" s="30" t="s">
        <v>58</v>
      </c>
      <c r="B5" s="31">
        <v>8.0604022793312957</v>
      </c>
      <c r="C5" s="30" t="s">
        <v>58</v>
      </c>
      <c r="D5" s="30" t="s">
        <v>68</v>
      </c>
      <c r="E5" s="32">
        <v>1</v>
      </c>
      <c r="F5" s="32">
        <v>0</v>
      </c>
      <c r="G5" s="32">
        <v>0</v>
      </c>
      <c r="H5" s="32">
        <v>0</v>
      </c>
      <c r="I5" s="32">
        <v>600000</v>
      </c>
      <c r="K5" s="27" t="s">
        <v>69</v>
      </c>
    </row>
    <row r="6" spans="1:28">
      <c r="A6" s="30" t="s">
        <v>70</v>
      </c>
      <c r="B6" s="31">
        <v>1.9630929469036561E-2</v>
      </c>
      <c r="C6" s="30" t="s">
        <v>58</v>
      </c>
      <c r="D6" s="30" t="s">
        <v>59</v>
      </c>
      <c r="E6" s="32">
        <v>1</v>
      </c>
      <c r="F6" s="32">
        <v>808300.14614620002</v>
      </c>
      <c r="G6" s="32">
        <v>38.490483149819049</v>
      </c>
      <c r="H6" s="32">
        <v>38.490483149819049</v>
      </c>
      <c r="I6" s="32">
        <v>2000000.6901821999</v>
      </c>
      <c r="K6" s="30" t="s">
        <v>71</v>
      </c>
      <c r="L6" s="32">
        <v>15798.071487723842</v>
      </c>
    </row>
    <row r="7" spans="1:28">
      <c r="A7" s="30" t="s">
        <v>72</v>
      </c>
      <c r="B7" s="31">
        <v>8.7844824332993704E-2</v>
      </c>
      <c r="C7" s="30" t="s">
        <v>64</v>
      </c>
      <c r="D7" s="30" t="s">
        <v>59</v>
      </c>
      <c r="E7" s="32">
        <v>1</v>
      </c>
      <c r="F7" s="32">
        <v>542211.24798280001</v>
      </c>
      <c r="G7" s="32">
        <v>25.819583237276191</v>
      </c>
      <c r="H7" s="32">
        <v>25.819583237276191</v>
      </c>
      <c r="I7" s="32">
        <v>2000002.0717384941</v>
      </c>
      <c r="K7" s="30" t="s">
        <v>73</v>
      </c>
      <c r="L7" s="32">
        <v>673311370.48839545</v>
      </c>
    </row>
    <row r="8" spans="1:28">
      <c r="A8" s="30" t="s">
        <v>74</v>
      </c>
      <c r="B8" s="31">
        <v>0.83317106305898325</v>
      </c>
      <c r="C8" s="30" t="s">
        <v>58</v>
      </c>
      <c r="D8" s="30" t="s">
        <v>59</v>
      </c>
      <c r="E8" s="32">
        <v>1</v>
      </c>
      <c r="F8" s="32">
        <v>463135.01689089998</v>
      </c>
      <c r="G8" s="32">
        <v>22.054048423376191</v>
      </c>
      <c r="H8" s="32">
        <v>22.054048423376191</v>
      </c>
      <c r="I8" s="32">
        <v>2000016.7838670539</v>
      </c>
      <c r="K8" s="30" t="s">
        <v>75</v>
      </c>
      <c r="L8" s="32">
        <v>9490000</v>
      </c>
    </row>
    <row r="9" spans="1:28">
      <c r="A9" s="30" t="s">
        <v>76</v>
      </c>
      <c r="B9" s="31">
        <v>0.33826936865542112</v>
      </c>
      <c r="C9" s="30" t="s">
        <v>64</v>
      </c>
      <c r="D9" s="30" t="s">
        <v>59</v>
      </c>
      <c r="E9" s="32">
        <v>1</v>
      </c>
      <c r="F9" s="32">
        <v>1864331.2320067</v>
      </c>
      <c r="G9" s="32">
        <v>88.777677714604764</v>
      </c>
      <c r="H9" s="32">
        <v>88.777677714604764</v>
      </c>
      <c r="I9" s="32">
        <v>2000027.4306426339</v>
      </c>
    </row>
    <row r="10" spans="1:28" ht="15.75">
      <c r="A10" s="30" t="s">
        <v>77</v>
      </c>
      <c r="B10" s="31">
        <v>0.10046416845918719</v>
      </c>
      <c r="C10" s="30" t="s">
        <v>64</v>
      </c>
      <c r="D10" s="30" t="s">
        <v>59</v>
      </c>
      <c r="E10" s="32">
        <v>1</v>
      </c>
      <c r="F10" s="32">
        <v>2324228.8268587999</v>
      </c>
      <c r="G10" s="32">
        <v>110.6775631837524</v>
      </c>
      <c r="H10" s="32">
        <v>110.6775631837524</v>
      </c>
      <c r="I10" s="32">
        <v>2000010.1564120371</v>
      </c>
      <c r="K10" s="27" t="s">
        <v>78</v>
      </c>
    </row>
    <row r="11" spans="1:28">
      <c r="A11" s="30" t="s">
        <v>79</v>
      </c>
      <c r="B11" s="31">
        <v>6.9285633420129071E-3</v>
      </c>
      <c r="C11" s="30" t="s">
        <v>58</v>
      </c>
      <c r="D11" s="30" t="s">
        <v>59</v>
      </c>
      <c r="E11" s="32">
        <v>1</v>
      </c>
      <c r="F11" s="32">
        <v>749762.24796419998</v>
      </c>
      <c r="G11" s="32">
        <v>35.702964188771418</v>
      </c>
      <c r="H11" s="32">
        <v>35.702964188771418</v>
      </c>
      <c r="I11" s="32">
        <v>2000000.225952419</v>
      </c>
      <c r="K11" s="30" t="s">
        <v>71</v>
      </c>
      <c r="L11" s="32">
        <v>86.652321638241673</v>
      </c>
    </row>
    <row r="12" spans="1:28">
      <c r="A12" s="30" t="s">
        <v>80</v>
      </c>
      <c r="B12" s="31">
        <v>0.24022793312955201</v>
      </c>
      <c r="C12" s="30" t="s">
        <v>58</v>
      </c>
      <c r="D12" s="30" t="s">
        <v>59</v>
      </c>
      <c r="E12" s="32">
        <v>1</v>
      </c>
      <c r="F12" s="32">
        <v>1148132.4497825999</v>
      </c>
      <c r="G12" s="32">
        <v>54.672973799171423</v>
      </c>
      <c r="H12" s="32">
        <v>54.672973799171423</v>
      </c>
      <c r="I12" s="32">
        <v>2000011.996808615</v>
      </c>
      <c r="K12" s="30" t="s">
        <v>73</v>
      </c>
      <c r="L12" s="32">
        <v>2503896.3346827496</v>
      </c>
    </row>
    <row r="13" spans="1:28">
      <c r="A13" s="30" t="s">
        <v>81</v>
      </c>
      <c r="B13" s="31">
        <v>1.4498660326804779E-2</v>
      </c>
      <c r="C13" s="30" t="s">
        <v>64</v>
      </c>
      <c r="D13" s="30" t="s">
        <v>59</v>
      </c>
      <c r="E13" s="32">
        <v>1</v>
      </c>
      <c r="F13" s="32">
        <v>861984.52578609996</v>
      </c>
      <c r="G13" s="32">
        <v>41.046882180290467</v>
      </c>
      <c r="H13" s="32">
        <v>41.046882180290467</v>
      </c>
      <c r="I13" s="32">
        <v>2000000.543597661</v>
      </c>
    </row>
    <row r="14" spans="1:28" ht="15.75">
      <c r="A14" s="30" t="s">
        <v>82</v>
      </c>
      <c r="B14" s="31">
        <v>0.64772758128497643</v>
      </c>
      <c r="C14" s="30" t="s">
        <v>58</v>
      </c>
      <c r="D14" s="30" t="s">
        <v>59</v>
      </c>
      <c r="E14" s="32">
        <v>1</v>
      </c>
      <c r="F14" s="32">
        <v>628961.2652892</v>
      </c>
      <c r="G14" s="32">
        <v>29.950536442342859</v>
      </c>
      <c r="H14" s="32">
        <v>29.950536442342859</v>
      </c>
      <c r="I14" s="32">
        <v>2000017.720114541</v>
      </c>
      <c r="K14" s="27" t="s">
        <v>83</v>
      </c>
    </row>
    <row r="15" spans="1:28">
      <c r="A15" s="30" t="s">
        <v>84</v>
      </c>
      <c r="B15" s="31">
        <v>4.0937393863919397E-2</v>
      </c>
      <c r="C15" s="30" t="s">
        <v>58</v>
      </c>
      <c r="D15" s="30" t="s">
        <v>59</v>
      </c>
      <c r="E15" s="32">
        <v>1</v>
      </c>
      <c r="F15" s="32">
        <v>616181.30308430002</v>
      </c>
      <c r="G15" s="32">
        <v>29.3419668135381</v>
      </c>
      <c r="H15" s="32">
        <v>29.3419668135381</v>
      </c>
      <c r="I15" s="32">
        <v>2000001.0971826769</v>
      </c>
      <c r="K15" s="30" t="s">
        <v>71</v>
      </c>
      <c r="L15" s="32">
        <v>15884.723809362084</v>
      </c>
    </row>
    <row r="16" spans="1:28">
      <c r="A16" s="30" t="s">
        <v>85</v>
      </c>
      <c r="B16" s="31">
        <v>1.610204158647496</v>
      </c>
      <c r="C16" s="30" t="s">
        <v>58</v>
      </c>
      <c r="D16" s="30" t="s">
        <v>59</v>
      </c>
      <c r="E16" s="32">
        <v>1</v>
      </c>
      <c r="F16" s="32">
        <v>1107796.6049782999</v>
      </c>
      <c r="G16" s="32">
        <v>52.752219284680947</v>
      </c>
      <c r="H16" s="32">
        <v>52.752219284680947</v>
      </c>
      <c r="I16" s="32">
        <v>2000077.587401679</v>
      </c>
      <c r="K16" s="30" t="s">
        <v>86</v>
      </c>
      <c r="L16" s="32">
        <v>685305266.82307816</v>
      </c>
    </row>
    <row r="17" spans="1:17">
      <c r="A17" s="30" t="s">
        <v>87</v>
      </c>
      <c r="B17" s="31">
        <v>8.5286237216498743E-4</v>
      </c>
      <c r="C17" s="30" t="s">
        <v>64</v>
      </c>
      <c r="D17" s="30" t="s">
        <v>59</v>
      </c>
      <c r="E17" s="32">
        <v>1</v>
      </c>
      <c r="F17" s="32">
        <v>1420233.2894522999</v>
      </c>
      <c r="G17" s="32">
        <v>67.63015664058571</v>
      </c>
      <c r="H17" s="32">
        <v>67.63015664058571</v>
      </c>
      <c r="I17" s="32">
        <v>2000000.05268523</v>
      </c>
    </row>
    <row r="18" spans="1:17">
      <c r="A18" s="30" t="s">
        <v>88</v>
      </c>
      <c r="B18" s="31">
        <v>0.19210536246650819</v>
      </c>
      <c r="C18" s="30" t="s">
        <v>58</v>
      </c>
      <c r="D18" s="30" t="s">
        <v>59</v>
      </c>
      <c r="E18" s="32">
        <v>1</v>
      </c>
      <c r="F18" s="32">
        <v>822667.83732110006</v>
      </c>
      <c r="G18" s="32">
        <v>39.174658920052387</v>
      </c>
      <c r="H18" s="32">
        <v>39.174658920052387</v>
      </c>
      <c r="I18" s="32">
        <v>2000006.874074599</v>
      </c>
    </row>
    <row r="19" spans="1:17">
      <c r="A19" s="30" t="s">
        <v>89</v>
      </c>
      <c r="B19" s="31">
        <v>1.1232197441412879</v>
      </c>
      <c r="C19" s="30" t="s">
        <v>58</v>
      </c>
      <c r="D19" s="30" t="s">
        <v>59</v>
      </c>
      <c r="E19" s="32">
        <v>1</v>
      </c>
      <c r="F19" s="32">
        <v>185876.76627389999</v>
      </c>
      <c r="G19" s="32">
        <v>8.8512745844714278</v>
      </c>
      <c r="H19" s="32">
        <v>8.8512745844714278</v>
      </c>
      <c r="I19" s="32">
        <v>2000009.0811337379</v>
      </c>
    </row>
    <row r="20" spans="1:17">
      <c r="A20" s="30" t="s">
        <v>90</v>
      </c>
      <c r="B20" s="31">
        <v>1.876297218762972E-2</v>
      </c>
      <c r="C20" s="30" t="s">
        <v>64</v>
      </c>
      <c r="D20" s="30" t="s">
        <v>59</v>
      </c>
      <c r="E20" s="32">
        <v>1</v>
      </c>
      <c r="F20" s="32">
        <v>398261.22754649998</v>
      </c>
      <c r="G20" s="32">
        <v>18.964820359357141</v>
      </c>
      <c r="H20" s="32">
        <v>18.964820359357141</v>
      </c>
      <c r="I20" s="32">
        <v>2000000.3250273429</v>
      </c>
    </row>
    <row r="21" spans="1:17">
      <c r="A21" s="30" t="s">
        <v>91</v>
      </c>
      <c r="B21" s="31">
        <v>0.31621570625306611</v>
      </c>
      <c r="C21" s="30" t="s">
        <v>58</v>
      </c>
      <c r="D21" s="30" t="s">
        <v>59</v>
      </c>
      <c r="E21" s="32">
        <v>1</v>
      </c>
      <c r="F21" s="32">
        <v>355273.66804989998</v>
      </c>
      <c r="G21" s="32">
        <v>16.917793716661901</v>
      </c>
      <c r="H21" s="32">
        <v>16.917793716661901</v>
      </c>
      <c r="I21" s="32">
        <v>2000004.8864863671</v>
      </c>
    </row>
    <row r="22" spans="1:17">
      <c r="A22" s="30" t="s">
        <v>92</v>
      </c>
      <c r="B22" s="31">
        <v>7.8463338239178823E-2</v>
      </c>
      <c r="C22" s="30" t="s">
        <v>58</v>
      </c>
      <c r="D22" s="30" t="s">
        <v>59</v>
      </c>
      <c r="E22" s="32">
        <v>1</v>
      </c>
      <c r="F22" s="32">
        <v>703586.40700460004</v>
      </c>
      <c r="G22" s="32">
        <v>33.504114619266673</v>
      </c>
      <c r="H22" s="32">
        <v>33.504114619266673</v>
      </c>
      <c r="I22" s="32">
        <v>2000002.4012338449</v>
      </c>
    </row>
    <row r="23" spans="1:17">
      <c r="A23" s="30" t="s">
        <v>93</v>
      </c>
      <c r="B23" s="31">
        <v>8.2795577191592147E-3</v>
      </c>
      <c r="C23" s="30" t="s">
        <v>64</v>
      </c>
      <c r="D23" s="30" t="s">
        <v>59</v>
      </c>
      <c r="E23" s="32">
        <v>1</v>
      </c>
      <c r="F23" s="32">
        <v>435012.71425760002</v>
      </c>
      <c r="G23" s="32">
        <v>20.714891155123809</v>
      </c>
      <c r="H23" s="32">
        <v>20.714891155123809</v>
      </c>
      <c r="I23" s="32">
        <v>2000000.1566604329</v>
      </c>
    </row>
    <row r="24" spans="1:17">
      <c r="A24" s="30" t="s">
        <v>94</v>
      </c>
      <c r="B24" s="31">
        <v>1.5614360408716861</v>
      </c>
      <c r="C24" s="30" t="s">
        <v>64</v>
      </c>
      <c r="D24" s="30" t="s">
        <v>59</v>
      </c>
      <c r="E24" s="32">
        <v>1</v>
      </c>
      <c r="F24" s="32">
        <v>1757776.1845892</v>
      </c>
      <c r="G24" s="32">
        <v>83.703627837580953</v>
      </c>
      <c r="H24" s="32">
        <v>83.703627837580953</v>
      </c>
      <c r="I24" s="32">
        <v>2000119.381768954</v>
      </c>
    </row>
    <row r="25" spans="1:17">
      <c r="A25" s="30" t="s">
        <v>95</v>
      </c>
      <c r="B25" s="31">
        <v>0.34065436431563451</v>
      </c>
      <c r="C25" s="30" t="s">
        <v>58</v>
      </c>
      <c r="D25" s="30" t="s">
        <v>59</v>
      </c>
      <c r="E25" s="32">
        <v>1</v>
      </c>
      <c r="F25" s="32">
        <v>715062.15300080006</v>
      </c>
      <c r="G25" s="32">
        <v>34.050578714323812</v>
      </c>
      <c r="H25" s="32">
        <v>34.050578714323812</v>
      </c>
      <c r="I25" s="32">
        <v>2000010.5951713261</v>
      </c>
    </row>
    <row r="26" spans="1:17">
      <c r="A26" s="30" t="s">
        <v>96</v>
      </c>
      <c r="B26" s="31">
        <v>5.9700366051549129E-3</v>
      </c>
      <c r="C26" s="30" t="s">
        <v>64</v>
      </c>
      <c r="D26" s="30" t="s">
        <v>59</v>
      </c>
      <c r="E26" s="32">
        <v>1</v>
      </c>
      <c r="F26" s="32">
        <v>640798.49726810004</v>
      </c>
      <c r="G26" s="32">
        <v>30.514214155623812</v>
      </c>
      <c r="H26" s="32">
        <v>30.514214155623812</v>
      </c>
      <c r="I26" s="32">
        <v>2000000.166398234</v>
      </c>
    </row>
    <row r="27" spans="1:17">
      <c r="A27" s="30" t="s">
        <v>97</v>
      </c>
      <c r="B27" s="31">
        <v>4.7473489565643977E-2</v>
      </c>
      <c r="C27" s="30" t="s">
        <v>58</v>
      </c>
      <c r="D27" s="30" t="s">
        <v>59</v>
      </c>
      <c r="E27" s="32">
        <v>1</v>
      </c>
      <c r="F27" s="32">
        <v>1710325.8447936</v>
      </c>
      <c r="G27" s="32">
        <v>81.444087847314293</v>
      </c>
      <c r="H27" s="32">
        <v>81.444087847314293</v>
      </c>
      <c r="I27" s="32">
        <v>2000003.531671077</v>
      </c>
    </row>
    <row r="28" spans="1:17">
      <c r="A28" s="30" t="s">
        <v>98</v>
      </c>
      <c r="B28" s="31">
        <v>1.876297218762972E-2</v>
      </c>
      <c r="C28" s="30" t="s">
        <v>58</v>
      </c>
      <c r="D28" s="30" t="s">
        <v>59</v>
      </c>
      <c r="E28" s="32">
        <v>1</v>
      </c>
      <c r="F28" s="32">
        <v>816498.46913640003</v>
      </c>
      <c r="G28" s="32">
        <v>38.880879482685707</v>
      </c>
      <c r="H28" s="32">
        <v>38.880879482685707</v>
      </c>
      <c r="I28" s="32">
        <v>2000000.666357429</v>
      </c>
    </row>
    <row r="29" spans="1:17">
      <c r="A29" s="30" t="s">
        <v>99</v>
      </c>
      <c r="B29" s="31">
        <v>2.5585871164949619E-3</v>
      </c>
      <c r="C29" s="30" t="s">
        <v>64</v>
      </c>
      <c r="D29" s="30" t="s">
        <v>59</v>
      </c>
      <c r="E29" s="32">
        <v>1</v>
      </c>
      <c r="F29" s="32">
        <v>1133410.2281583999</v>
      </c>
      <c r="G29" s="32">
        <v>53.971915626590473</v>
      </c>
      <c r="H29" s="32">
        <v>53.971915626590473</v>
      </c>
      <c r="I29" s="32">
        <v>2000000.1261355691</v>
      </c>
    </row>
    <row r="30" spans="1:17" ht="15.75">
      <c r="A30" s="30" t="s">
        <v>100</v>
      </c>
      <c r="B30" s="31">
        <v>0.1466545907392732</v>
      </c>
      <c r="C30" s="30" t="s">
        <v>64</v>
      </c>
      <c r="D30" s="30" t="s">
        <v>59</v>
      </c>
      <c r="E30" s="32">
        <v>1</v>
      </c>
      <c r="F30" s="32">
        <v>2572632.9435569998</v>
      </c>
      <c r="G30" s="32">
        <v>122.5063306455714</v>
      </c>
      <c r="H30" s="32">
        <v>122.5063306455714</v>
      </c>
      <c r="I30" s="32">
        <v>2000016.410572161</v>
      </c>
      <c r="Q30" s="27"/>
    </row>
    <row r="31" spans="1:17">
      <c r="A31" s="30" t="s">
        <v>101</v>
      </c>
      <c r="B31" s="31">
        <v>0.3158005962489151</v>
      </c>
      <c r="C31" s="30" t="s">
        <v>64</v>
      </c>
      <c r="D31" s="30" t="s">
        <v>59</v>
      </c>
      <c r="E31" s="32">
        <v>1</v>
      </c>
      <c r="F31" s="32">
        <v>1792417.9670969001</v>
      </c>
      <c r="G31" s="32">
        <v>85.353236528423821</v>
      </c>
      <c r="H31" s="32">
        <v>85.353236528423821</v>
      </c>
      <c r="I31" s="32">
        <v>2000024.6208174729</v>
      </c>
    </row>
    <row r="32" spans="1:17">
      <c r="A32" s="30" t="s">
        <v>102</v>
      </c>
      <c r="B32" s="31">
        <v>4.4348843352579347E-2</v>
      </c>
      <c r="C32" s="30" t="s">
        <v>58</v>
      </c>
      <c r="D32" s="30" t="s">
        <v>59</v>
      </c>
      <c r="E32" s="32">
        <v>1</v>
      </c>
      <c r="F32" s="32">
        <v>537609.50723710004</v>
      </c>
      <c r="G32" s="32">
        <v>25.60045272557619</v>
      </c>
      <c r="H32" s="32">
        <v>25.60045272557619</v>
      </c>
      <c r="I32" s="32">
        <v>2000001.037049466</v>
      </c>
    </row>
    <row r="33" spans="1:9">
      <c r="A33" s="30" t="s">
        <v>103</v>
      </c>
      <c r="B33" s="31">
        <v>2.473300879278463E-2</v>
      </c>
      <c r="C33" s="30" t="s">
        <v>64</v>
      </c>
      <c r="D33" s="30" t="s">
        <v>59</v>
      </c>
      <c r="E33" s="32">
        <v>1</v>
      </c>
      <c r="F33" s="32">
        <v>114863.64211489999</v>
      </c>
      <c r="G33" s="32">
        <v>5.4696972435666664</v>
      </c>
      <c r="H33" s="32">
        <v>5.4696972435666664</v>
      </c>
      <c r="I33" s="32">
        <v>2000000.1235690671</v>
      </c>
    </row>
    <row r="34" spans="1:9">
      <c r="A34" s="30" t="s">
        <v>104</v>
      </c>
      <c r="B34" s="31">
        <v>0.69913581644590361</v>
      </c>
      <c r="C34" s="30" t="s">
        <v>64</v>
      </c>
      <c r="D34" s="30" t="s">
        <v>59</v>
      </c>
      <c r="E34" s="32">
        <v>1</v>
      </c>
      <c r="F34" s="32">
        <v>759896.09352260001</v>
      </c>
      <c r="G34" s="32">
        <v>36.185528262980952</v>
      </c>
      <c r="H34" s="32">
        <v>36.185528262980952</v>
      </c>
      <c r="I34" s="32">
        <v>2000023.1081936089</v>
      </c>
    </row>
    <row r="35" spans="1:9">
      <c r="A35" s="30" t="s">
        <v>105</v>
      </c>
      <c r="B35" s="31">
        <v>2.4536774972640479E-2</v>
      </c>
      <c r="C35" s="30" t="s">
        <v>58</v>
      </c>
      <c r="D35" s="30" t="s">
        <v>59</v>
      </c>
      <c r="E35" s="32">
        <v>1</v>
      </c>
      <c r="F35" s="32">
        <v>861856.42110250005</v>
      </c>
      <c r="G35" s="32">
        <v>41.040781957261913</v>
      </c>
      <c r="H35" s="32">
        <v>41.040781957261913</v>
      </c>
      <c r="I35" s="32">
        <v>2000000.9198195499</v>
      </c>
    </row>
    <row r="36" spans="1:9">
      <c r="A36" s="30" t="s">
        <v>106</v>
      </c>
      <c r="B36" s="31">
        <v>0.1466923280123778</v>
      </c>
      <c r="C36" s="30" t="s">
        <v>58</v>
      </c>
      <c r="D36" s="30" t="s">
        <v>59</v>
      </c>
      <c r="E36" s="32">
        <v>1</v>
      </c>
      <c r="F36" s="32">
        <v>840075.58269009995</v>
      </c>
      <c r="G36" s="32">
        <v>40.003599175719053</v>
      </c>
      <c r="H36" s="32">
        <v>40.003599175719053</v>
      </c>
      <c r="I36" s="32">
        <v>2000005.3601383211</v>
      </c>
    </row>
    <row r="37" spans="1:9">
      <c r="A37" s="30" t="s">
        <v>107</v>
      </c>
      <c r="B37" s="31">
        <v>2.217442167628967E-2</v>
      </c>
      <c r="C37" s="30" t="s">
        <v>58</v>
      </c>
      <c r="D37" s="30" t="s">
        <v>59</v>
      </c>
      <c r="E37" s="32">
        <v>1</v>
      </c>
      <c r="F37" s="32">
        <v>711946.19190850004</v>
      </c>
      <c r="G37" s="32">
        <v>33.902199614690481</v>
      </c>
      <c r="H37" s="32">
        <v>33.902199614690481</v>
      </c>
      <c r="I37" s="32">
        <v>2000000.686672583</v>
      </c>
    </row>
    <row r="38" spans="1:9">
      <c r="A38" s="30" t="s">
        <v>108</v>
      </c>
      <c r="B38" s="31">
        <v>1.1940073210309821E-2</v>
      </c>
      <c r="C38" s="30" t="s">
        <v>58</v>
      </c>
      <c r="D38" s="30" t="s">
        <v>59</v>
      </c>
      <c r="E38" s="32">
        <v>1</v>
      </c>
      <c r="F38" s="32">
        <v>351643.60052819998</v>
      </c>
      <c r="G38" s="32">
        <v>16.74493335848571</v>
      </c>
      <c r="H38" s="32">
        <v>16.74493335848571</v>
      </c>
      <c r="I38" s="32">
        <v>2000000.1826248791</v>
      </c>
    </row>
    <row r="39" spans="1:9">
      <c r="A39" s="30" t="s">
        <v>109</v>
      </c>
      <c r="B39" s="31">
        <v>0.18247481037020261</v>
      </c>
      <c r="C39" s="30" t="s">
        <v>58</v>
      </c>
      <c r="D39" s="30" t="s">
        <v>59</v>
      </c>
      <c r="E39" s="32">
        <v>1</v>
      </c>
      <c r="F39" s="32">
        <v>545667.86697520001</v>
      </c>
      <c r="G39" s="32">
        <v>25.984184141676192</v>
      </c>
      <c r="H39" s="32">
        <v>25.984184141676192</v>
      </c>
      <c r="I39" s="32">
        <v>2000004.3309336989</v>
      </c>
    </row>
    <row r="40" spans="1:9">
      <c r="A40" s="30" t="s">
        <v>110</v>
      </c>
      <c r="B40" s="31">
        <v>0.91278916185516401</v>
      </c>
      <c r="C40" s="30" t="s">
        <v>58</v>
      </c>
      <c r="D40" s="30" t="s">
        <v>59</v>
      </c>
      <c r="E40" s="32">
        <v>1</v>
      </c>
      <c r="F40" s="32">
        <v>1501120.2406587999</v>
      </c>
      <c r="G40" s="32">
        <v>71.481916221847612</v>
      </c>
      <c r="H40" s="32">
        <v>71.481916221847612</v>
      </c>
      <c r="I40" s="32">
        <v>2000059.5986180929</v>
      </c>
    </row>
    <row r="41" spans="1:9">
      <c r="A41" s="30" t="s">
        <v>111</v>
      </c>
      <c r="B41" s="31">
        <v>2.3095211140043018E-3</v>
      </c>
      <c r="C41" s="30" t="s">
        <v>58</v>
      </c>
      <c r="D41" s="30" t="s">
        <v>59</v>
      </c>
      <c r="E41" s="32">
        <v>1</v>
      </c>
      <c r="F41" s="32">
        <v>340695.07492550003</v>
      </c>
      <c r="G41" s="32">
        <v>16.223574996452381</v>
      </c>
      <c r="H41" s="32">
        <v>16.223574996452381</v>
      </c>
      <c r="I41" s="32">
        <v>2000000.0342245719</v>
      </c>
    </row>
    <row r="42" spans="1:9">
      <c r="A42" s="30" t="s">
        <v>112</v>
      </c>
      <c r="B42" s="31">
        <v>1.2699120721536661</v>
      </c>
      <c r="C42" s="30" t="s">
        <v>64</v>
      </c>
      <c r="D42" s="30" t="s">
        <v>59</v>
      </c>
      <c r="E42" s="32">
        <v>1</v>
      </c>
      <c r="F42" s="32">
        <v>695885.16284150002</v>
      </c>
      <c r="G42" s="32">
        <v>33.137388706738093</v>
      </c>
      <c r="H42" s="32">
        <v>33.137388706738093</v>
      </c>
      <c r="I42" s="32">
        <v>2000038.4380602229</v>
      </c>
    </row>
    <row r="43" spans="1:9">
      <c r="A43" s="30" t="s">
        <v>113</v>
      </c>
      <c r="B43" s="31">
        <v>0.27245304262314007</v>
      </c>
      <c r="C43" s="30" t="s">
        <v>64</v>
      </c>
      <c r="D43" s="30" t="s">
        <v>59</v>
      </c>
      <c r="E43" s="32">
        <v>1</v>
      </c>
      <c r="F43" s="32">
        <v>321449.70414079999</v>
      </c>
      <c r="G43" s="32">
        <v>15.30712876860952</v>
      </c>
      <c r="H43" s="32">
        <v>15.30712876860952</v>
      </c>
      <c r="I43" s="32">
        <v>2000003.809385522</v>
      </c>
    </row>
    <row r="44" spans="1:9">
      <c r="A44" s="30" t="s">
        <v>114</v>
      </c>
      <c r="B44" s="31">
        <v>0.17270085663609949</v>
      </c>
      <c r="C44" s="30" t="s">
        <v>58</v>
      </c>
      <c r="D44" s="30" t="s">
        <v>59</v>
      </c>
      <c r="E44" s="32">
        <v>1</v>
      </c>
      <c r="F44" s="32">
        <v>789095.08291210001</v>
      </c>
      <c r="G44" s="32">
        <v>37.575956329147623</v>
      </c>
      <c r="H44" s="32">
        <v>37.575956329147623</v>
      </c>
      <c r="I44" s="32">
        <v>2000005.927534129</v>
      </c>
    </row>
    <row r="45" spans="1:9">
      <c r="A45" s="30" t="s">
        <v>115</v>
      </c>
      <c r="B45" s="31">
        <v>1.279293558247481E-2</v>
      </c>
      <c r="C45" s="30" t="s">
        <v>64</v>
      </c>
      <c r="D45" s="30" t="s">
        <v>59</v>
      </c>
      <c r="E45" s="32">
        <v>1</v>
      </c>
      <c r="F45" s="32">
        <v>646609.72330389998</v>
      </c>
      <c r="G45" s="32">
        <v>30.79093920494762</v>
      </c>
      <c r="H45" s="32">
        <v>30.79093920494762</v>
      </c>
      <c r="I45" s="32">
        <v>2000000.3598012589</v>
      </c>
    </row>
    <row r="46" spans="1:9">
      <c r="A46" s="30" t="s">
        <v>116</v>
      </c>
      <c r="B46" s="31">
        <v>0.34199781123815998</v>
      </c>
      <c r="C46" s="30" t="s">
        <v>58</v>
      </c>
      <c r="D46" s="30" t="s">
        <v>59</v>
      </c>
      <c r="E46" s="32">
        <v>1</v>
      </c>
      <c r="F46" s="32">
        <v>347611.86942880001</v>
      </c>
      <c r="G46" s="32">
        <v>16.552946163276189</v>
      </c>
      <c r="H46" s="32">
        <v>16.552946163276189</v>
      </c>
      <c r="I46" s="32">
        <v>2000005.17092404</v>
      </c>
    </row>
    <row r="47" spans="1:9">
      <c r="A47" s="30" t="s">
        <v>117</v>
      </c>
      <c r="B47" s="31">
        <v>6.573832974829239E-3</v>
      </c>
      <c r="C47" s="30" t="s">
        <v>58</v>
      </c>
      <c r="D47" s="30" t="s">
        <v>59</v>
      </c>
      <c r="E47" s="32">
        <v>1</v>
      </c>
      <c r="F47" s="32">
        <v>368008.4078324</v>
      </c>
      <c r="G47" s="32">
        <v>17.524209896780949</v>
      </c>
      <c r="H47" s="32">
        <v>17.524209896780949</v>
      </c>
      <c r="I47" s="32">
        <v>2000000.1052268669</v>
      </c>
    </row>
    <row r="48" spans="1:9">
      <c r="A48" s="30" t="s">
        <v>118</v>
      </c>
      <c r="B48" s="31">
        <v>4.8613155213404279E-2</v>
      </c>
      <c r="C48" s="30" t="s">
        <v>64</v>
      </c>
      <c r="D48" s="30" t="s">
        <v>59</v>
      </c>
      <c r="E48" s="32">
        <v>1</v>
      </c>
      <c r="F48" s="32">
        <v>1755416.1787256</v>
      </c>
      <c r="G48" s="32">
        <v>83.591246605980956</v>
      </c>
      <c r="H48" s="32">
        <v>83.591246605980956</v>
      </c>
      <c r="I48" s="32">
        <v>2000003.7117963519</v>
      </c>
    </row>
    <row r="49" spans="1:9">
      <c r="A49" s="30" t="s">
        <v>119</v>
      </c>
      <c r="B49" s="31">
        <v>3.070304539793953E-2</v>
      </c>
      <c r="C49" s="30" t="s">
        <v>64</v>
      </c>
      <c r="D49" s="30" t="s">
        <v>59</v>
      </c>
      <c r="E49" s="32">
        <v>1</v>
      </c>
      <c r="F49" s="32">
        <v>437694.85643370001</v>
      </c>
      <c r="G49" s="32">
        <v>20.842612211128571</v>
      </c>
      <c r="H49" s="32">
        <v>20.842612211128571</v>
      </c>
      <c r="I49" s="32">
        <v>2000000.584525056</v>
      </c>
    </row>
    <row r="50" spans="1:9">
      <c r="A50" s="30" t="s">
        <v>120</v>
      </c>
      <c r="B50" s="31">
        <v>2.299275204613715</v>
      </c>
      <c r="C50" s="30" t="s">
        <v>58</v>
      </c>
      <c r="D50" s="30" t="s">
        <v>59</v>
      </c>
      <c r="E50" s="32">
        <v>1</v>
      </c>
      <c r="F50" s="32">
        <v>587306.90003939997</v>
      </c>
      <c r="G50" s="32">
        <v>27.966995239971428</v>
      </c>
      <c r="H50" s="32">
        <v>27.966995239971428</v>
      </c>
      <c r="I50" s="32">
        <v>2000058.7362605119</v>
      </c>
    </row>
    <row r="51" spans="1:9">
      <c r="A51" s="30" t="s">
        <v>121</v>
      </c>
      <c r="B51" s="31">
        <v>0.55606626665157177</v>
      </c>
      <c r="C51" s="30" t="s">
        <v>64</v>
      </c>
      <c r="D51" s="30" t="s">
        <v>59</v>
      </c>
      <c r="E51" s="32">
        <v>1</v>
      </c>
      <c r="F51" s="32">
        <v>377816.02957279998</v>
      </c>
      <c r="G51" s="32">
        <v>17.991239503466669</v>
      </c>
      <c r="H51" s="32">
        <v>17.991239503466669</v>
      </c>
      <c r="I51" s="32">
        <v>2000009.138126458</v>
      </c>
    </row>
    <row r="52" spans="1:9">
      <c r="A52" s="30" t="s">
        <v>122</v>
      </c>
      <c r="B52" s="31">
        <v>1.8921468734669229E-2</v>
      </c>
      <c r="C52" s="30" t="s">
        <v>64</v>
      </c>
      <c r="D52" s="30" t="s">
        <v>59</v>
      </c>
      <c r="E52" s="32">
        <v>1</v>
      </c>
      <c r="F52" s="32">
        <v>2075932.3780892999</v>
      </c>
      <c r="G52" s="32">
        <v>98.85392276615714</v>
      </c>
      <c r="H52" s="32">
        <v>98.85392276615714</v>
      </c>
      <c r="I52" s="32">
        <v>2000001.7085129749</v>
      </c>
    </row>
    <row r="53" spans="1:9">
      <c r="A53" s="30" t="s">
        <v>123</v>
      </c>
      <c r="B53" s="31">
        <v>1.7306313445790411</v>
      </c>
      <c r="C53" s="30" t="s">
        <v>58</v>
      </c>
      <c r="D53" s="30" t="s">
        <v>59</v>
      </c>
      <c r="E53" s="32">
        <v>1</v>
      </c>
      <c r="F53" s="32">
        <v>895004.62020490004</v>
      </c>
      <c r="G53" s="32">
        <v>42.619267628804756</v>
      </c>
      <c r="H53" s="32">
        <v>42.619267628804756</v>
      </c>
      <c r="I53" s="32">
        <v>2000067.3720987791</v>
      </c>
    </row>
    <row r="54" spans="1:9">
      <c r="A54" s="30" t="s">
        <v>124</v>
      </c>
      <c r="B54" s="31">
        <v>0.20092833691837431</v>
      </c>
      <c r="C54" s="30" t="s">
        <v>58</v>
      </c>
      <c r="D54" s="30" t="s">
        <v>59</v>
      </c>
      <c r="E54" s="32">
        <v>1</v>
      </c>
      <c r="F54" s="32">
        <v>467907.58947329997</v>
      </c>
      <c r="G54" s="32">
        <v>22.281313784442851</v>
      </c>
      <c r="H54" s="32">
        <v>22.281313784442851</v>
      </c>
      <c r="I54" s="32">
        <v>2000004.0893239251</v>
      </c>
    </row>
    <row r="55" spans="1:9">
      <c r="A55" s="30" t="s">
        <v>125</v>
      </c>
      <c r="B55" s="31">
        <v>4.2643118608249372E-3</v>
      </c>
      <c r="C55" s="30" t="s">
        <v>64</v>
      </c>
      <c r="D55" s="30" t="s">
        <v>59</v>
      </c>
      <c r="E55" s="32">
        <v>1</v>
      </c>
      <c r="F55" s="32">
        <v>212718.4971942</v>
      </c>
      <c r="G55" s="32">
        <v>10.12945224734286</v>
      </c>
      <c r="H55" s="32">
        <v>10.12945224734286</v>
      </c>
      <c r="I55" s="32">
        <v>2000000.039455218</v>
      </c>
    </row>
    <row r="56" spans="1:9">
      <c r="A56" s="30" t="s">
        <v>126</v>
      </c>
      <c r="B56" s="31">
        <v>0.55913053322766904</v>
      </c>
      <c r="C56" s="30" t="s">
        <v>58</v>
      </c>
      <c r="D56" s="30" t="s">
        <v>59</v>
      </c>
      <c r="E56" s="32">
        <v>1</v>
      </c>
      <c r="F56" s="32">
        <v>523776.76834820001</v>
      </c>
      <c r="G56" s="32">
        <v>24.941750873723809</v>
      </c>
      <c r="H56" s="32">
        <v>24.941750873723809</v>
      </c>
      <c r="I56" s="32">
        <v>2000012.7382472721</v>
      </c>
    </row>
    <row r="57" spans="1:9">
      <c r="A57" s="30" t="s">
        <v>127</v>
      </c>
      <c r="B57" s="31">
        <v>5.8847503679384128E-2</v>
      </c>
      <c r="C57" s="30" t="s">
        <v>58</v>
      </c>
      <c r="D57" s="30" t="s">
        <v>59</v>
      </c>
      <c r="E57" s="32">
        <v>1</v>
      </c>
      <c r="F57" s="32">
        <v>794490.38563649997</v>
      </c>
      <c r="G57" s="32">
        <v>37.832875506500002</v>
      </c>
      <c r="H57" s="32">
        <v>37.832875506500002</v>
      </c>
      <c r="I57" s="32">
        <v>2000002.0336065169</v>
      </c>
    </row>
    <row r="58" spans="1:9">
      <c r="A58" s="30" t="s">
        <v>128</v>
      </c>
      <c r="B58" s="31">
        <v>5.9700366051549129E-3</v>
      </c>
      <c r="C58" s="30" t="s">
        <v>64</v>
      </c>
      <c r="D58" s="30" t="s">
        <v>59</v>
      </c>
      <c r="E58" s="32">
        <v>1</v>
      </c>
      <c r="F58" s="32">
        <v>2463897.2065876001</v>
      </c>
      <c r="G58" s="32">
        <v>117.32843840893329</v>
      </c>
      <c r="H58" s="32">
        <v>117.32843840893329</v>
      </c>
      <c r="I58" s="32">
        <v>2000000.6398082171</v>
      </c>
    </row>
    <row r="59" spans="1:9">
      <c r="A59" s="30" t="s">
        <v>129</v>
      </c>
      <c r="B59" s="31">
        <v>1.794203554851127</v>
      </c>
      <c r="C59" s="30" t="s">
        <v>64</v>
      </c>
      <c r="D59" s="30" t="s">
        <v>59</v>
      </c>
      <c r="E59" s="32">
        <v>1</v>
      </c>
      <c r="F59" s="32">
        <v>2136932.6682834998</v>
      </c>
      <c r="G59" s="32">
        <v>101.7586984896905</v>
      </c>
      <c r="H59" s="32">
        <v>101.7586984896905</v>
      </c>
      <c r="I59" s="32">
        <v>2000166.7680249631</v>
      </c>
    </row>
    <row r="60" spans="1:9">
      <c r="A60" s="30" t="s">
        <v>130</v>
      </c>
      <c r="B60" s="31">
        <v>7.9678478433148417E-2</v>
      </c>
      <c r="C60" s="30" t="s">
        <v>58</v>
      </c>
      <c r="D60" s="30" t="s">
        <v>59</v>
      </c>
      <c r="E60" s="32">
        <v>1</v>
      </c>
      <c r="F60" s="32">
        <v>952258.41609900002</v>
      </c>
      <c r="G60" s="32">
        <v>45.345638861857147</v>
      </c>
      <c r="H60" s="32">
        <v>45.345638861857147</v>
      </c>
      <c r="I60" s="32">
        <v>2000003.300244272</v>
      </c>
    </row>
    <row r="61" spans="1:9">
      <c r="A61" s="30" t="s">
        <v>131</v>
      </c>
      <c r="B61" s="31">
        <v>5.4915279821880089E-2</v>
      </c>
      <c r="C61" s="30" t="s">
        <v>58</v>
      </c>
      <c r="D61" s="30" t="s">
        <v>59</v>
      </c>
      <c r="E61" s="32">
        <v>1</v>
      </c>
      <c r="F61" s="32">
        <v>699240.46708159999</v>
      </c>
      <c r="G61" s="32">
        <v>33.297165099123809</v>
      </c>
      <c r="H61" s="32">
        <v>33.297165099123809</v>
      </c>
      <c r="I61" s="32">
        <v>2000001.6702058071</v>
      </c>
    </row>
    <row r="62" spans="1:9">
      <c r="A62" s="30" t="s">
        <v>132</v>
      </c>
      <c r="B62" s="31">
        <v>5.7738027850107558E-3</v>
      </c>
      <c r="C62" s="30" t="s">
        <v>58</v>
      </c>
      <c r="D62" s="30" t="s">
        <v>59</v>
      </c>
      <c r="E62" s="32">
        <v>1</v>
      </c>
      <c r="F62" s="32">
        <v>293581.61092790001</v>
      </c>
      <c r="G62" s="32">
        <v>13.98007671085238</v>
      </c>
      <c r="H62" s="32">
        <v>13.98007671085238</v>
      </c>
      <c r="I62" s="32">
        <v>2000000.0737294559</v>
      </c>
    </row>
    <row r="63" spans="1:9">
      <c r="A63" s="30" t="s">
        <v>133</v>
      </c>
      <c r="B63" s="31">
        <v>1.387607079512434</v>
      </c>
      <c r="C63" s="30" t="s">
        <v>64</v>
      </c>
      <c r="D63" s="30" t="s">
        <v>59</v>
      </c>
      <c r="E63" s="32">
        <v>1</v>
      </c>
      <c r="F63" s="32">
        <v>2253848.2281114999</v>
      </c>
      <c r="G63" s="32">
        <v>107.32610610054761</v>
      </c>
      <c r="H63" s="32">
        <v>107.32610610054761</v>
      </c>
      <c r="I63" s="32">
        <v>2000136.0321019939</v>
      </c>
    </row>
    <row r="64" spans="1:9">
      <c r="A64" s="30" t="s">
        <v>134</v>
      </c>
      <c r="B64" s="31">
        <v>0.32468395033774849</v>
      </c>
      <c r="C64" s="30" t="s">
        <v>58</v>
      </c>
      <c r="D64" s="30" t="s">
        <v>59</v>
      </c>
      <c r="E64" s="32">
        <v>1</v>
      </c>
      <c r="F64" s="32">
        <v>395046.12894169998</v>
      </c>
      <c r="G64" s="32">
        <v>18.81172042579524</v>
      </c>
      <c r="H64" s="32">
        <v>18.81172042579524</v>
      </c>
      <c r="I64" s="32">
        <v>2000005.579032175</v>
      </c>
    </row>
    <row r="65" spans="1:9">
      <c r="A65" s="30" t="s">
        <v>135</v>
      </c>
      <c r="B65" s="31">
        <v>0.39973583908826738</v>
      </c>
      <c r="C65" s="30" t="s">
        <v>64</v>
      </c>
      <c r="D65" s="30" t="s">
        <v>59</v>
      </c>
      <c r="E65" s="32">
        <v>1</v>
      </c>
      <c r="F65" s="32">
        <v>1351309.2459327001</v>
      </c>
      <c r="G65" s="32">
        <v>64.348059330128578</v>
      </c>
      <c r="H65" s="32">
        <v>64.348059330128578</v>
      </c>
      <c r="I65" s="32">
        <v>2000023.4951417791</v>
      </c>
    </row>
    <row r="66" spans="1:9">
      <c r="A66" s="30" t="s">
        <v>136</v>
      </c>
      <c r="B66" s="31">
        <v>0.61576663270312082</v>
      </c>
      <c r="C66" s="30" t="s">
        <v>64</v>
      </c>
      <c r="D66" s="30" t="s">
        <v>59</v>
      </c>
      <c r="E66" s="32">
        <v>1</v>
      </c>
      <c r="F66" s="32">
        <v>363202.09145050001</v>
      </c>
      <c r="G66" s="32">
        <v>17.295337688119051</v>
      </c>
      <c r="H66" s="32">
        <v>17.295337688119051</v>
      </c>
      <c r="I66" s="32">
        <v>2000009.727802092</v>
      </c>
    </row>
    <row r="67" spans="1:9">
      <c r="A67" s="30" t="s">
        <v>137</v>
      </c>
      <c r="B67" s="31">
        <v>0.55551530246424385</v>
      </c>
      <c r="C67" s="30" t="s">
        <v>64</v>
      </c>
      <c r="D67" s="30" t="s">
        <v>59</v>
      </c>
      <c r="E67" s="32">
        <v>1</v>
      </c>
      <c r="F67" s="32">
        <v>2464530.7884244998</v>
      </c>
      <c r="G67" s="32">
        <v>117.35860897259521</v>
      </c>
      <c r="H67" s="32">
        <v>117.35860897259521</v>
      </c>
      <c r="I67" s="32">
        <v>2000059.54982766</v>
      </c>
    </row>
    <row r="68" spans="1:9">
      <c r="A68" s="30" t="s">
        <v>138</v>
      </c>
      <c r="B68" s="31">
        <v>3.4642816710064518E-3</v>
      </c>
      <c r="C68" s="30" t="s">
        <v>64</v>
      </c>
      <c r="D68" s="30" t="s">
        <v>59</v>
      </c>
      <c r="E68" s="32">
        <v>1</v>
      </c>
      <c r="F68" s="32">
        <v>1328260.4803497</v>
      </c>
      <c r="G68" s="32">
        <v>63.25049906427143</v>
      </c>
      <c r="H68" s="32">
        <v>63.25049906427143</v>
      </c>
      <c r="I68" s="32">
        <v>2000000.2001458921</v>
      </c>
    </row>
    <row r="69" spans="1:9">
      <c r="A69" s="30" t="s">
        <v>139</v>
      </c>
      <c r="B69" s="31">
        <v>3.2408770142269512E-2</v>
      </c>
      <c r="C69" s="30" t="s">
        <v>58</v>
      </c>
      <c r="D69" s="30" t="s">
        <v>59</v>
      </c>
      <c r="E69" s="32">
        <v>1</v>
      </c>
      <c r="F69" s="32">
        <v>864340.47993839998</v>
      </c>
      <c r="G69" s="32">
        <v>41.159070473257152</v>
      </c>
      <c r="H69" s="32">
        <v>41.159070473257152</v>
      </c>
      <c r="I69" s="32">
        <v>2000001.2184217351</v>
      </c>
    </row>
    <row r="70" spans="1:9">
      <c r="A70" s="30" t="s">
        <v>140</v>
      </c>
      <c r="B70" s="31">
        <v>1.543680893618627</v>
      </c>
      <c r="C70" s="30" t="s">
        <v>58</v>
      </c>
      <c r="D70" s="30" t="s">
        <v>59</v>
      </c>
      <c r="E70" s="32">
        <v>1</v>
      </c>
      <c r="F70" s="32">
        <v>279618.64366820001</v>
      </c>
      <c r="G70" s="32">
        <v>13.31517350800952</v>
      </c>
      <c r="H70" s="32">
        <v>13.31517350800952</v>
      </c>
      <c r="I70" s="32">
        <v>2000018.7747381169</v>
      </c>
    </row>
    <row r="71" spans="1:9">
      <c r="A71" s="30" t="s">
        <v>141</v>
      </c>
      <c r="B71" s="31">
        <v>0.29338465602475561</v>
      </c>
      <c r="C71" s="30" t="s">
        <v>58</v>
      </c>
      <c r="D71" s="30" t="s">
        <v>59</v>
      </c>
      <c r="E71" s="32">
        <v>1</v>
      </c>
      <c r="F71" s="32">
        <v>561062.47569300001</v>
      </c>
      <c r="G71" s="32">
        <v>26.71726074728571</v>
      </c>
      <c r="H71" s="32">
        <v>26.71726074728571</v>
      </c>
      <c r="I71" s="32">
        <v>2000007.159766427</v>
      </c>
    </row>
    <row r="72" spans="1:9">
      <c r="A72" s="30" t="s">
        <v>142</v>
      </c>
      <c r="B72" s="31">
        <v>1.535152269896977E-2</v>
      </c>
      <c r="C72" s="30" t="s">
        <v>64</v>
      </c>
      <c r="D72" s="30" t="s">
        <v>59</v>
      </c>
      <c r="E72" s="32">
        <v>1</v>
      </c>
      <c r="F72" s="32">
        <v>1560845.8089491001</v>
      </c>
      <c r="G72" s="32">
        <v>74.325990902338106</v>
      </c>
      <c r="H72" s="32">
        <v>74.325990902338106</v>
      </c>
      <c r="I72" s="32">
        <v>2000001.0422255029</v>
      </c>
    </row>
    <row r="73" spans="1:9">
      <c r="A73" s="30" t="s">
        <v>143</v>
      </c>
      <c r="B73" s="31">
        <v>1.0392845013019359E-2</v>
      </c>
      <c r="C73" s="30" t="s">
        <v>58</v>
      </c>
      <c r="D73" s="30" t="s">
        <v>59</v>
      </c>
      <c r="E73" s="32">
        <v>1</v>
      </c>
      <c r="F73" s="32">
        <v>786954.46203589998</v>
      </c>
      <c r="G73" s="32">
        <v>37.474022001709521</v>
      </c>
      <c r="H73" s="32">
        <v>37.474022001709521</v>
      </c>
      <c r="I73" s="32">
        <v>2000000.355741299</v>
      </c>
    </row>
    <row r="74" spans="1:9">
      <c r="A74" s="30" t="s">
        <v>144</v>
      </c>
      <c r="B74" s="31">
        <v>8.8697686705158693E-2</v>
      </c>
      <c r="C74" s="30" t="s">
        <v>58</v>
      </c>
      <c r="D74" s="30" t="s">
        <v>59</v>
      </c>
      <c r="E74" s="32">
        <v>1</v>
      </c>
      <c r="F74" s="32">
        <v>782452.11995349999</v>
      </c>
      <c r="G74" s="32">
        <v>37.259624759690467</v>
      </c>
      <c r="H74" s="32">
        <v>37.259624759690467</v>
      </c>
      <c r="I74" s="32">
        <v>2000003.0187023929</v>
      </c>
    </row>
    <row r="75" spans="1:9">
      <c r="A75" s="30" t="s">
        <v>145</v>
      </c>
      <c r="B75" s="31">
        <v>0.15607381410619259</v>
      </c>
      <c r="C75" s="30" t="s">
        <v>58</v>
      </c>
      <c r="D75" s="30" t="s">
        <v>59</v>
      </c>
      <c r="E75" s="32">
        <v>1</v>
      </c>
      <c r="F75" s="32">
        <v>544381.7328154</v>
      </c>
      <c r="G75" s="32">
        <v>25.922939657876189</v>
      </c>
      <c r="H75" s="32">
        <v>25.922939657876189</v>
      </c>
      <c r="I75" s="32">
        <v>2000003.6955903261</v>
      </c>
    </row>
    <row r="76" spans="1:9">
      <c r="A76" s="30" t="s">
        <v>146</v>
      </c>
      <c r="B76" s="31">
        <v>4.1571380052077452E-2</v>
      </c>
      <c r="C76" s="30" t="s">
        <v>58</v>
      </c>
      <c r="D76" s="30" t="s">
        <v>59</v>
      </c>
      <c r="E76" s="32">
        <v>1</v>
      </c>
      <c r="F76" s="32">
        <v>1603890.2293066999</v>
      </c>
      <c r="G76" s="32">
        <v>76.375725205080954</v>
      </c>
      <c r="H76" s="32">
        <v>76.375725205080954</v>
      </c>
      <c r="I76" s="32">
        <v>2000002.9001423691</v>
      </c>
    </row>
    <row r="77" spans="1:9">
      <c r="A77" s="30" t="s">
        <v>147</v>
      </c>
      <c r="B77" s="31">
        <v>2.3095211140043018E-3</v>
      </c>
      <c r="C77" s="30" t="s">
        <v>64</v>
      </c>
      <c r="D77" s="30" t="s">
        <v>59</v>
      </c>
      <c r="E77" s="32">
        <v>1</v>
      </c>
      <c r="F77" s="32">
        <v>1117624.8191694999</v>
      </c>
      <c r="G77" s="32">
        <v>53.2202294842619</v>
      </c>
      <c r="H77" s="32">
        <v>53.2202294842619</v>
      </c>
      <c r="I77" s="32">
        <v>2000000.1122711599</v>
      </c>
    </row>
    <row r="78" spans="1:9">
      <c r="A78" s="30" t="s">
        <v>148</v>
      </c>
      <c r="B78" s="31">
        <v>4.8681082304992632E-3</v>
      </c>
      <c r="C78" s="30" t="s">
        <v>64</v>
      </c>
      <c r="D78" s="30" t="s">
        <v>59</v>
      </c>
      <c r="E78" s="32">
        <v>1</v>
      </c>
      <c r="F78" s="32">
        <v>1350756.2856437999</v>
      </c>
      <c r="G78" s="32">
        <v>64.321727887799995</v>
      </c>
      <c r="H78" s="32">
        <v>64.321727887799995</v>
      </c>
      <c r="I78" s="32">
        <v>2000000.286014108</v>
      </c>
    </row>
    <row r="79" spans="1:9">
      <c r="A79" s="30" t="s">
        <v>149</v>
      </c>
      <c r="B79" s="31">
        <v>1.03622778218046</v>
      </c>
      <c r="C79" s="30" t="s">
        <v>58</v>
      </c>
      <c r="D79" s="30" t="s">
        <v>59</v>
      </c>
      <c r="E79" s="32">
        <v>1</v>
      </c>
      <c r="F79" s="32">
        <v>478738.98454179999</v>
      </c>
      <c r="G79" s="32">
        <v>22.797094501990479</v>
      </c>
      <c r="H79" s="32">
        <v>22.797094501990479</v>
      </c>
      <c r="I79" s="32">
        <v>2000021.577655768</v>
      </c>
    </row>
    <row r="80" spans="1:9">
      <c r="A80" s="30" t="s">
        <v>150</v>
      </c>
      <c r="B80" s="31">
        <v>0.18183327672742369</v>
      </c>
      <c r="C80" s="30" t="s">
        <v>58</v>
      </c>
      <c r="D80" s="30" t="s">
        <v>59</v>
      </c>
      <c r="E80" s="32">
        <v>1</v>
      </c>
      <c r="F80" s="32">
        <v>505650.3169797</v>
      </c>
      <c r="G80" s="32">
        <v>24.078586522842858</v>
      </c>
      <c r="H80" s="32">
        <v>24.078586522842858</v>
      </c>
      <c r="I80" s="32">
        <v>2000003.9992069921</v>
      </c>
    </row>
    <row r="81" spans="1:9">
      <c r="A81" s="30" t="s">
        <v>151</v>
      </c>
      <c r="B81" s="31">
        <v>5.9700366051549129E-3</v>
      </c>
      <c r="C81" s="30" t="s">
        <v>64</v>
      </c>
      <c r="D81" s="30" t="s">
        <v>59</v>
      </c>
      <c r="E81" s="32">
        <v>1</v>
      </c>
      <c r="F81" s="32">
        <v>1735832.0390622001</v>
      </c>
      <c r="G81" s="32">
        <v>82.658668526771436</v>
      </c>
      <c r="H81" s="32">
        <v>82.658668526771436</v>
      </c>
      <c r="I81" s="32">
        <v>2000000.4507491619</v>
      </c>
    </row>
    <row r="82" spans="1:9">
      <c r="A82" s="30" t="s">
        <v>152</v>
      </c>
      <c r="B82" s="31">
        <v>3.4114494886599477E-2</v>
      </c>
      <c r="C82" s="30" t="s">
        <v>64</v>
      </c>
      <c r="D82" s="30" t="s">
        <v>59</v>
      </c>
      <c r="E82" s="32">
        <v>1</v>
      </c>
      <c r="F82" s="32">
        <v>951074.77915439999</v>
      </c>
      <c r="G82" s="32">
        <v>45.289275197828573</v>
      </c>
      <c r="H82" s="32">
        <v>45.289275197828573</v>
      </c>
      <c r="I82" s="32">
        <v>2000001.411249642</v>
      </c>
    </row>
    <row r="83" spans="1:9">
      <c r="A83" s="30" t="s">
        <v>153</v>
      </c>
      <c r="B83" s="31">
        <v>1.0763726933091819</v>
      </c>
      <c r="C83" s="30" t="s">
        <v>64</v>
      </c>
      <c r="D83" s="30" t="s">
        <v>59</v>
      </c>
      <c r="E83" s="32">
        <v>1</v>
      </c>
      <c r="F83" s="32">
        <v>1454842.4700586</v>
      </c>
      <c r="G83" s="32">
        <v>69.278212859933333</v>
      </c>
      <c r="H83" s="32">
        <v>69.278212859933333</v>
      </c>
      <c r="I83" s="32">
        <v>2000068.1128223671</v>
      </c>
    </row>
    <row r="84" spans="1:9">
      <c r="A84" s="30" t="s">
        <v>154</v>
      </c>
      <c r="B84" s="31">
        <v>2.1321559304124681E-2</v>
      </c>
      <c r="C84" s="30" t="s">
        <v>64</v>
      </c>
      <c r="D84" s="30" t="s">
        <v>59</v>
      </c>
      <c r="E84" s="32">
        <v>1</v>
      </c>
      <c r="F84" s="32">
        <v>320063.04230530001</v>
      </c>
      <c r="G84" s="32">
        <v>15.241097252633329</v>
      </c>
      <c r="H84" s="32">
        <v>15.241097252633329</v>
      </c>
      <c r="I84" s="32">
        <v>2000000.2968279039</v>
      </c>
    </row>
    <row r="85" spans="1:9">
      <c r="A85" s="30" t="s">
        <v>155</v>
      </c>
      <c r="B85" s="31">
        <v>0.73434217051475859</v>
      </c>
      <c r="C85" s="30" t="s">
        <v>64</v>
      </c>
      <c r="D85" s="30" t="s">
        <v>59</v>
      </c>
      <c r="E85" s="32">
        <v>1</v>
      </c>
      <c r="F85" s="32">
        <v>1160855.8575821</v>
      </c>
      <c r="G85" s="32">
        <v>55.278850361052378</v>
      </c>
      <c r="H85" s="32">
        <v>55.278850361052378</v>
      </c>
      <c r="I85" s="32">
        <v>2000037.078913535</v>
      </c>
    </row>
    <row r="86" spans="1:9">
      <c r="A86" s="30" t="s">
        <v>156</v>
      </c>
      <c r="B86" s="31">
        <v>0.41022680101135889</v>
      </c>
      <c r="C86" s="30" t="s">
        <v>58</v>
      </c>
      <c r="D86" s="30" t="s">
        <v>59</v>
      </c>
      <c r="E86" s="32">
        <v>1</v>
      </c>
      <c r="F86" s="32">
        <v>607029.2781466</v>
      </c>
      <c r="G86" s="32">
        <v>28.90615610221905</v>
      </c>
      <c r="H86" s="32">
        <v>28.90615610221905</v>
      </c>
      <c r="I86" s="32">
        <v>2000010.831382755</v>
      </c>
    </row>
    <row r="87" spans="1:9">
      <c r="A87" s="30" t="s">
        <v>157</v>
      </c>
      <c r="B87" s="31">
        <v>4.8499943394090361E-2</v>
      </c>
      <c r="C87" s="30" t="s">
        <v>64</v>
      </c>
      <c r="D87" s="30" t="s">
        <v>59</v>
      </c>
      <c r="E87" s="32">
        <v>1</v>
      </c>
      <c r="F87" s="32">
        <v>1980338.8377123999</v>
      </c>
      <c r="G87" s="32">
        <v>94.301849414876187</v>
      </c>
      <c r="H87" s="32">
        <v>94.301849414876187</v>
      </c>
      <c r="I87" s="32">
        <v>2000004.1776395959</v>
      </c>
    </row>
    <row r="88" spans="1:9">
      <c r="A88" s="30" t="s">
        <v>158</v>
      </c>
      <c r="B88" s="31">
        <v>1.3168195026227401</v>
      </c>
      <c r="C88" s="30" t="s">
        <v>64</v>
      </c>
      <c r="D88" s="30" t="s">
        <v>59</v>
      </c>
      <c r="E88" s="32">
        <v>1</v>
      </c>
      <c r="F88" s="32">
        <v>1514091.3996629999</v>
      </c>
      <c r="G88" s="32">
        <v>72.099590460142849</v>
      </c>
      <c r="H88" s="32">
        <v>72.099590460142849</v>
      </c>
      <c r="I88" s="32">
        <v>2000086.721858568</v>
      </c>
    </row>
    <row r="89" spans="1:9">
      <c r="A89" s="30" t="s">
        <v>159</v>
      </c>
      <c r="B89" s="31">
        <v>2.424997169704517E-2</v>
      </c>
      <c r="C89" s="30" t="s">
        <v>58</v>
      </c>
      <c r="D89" s="30" t="s">
        <v>59</v>
      </c>
      <c r="E89" s="32">
        <v>1</v>
      </c>
      <c r="F89" s="32">
        <v>784087.01429019996</v>
      </c>
      <c r="G89" s="32">
        <v>37.3374768709619</v>
      </c>
      <c r="H89" s="32">
        <v>37.3374768709619</v>
      </c>
      <c r="I89" s="32">
        <v>2000000.8270385091</v>
      </c>
    </row>
    <row r="90" spans="1:9">
      <c r="A90" s="30" t="s">
        <v>160</v>
      </c>
      <c r="B90" s="31">
        <v>2.3095211140043018E-3</v>
      </c>
      <c r="C90" s="30" t="s">
        <v>58</v>
      </c>
      <c r="D90" s="30" t="s">
        <v>59</v>
      </c>
      <c r="E90" s="32">
        <v>1</v>
      </c>
      <c r="F90" s="32">
        <v>757391.26193799998</v>
      </c>
      <c r="G90" s="32">
        <v>36.066250568476192</v>
      </c>
      <c r="H90" s="32">
        <v>36.066250568476192</v>
      </c>
      <c r="I90" s="32">
        <v>2000000.0760838471</v>
      </c>
    </row>
    <row r="91" spans="1:9">
      <c r="A91" s="30" t="s">
        <v>161</v>
      </c>
      <c r="B91" s="31">
        <v>1.876297218762972E-2</v>
      </c>
      <c r="C91" s="30" t="s">
        <v>58</v>
      </c>
      <c r="D91" s="30" t="s">
        <v>59</v>
      </c>
      <c r="E91" s="32">
        <v>1</v>
      </c>
      <c r="F91" s="32">
        <v>618796.02073480003</v>
      </c>
      <c r="G91" s="32">
        <v>29.466477177847619</v>
      </c>
      <c r="H91" s="32">
        <v>29.466477177847619</v>
      </c>
      <c r="I91" s="32">
        <v>2000000.5050093059</v>
      </c>
    </row>
    <row r="92" spans="1:9">
      <c r="A92" s="30" t="s">
        <v>162</v>
      </c>
      <c r="B92" s="31">
        <v>1.7057247443299751E-3</v>
      </c>
      <c r="C92" s="30" t="s">
        <v>58</v>
      </c>
      <c r="D92" s="30" t="s">
        <v>59</v>
      </c>
      <c r="E92" s="32">
        <v>1</v>
      </c>
      <c r="F92" s="32">
        <v>641265.12146020005</v>
      </c>
      <c r="G92" s="32">
        <v>30.536434355247621</v>
      </c>
      <c r="H92" s="32">
        <v>30.536434355247621</v>
      </c>
      <c r="I92" s="32">
        <v>2000000.047576973</v>
      </c>
    </row>
    <row r="93" spans="1:9">
      <c r="A93" s="30" t="s">
        <v>163</v>
      </c>
      <c r="B93" s="31">
        <v>0.8451866108155025</v>
      </c>
      <c r="C93" s="30" t="s">
        <v>58</v>
      </c>
      <c r="D93" s="30" t="s">
        <v>59</v>
      </c>
      <c r="E93" s="32">
        <v>1</v>
      </c>
      <c r="F93" s="32">
        <v>243863.7799653</v>
      </c>
      <c r="G93" s="32">
        <v>11.61256095072857</v>
      </c>
      <c r="H93" s="32">
        <v>11.61256095072857</v>
      </c>
      <c r="I93" s="32">
        <v>2000008.9649969051</v>
      </c>
    </row>
    <row r="94" spans="1:9">
      <c r="A94" s="30" t="s">
        <v>164</v>
      </c>
      <c r="B94" s="31">
        <v>0.57824068832786135</v>
      </c>
      <c r="C94" s="30" t="s">
        <v>64</v>
      </c>
      <c r="D94" s="30" t="s">
        <v>59</v>
      </c>
      <c r="E94" s="32">
        <v>1</v>
      </c>
      <c r="F94" s="32">
        <v>1742878.0066575001</v>
      </c>
      <c r="G94" s="32">
        <v>82.994190793214287</v>
      </c>
      <c r="H94" s="32">
        <v>82.994190793214287</v>
      </c>
      <c r="I94" s="32">
        <v>2000043.8354906221</v>
      </c>
    </row>
    <row r="95" spans="1:9">
      <c r="A95" s="30" t="s">
        <v>165</v>
      </c>
      <c r="B95" s="31">
        <v>0.61576663270312082</v>
      </c>
      <c r="C95" s="30" t="s">
        <v>58</v>
      </c>
      <c r="D95" s="30" t="s">
        <v>59</v>
      </c>
      <c r="E95" s="32">
        <v>1</v>
      </c>
      <c r="F95" s="32">
        <v>985193.5808152</v>
      </c>
      <c r="G95" s="32">
        <v>46.913980038819048</v>
      </c>
      <c r="H95" s="32">
        <v>46.913980038819048</v>
      </c>
      <c r="I95" s="32">
        <v>2000026.3868749719</v>
      </c>
    </row>
    <row r="96" spans="1:9">
      <c r="A96" s="30" t="s">
        <v>166</v>
      </c>
      <c r="B96" s="31">
        <v>4.0152458583342767E-3</v>
      </c>
      <c r="C96" s="30" t="s">
        <v>64</v>
      </c>
      <c r="D96" s="30" t="s">
        <v>59</v>
      </c>
      <c r="E96" s="32">
        <v>1</v>
      </c>
      <c r="F96" s="32">
        <v>637209.14059940004</v>
      </c>
      <c r="G96" s="32">
        <v>30.343292409495241</v>
      </c>
      <c r="H96" s="32">
        <v>30.343292409495241</v>
      </c>
      <c r="I96" s="32">
        <v>2000000.1112869841</v>
      </c>
    </row>
    <row r="97" spans="1:9">
      <c r="A97" s="30" t="s">
        <v>167</v>
      </c>
      <c r="B97" s="31">
        <v>7.1640439261858938E-2</v>
      </c>
      <c r="C97" s="30" t="s">
        <v>64</v>
      </c>
      <c r="D97" s="30" t="s">
        <v>59</v>
      </c>
      <c r="E97" s="32">
        <v>1</v>
      </c>
      <c r="F97" s="32">
        <v>494745.19469109998</v>
      </c>
      <c r="G97" s="32">
        <v>23.559294985290471</v>
      </c>
      <c r="H97" s="32">
        <v>23.559294985290471</v>
      </c>
      <c r="I97" s="32">
        <v>2000001.5416651641</v>
      </c>
    </row>
    <row r="98" spans="1:9">
      <c r="A98" s="30" t="s">
        <v>168</v>
      </c>
      <c r="B98" s="31">
        <v>5.3199667911996684</v>
      </c>
      <c r="C98" s="30" t="s">
        <v>58</v>
      </c>
      <c r="D98" s="30" t="s">
        <v>59</v>
      </c>
      <c r="E98" s="32">
        <v>1</v>
      </c>
      <c r="F98" s="32">
        <v>353540.5373962</v>
      </c>
      <c r="G98" s="32">
        <v>16.835263685533331</v>
      </c>
      <c r="H98" s="32">
        <v>16.835263685533331</v>
      </c>
      <c r="I98" s="32">
        <v>2000081.808489369</v>
      </c>
    </row>
    <row r="99" spans="1:9">
      <c r="A99" s="30" t="s">
        <v>169</v>
      </c>
      <c r="B99" s="31">
        <v>25.561107966338351</v>
      </c>
      <c r="C99" s="30" t="s">
        <v>64</v>
      </c>
      <c r="D99" s="30" t="s">
        <v>59</v>
      </c>
      <c r="E99" s="32">
        <v>1</v>
      </c>
      <c r="F99" s="32">
        <v>1050913.4247685999</v>
      </c>
      <c r="G99" s="32">
        <v>50.043496417552383</v>
      </c>
      <c r="H99" s="32">
        <v>50.043496417552383</v>
      </c>
      <c r="I99" s="32">
        <v>2001168.4142604819</v>
      </c>
    </row>
    <row r="100" spans="1:9">
      <c r="A100" s="30" t="s">
        <v>170</v>
      </c>
      <c r="B100" s="31">
        <v>0.46907430469074302</v>
      </c>
      <c r="C100" s="30" t="s">
        <v>64</v>
      </c>
      <c r="D100" s="30" t="s">
        <v>59</v>
      </c>
      <c r="E100" s="32">
        <v>1</v>
      </c>
      <c r="F100" s="32">
        <v>1891429.7103452999</v>
      </c>
      <c r="G100" s="32">
        <v>90.068081445014286</v>
      </c>
      <c r="H100" s="32">
        <v>90.068081445014286</v>
      </c>
      <c r="I100" s="32">
        <v>2000038.590649171</v>
      </c>
    </row>
    <row r="101" spans="1:9">
      <c r="A101" s="30" t="s">
        <v>171</v>
      </c>
      <c r="B101" s="31">
        <v>0.26674968866749688</v>
      </c>
      <c r="C101" s="30" t="s">
        <v>64</v>
      </c>
      <c r="D101" s="30" t="s">
        <v>59</v>
      </c>
      <c r="E101" s="32">
        <v>1</v>
      </c>
      <c r="F101" s="32">
        <v>1854148.7094296999</v>
      </c>
      <c r="G101" s="32">
        <v>88.292795687128574</v>
      </c>
      <c r="H101" s="32">
        <v>88.292795687128574</v>
      </c>
      <c r="I101" s="32">
        <v>2000021.512888121</v>
      </c>
    </row>
    <row r="102" spans="1:9">
      <c r="A102" s="30" t="s">
        <v>172</v>
      </c>
      <c r="B102" s="31">
        <v>0.1002754820936639</v>
      </c>
      <c r="C102" s="30" t="s">
        <v>64</v>
      </c>
      <c r="D102" s="30" t="s">
        <v>59</v>
      </c>
      <c r="E102" s="32">
        <v>1</v>
      </c>
      <c r="F102" s="32">
        <v>2902620.1262074001</v>
      </c>
      <c r="G102" s="32">
        <v>138.22000600987619</v>
      </c>
      <c r="H102" s="32">
        <v>138.22000600987619</v>
      </c>
      <c r="I102" s="32">
        <v>2000012.6600434179</v>
      </c>
    </row>
    <row r="103" spans="1:9">
      <c r="A103" s="30" t="s">
        <v>173</v>
      </c>
      <c r="B103" s="31">
        <v>6.6976112306124769E-2</v>
      </c>
      <c r="C103" s="30" t="s">
        <v>58</v>
      </c>
      <c r="D103" s="30" t="s">
        <v>59</v>
      </c>
      <c r="E103" s="32">
        <v>1</v>
      </c>
      <c r="F103" s="32">
        <v>1510519.7787393001</v>
      </c>
      <c r="G103" s="32">
        <v>71.929513273300003</v>
      </c>
      <c r="H103" s="32">
        <v>71.929513273300003</v>
      </c>
      <c r="I103" s="32">
        <v>2000004.4004448799</v>
      </c>
    </row>
    <row r="104" spans="1:9">
      <c r="A104" s="30" t="s">
        <v>174</v>
      </c>
      <c r="B104" s="31">
        <v>0.17568964866598741</v>
      </c>
      <c r="C104" s="30" t="s">
        <v>58</v>
      </c>
      <c r="D104" s="30" t="s">
        <v>59</v>
      </c>
      <c r="E104" s="32">
        <v>1</v>
      </c>
      <c r="F104" s="32">
        <v>1658850.2662104</v>
      </c>
      <c r="G104" s="32">
        <v>78.992869819542861</v>
      </c>
      <c r="H104" s="32">
        <v>78.992869819542861</v>
      </c>
      <c r="I104" s="32">
        <v>2000012.676623605</v>
      </c>
    </row>
    <row r="105" spans="1:9">
      <c r="A105" s="30" t="s">
        <v>175</v>
      </c>
      <c r="B105" s="31">
        <v>4.619042228008606E-2</v>
      </c>
      <c r="C105" s="30" t="s">
        <v>58</v>
      </c>
      <c r="D105" s="30" t="s">
        <v>59</v>
      </c>
      <c r="E105" s="32">
        <v>1</v>
      </c>
      <c r="F105" s="32">
        <v>248164.52893249999</v>
      </c>
      <c r="G105" s="32">
        <v>11.81735852059524</v>
      </c>
      <c r="H105" s="32">
        <v>11.81735852059524</v>
      </c>
      <c r="I105" s="32">
        <v>2000000.4985880591</v>
      </c>
    </row>
    <row r="106" spans="1:9">
      <c r="A106" s="30" t="s">
        <v>176</v>
      </c>
      <c r="B106" s="31">
        <v>1.0392845013019359E-2</v>
      </c>
      <c r="C106" s="30" t="s">
        <v>58</v>
      </c>
      <c r="D106" s="30" t="s">
        <v>59</v>
      </c>
      <c r="E106" s="32">
        <v>1</v>
      </c>
      <c r="F106" s="32">
        <v>744016.18394929997</v>
      </c>
      <c r="G106" s="32">
        <v>35.429342092823809</v>
      </c>
      <c r="H106" s="32">
        <v>35.429342092823809</v>
      </c>
      <c r="I106" s="32">
        <v>2000000.3363311309</v>
      </c>
    </row>
    <row r="107" spans="1:9">
      <c r="A107" s="30" t="s">
        <v>177</v>
      </c>
      <c r="B107" s="31">
        <v>1.090773236725914</v>
      </c>
      <c r="C107" s="30" t="s">
        <v>64</v>
      </c>
      <c r="D107" s="30" t="s">
        <v>59</v>
      </c>
      <c r="E107" s="32">
        <v>1</v>
      </c>
      <c r="F107" s="32">
        <v>576223.25406970002</v>
      </c>
      <c r="G107" s="32">
        <v>27.439202574747618</v>
      </c>
      <c r="H107" s="32">
        <v>27.439202574747618</v>
      </c>
      <c r="I107" s="32">
        <v>2000027.338550756</v>
      </c>
    </row>
    <row r="108" spans="1:9">
      <c r="A108" s="30" t="s">
        <v>178</v>
      </c>
      <c r="B108" s="31">
        <v>0.22081587984452239</v>
      </c>
      <c r="C108" s="30" t="s">
        <v>58</v>
      </c>
      <c r="D108" s="30" t="s">
        <v>59</v>
      </c>
      <c r="E108" s="32">
        <v>1</v>
      </c>
      <c r="F108" s="32">
        <v>404241.59039480001</v>
      </c>
      <c r="G108" s="32">
        <v>19.24959954260952</v>
      </c>
      <c r="H108" s="32">
        <v>19.24959954260952</v>
      </c>
      <c r="I108" s="32">
        <v>2000003.8825899879</v>
      </c>
    </row>
    <row r="109" spans="1:9">
      <c r="A109" s="30" t="s">
        <v>179</v>
      </c>
      <c r="B109" s="31">
        <v>5.9700366051549117E-2</v>
      </c>
      <c r="C109" s="30" t="s">
        <v>58</v>
      </c>
      <c r="D109" s="30" t="s">
        <v>59</v>
      </c>
      <c r="E109" s="32">
        <v>1</v>
      </c>
      <c r="F109" s="32">
        <v>493298.53319300001</v>
      </c>
      <c r="G109" s="32">
        <v>23.490406342523809</v>
      </c>
      <c r="H109" s="32">
        <v>23.490406342523809</v>
      </c>
      <c r="I109" s="32">
        <v>2000001.2809643771</v>
      </c>
    </row>
    <row r="110" spans="1:9">
      <c r="A110" s="30" t="s">
        <v>180</v>
      </c>
      <c r="B110" s="31">
        <v>0.11257783312577831</v>
      </c>
      <c r="C110" s="30" t="s">
        <v>58</v>
      </c>
      <c r="D110" s="30" t="s">
        <v>59</v>
      </c>
      <c r="E110" s="32">
        <v>1</v>
      </c>
      <c r="F110" s="32">
        <v>642595.89035050001</v>
      </c>
      <c r="G110" s="32">
        <v>30.59980430240476</v>
      </c>
      <c r="H110" s="32">
        <v>30.59980430240476</v>
      </c>
      <c r="I110" s="32">
        <v>2000003.146596557</v>
      </c>
    </row>
    <row r="111" spans="1:9">
      <c r="A111" s="30" t="s">
        <v>181</v>
      </c>
      <c r="B111" s="31">
        <v>3.7525944375259447E-2</v>
      </c>
      <c r="C111" s="30" t="s">
        <v>64</v>
      </c>
      <c r="D111" s="30" t="s">
        <v>59</v>
      </c>
      <c r="E111" s="32">
        <v>1</v>
      </c>
      <c r="F111" s="32">
        <v>2171171.3235618002</v>
      </c>
      <c r="G111" s="32">
        <v>103.3891106458</v>
      </c>
      <c r="H111" s="32">
        <v>103.3891106458</v>
      </c>
      <c r="I111" s="32">
        <v>2000003.5438551221</v>
      </c>
    </row>
    <row r="112" spans="1:9">
      <c r="A112" s="30" t="s">
        <v>182</v>
      </c>
      <c r="B112" s="31">
        <v>4.1043058228612379E-2</v>
      </c>
      <c r="C112" s="30" t="s">
        <v>64</v>
      </c>
      <c r="D112" s="30" t="s">
        <v>59</v>
      </c>
      <c r="E112" s="32">
        <v>1</v>
      </c>
      <c r="F112" s="32">
        <v>2319143.3602725002</v>
      </c>
      <c r="G112" s="32">
        <v>110.4353981082143</v>
      </c>
      <c r="H112" s="32">
        <v>110.4353981082143</v>
      </c>
      <c r="I112" s="32">
        <v>2000004.1401639921</v>
      </c>
    </row>
    <row r="113" spans="1:9">
      <c r="A113" s="30" t="s">
        <v>183</v>
      </c>
      <c r="B113" s="31">
        <v>0.16119098833918261</v>
      </c>
      <c r="C113" s="30" t="s">
        <v>64</v>
      </c>
      <c r="D113" s="30" t="s">
        <v>59</v>
      </c>
      <c r="E113" s="32">
        <v>1</v>
      </c>
      <c r="F113" s="32">
        <v>2463177.3048601002</v>
      </c>
      <c r="G113" s="32">
        <v>117.29415737429051</v>
      </c>
      <c r="H113" s="32">
        <v>117.29415737429051</v>
      </c>
      <c r="I113" s="32">
        <v>2000017.269774501</v>
      </c>
    </row>
    <row r="114" spans="1:9">
      <c r="A114" s="30" t="s">
        <v>184</v>
      </c>
      <c r="B114" s="31">
        <v>1.330804936035322</v>
      </c>
      <c r="C114" s="30" t="s">
        <v>64</v>
      </c>
      <c r="D114" s="30" t="s">
        <v>59</v>
      </c>
      <c r="E114" s="32">
        <v>1</v>
      </c>
      <c r="F114" s="32">
        <v>1627363.2186105</v>
      </c>
      <c r="G114" s="32">
        <v>77.493486600500006</v>
      </c>
      <c r="H114" s="32">
        <v>77.493486600500006</v>
      </c>
      <c r="I114" s="32">
        <v>2000094.1996161679</v>
      </c>
    </row>
    <row r="115" spans="1:9">
      <c r="A115" s="30" t="s">
        <v>185</v>
      </c>
      <c r="B115" s="31">
        <v>3.4642816710064518E-3</v>
      </c>
      <c r="C115" s="30" t="s">
        <v>64</v>
      </c>
      <c r="D115" s="30" t="s">
        <v>59</v>
      </c>
      <c r="E115" s="32">
        <v>1</v>
      </c>
      <c r="F115" s="32">
        <v>556750.61055760004</v>
      </c>
      <c r="G115" s="32">
        <v>26.511933836076189</v>
      </c>
      <c r="H115" s="32">
        <v>26.511933836076189</v>
      </c>
      <c r="I115" s="32">
        <v>2000000.0838926921</v>
      </c>
    </row>
    <row r="116" spans="1:9">
      <c r="A116" s="30" t="s">
        <v>186</v>
      </c>
      <c r="B116" s="31">
        <v>6.9429035057926719E-2</v>
      </c>
      <c r="C116" s="30" t="s">
        <v>64</v>
      </c>
      <c r="D116" s="30" t="s">
        <v>59</v>
      </c>
      <c r="E116" s="32">
        <v>1</v>
      </c>
      <c r="F116" s="32">
        <v>2437813.2670534002</v>
      </c>
      <c r="G116" s="32">
        <v>116.08634605016189</v>
      </c>
      <c r="H116" s="32">
        <v>116.08634605016189</v>
      </c>
      <c r="I116" s="32">
        <v>2000007.3619319689</v>
      </c>
    </row>
    <row r="117" spans="1:9">
      <c r="A117" s="30" t="s">
        <v>187</v>
      </c>
      <c r="B117" s="31">
        <v>1.576089663760897</v>
      </c>
      <c r="C117" s="30" t="s">
        <v>58</v>
      </c>
      <c r="D117" s="30" t="s">
        <v>59</v>
      </c>
      <c r="E117" s="32">
        <v>1</v>
      </c>
      <c r="F117" s="32">
        <v>455807.02380109997</v>
      </c>
      <c r="G117" s="32">
        <v>21.705096371480948</v>
      </c>
      <c r="H117" s="32">
        <v>21.705096371480948</v>
      </c>
      <c r="I117" s="32">
        <v>2000031.2472763499</v>
      </c>
    </row>
    <row r="118" spans="1:9">
      <c r="A118" s="30" t="s">
        <v>188</v>
      </c>
      <c r="B118" s="31">
        <v>5.1171742329899232E-2</v>
      </c>
      <c r="C118" s="30" t="s">
        <v>64</v>
      </c>
      <c r="D118" s="30" t="s">
        <v>59</v>
      </c>
      <c r="E118" s="32">
        <v>1</v>
      </c>
      <c r="F118" s="32">
        <v>1047285.2450553</v>
      </c>
      <c r="G118" s="32">
        <v>49.870725955014287</v>
      </c>
      <c r="H118" s="32">
        <v>49.870725955014287</v>
      </c>
      <c r="I118" s="32">
        <v>2000002.331016907</v>
      </c>
    </row>
    <row r="119" spans="1:9">
      <c r="A119" s="30" t="s">
        <v>189</v>
      </c>
      <c r="B119" s="31">
        <v>0.52394177804711839</v>
      </c>
      <c r="C119" s="30" t="s">
        <v>58</v>
      </c>
      <c r="D119" s="30" t="s">
        <v>59</v>
      </c>
      <c r="E119" s="32">
        <v>1</v>
      </c>
      <c r="F119" s="32">
        <v>515596.84021410003</v>
      </c>
      <c r="G119" s="32">
        <v>24.552230486385721</v>
      </c>
      <c r="H119" s="32">
        <v>24.552230486385721</v>
      </c>
      <c r="I119" s="32">
        <v>2000011.750152712</v>
      </c>
    </row>
    <row r="120" spans="1:9">
      <c r="A120" s="30" t="s">
        <v>190</v>
      </c>
      <c r="B120" s="31">
        <v>1.9615834559794709E-2</v>
      </c>
      <c r="C120" s="30" t="s">
        <v>58</v>
      </c>
      <c r="D120" s="30" t="s">
        <v>59</v>
      </c>
      <c r="E120" s="32">
        <v>1</v>
      </c>
      <c r="F120" s="32">
        <v>637000.58926659997</v>
      </c>
      <c r="G120" s="32">
        <v>30.333361393647621</v>
      </c>
      <c r="H120" s="32">
        <v>30.333361393647621</v>
      </c>
      <c r="I120" s="32">
        <v>2000000.5434966329</v>
      </c>
    </row>
    <row r="121" spans="1:9">
      <c r="A121" s="30" t="s">
        <v>191</v>
      </c>
      <c r="B121" s="31">
        <v>0.72578587871240441</v>
      </c>
      <c r="C121" s="30" t="s">
        <v>58</v>
      </c>
      <c r="D121" s="30" t="s">
        <v>59</v>
      </c>
      <c r="E121" s="32">
        <v>1</v>
      </c>
      <c r="F121" s="32">
        <v>750911.32869510003</v>
      </c>
      <c r="G121" s="32">
        <v>35.75768231881429</v>
      </c>
      <c r="H121" s="32">
        <v>35.75768231881429</v>
      </c>
      <c r="I121" s="32">
        <v>2000023.7054063759</v>
      </c>
    </row>
    <row r="122" spans="1:9">
      <c r="A122" s="30" t="s">
        <v>192</v>
      </c>
      <c r="B122" s="31">
        <v>1.0392845013019359E-2</v>
      </c>
      <c r="C122" s="30" t="s">
        <v>58</v>
      </c>
      <c r="D122" s="30" t="s">
        <v>59</v>
      </c>
      <c r="E122" s="32">
        <v>1</v>
      </c>
      <c r="F122" s="32">
        <v>730876.9637044</v>
      </c>
      <c r="G122" s="32">
        <v>34.803664938304763</v>
      </c>
      <c r="H122" s="32">
        <v>34.803664938304763</v>
      </c>
      <c r="I122" s="32">
        <v>2000000.3303915709</v>
      </c>
    </row>
    <row r="123" spans="1:9">
      <c r="A123" s="30" t="s">
        <v>193</v>
      </c>
      <c r="B123" s="31">
        <v>1.3645797954639801E-2</v>
      </c>
      <c r="C123" s="30" t="s">
        <v>58</v>
      </c>
      <c r="D123" s="30" t="s">
        <v>59</v>
      </c>
      <c r="E123" s="32">
        <v>1</v>
      </c>
      <c r="F123" s="32">
        <v>643205.14855709998</v>
      </c>
      <c r="G123" s="32">
        <v>30.62881659795714</v>
      </c>
      <c r="H123" s="32">
        <v>30.62881659795714</v>
      </c>
      <c r="I123" s="32">
        <v>2000000.381767262</v>
      </c>
    </row>
    <row r="124" spans="1:9">
      <c r="A124" s="30" t="s">
        <v>194</v>
      </c>
      <c r="B124" s="31">
        <v>0.94582437073097092</v>
      </c>
      <c r="C124" s="30" t="s">
        <v>64</v>
      </c>
      <c r="D124" s="30" t="s">
        <v>59</v>
      </c>
      <c r="E124" s="32">
        <v>1</v>
      </c>
      <c r="F124" s="32">
        <v>2886248.3486394999</v>
      </c>
      <c r="G124" s="32">
        <v>137.44039755426189</v>
      </c>
      <c r="H124" s="32">
        <v>137.44039755426189</v>
      </c>
      <c r="I124" s="32">
        <v>2000118.73928565</v>
      </c>
    </row>
    <row r="125" spans="1:9">
      <c r="A125" s="30" t="s">
        <v>195</v>
      </c>
      <c r="B125" s="31">
        <v>1.7910109815464731E-2</v>
      </c>
      <c r="C125" s="30" t="s">
        <v>64</v>
      </c>
      <c r="D125" s="30" t="s">
        <v>59</v>
      </c>
      <c r="E125" s="32">
        <v>1</v>
      </c>
      <c r="F125" s="32">
        <v>1553784.7516367</v>
      </c>
      <c r="G125" s="32">
        <v>73.989750077938098</v>
      </c>
      <c r="H125" s="32">
        <v>73.989750077938098</v>
      </c>
      <c r="I125" s="32">
        <v>2000001.21042905</v>
      </c>
    </row>
    <row r="126" spans="1:9">
      <c r="A126" s="30" t="s">
        <v>196</v>
      </c>
      <c r="B126" s="31">
        <v>1.3836295709272051</v>
      </c>
      <c r="C126" s="30" t="s">
        <v>64</v>
      </c>
      <c r="D126" s="30" t="s">
        <v>59</v>
      </c>
      <c r="E126" s="32">
        <v>1</v>
      </c>
      <c r="F126" s="32">
        <v>2057911.5994448001</v>
      </c>
      <c r="G126" s="32">
        <v>97.995790449752377</v>
      </c>
      <c r="H126" s="32">
        <v>97.995790449752377</v>
      </c>
      <c r="I126" s="32">
        <v>2000123.850220609</v>
      </c>
    </row>
    <row r="127" spans="1:9">
      <c r="A127" s="30" t="s">
        <v>197</v>
      </c>
      <c r="B127" s="31">
        <v>1.501188724102796E-2</v>
      </c>
      <c r="C127" s="30" t="s">
        <v>58</v>
      </c>
      <c r="D127" s="30" t="s">
        <v>59</v>
      </c>
      <c r="E127" s="32">
        <v>1</v>
      </c>
      <c r="F127" s="32">
        <v>780481.39021710004</v>
      </c>
      <c r="G127" s="32">
        <v>37.165780486528583</v>
      </c>
      <c r="H127" s="32">
        <v>37.165780486528583</v>
      </c>
      <c r="I127" s="32">
        <v>2000000.509621897</v>
      </c>
    </row>
    <row r="128" spans="1:9">
      <c r="A128" s="30" t="s">
        <v>198</v>
      </c>
      <c r="B128" s="31">
        <v>1.1940073210309821E-2</v>
      </c>
      <c r="C128" s="30" t="s">
        <v>58</v>
      </c>
      <c r="D128" s="30" t="s">
        <v>59</v>
      </c>
      <c r="E128" s="32">
        <v>1</v>
      </c>
      <c r="F128" s="32">
        <v>290105.33762850001</v>
      </c>
      <c r="G128" s="32">
        <v>13.81453988707143</v>
      </c>
      <c r="H128" s="32">
        <v>13.81453988707143</v>
      </c>
      <c r="I128" s="32">
        <v>2000000.1506651971</v>
      </c>
    </row>
    <row r="129" spans="1:9">
      <c r="A129" s="30" t="s">
        <v>199</v>
      </c>
      <c r="B129" s="31">
        <v>9.9392429903015195E-2</v>
      </c>
      <c r="C129" s="30" t="s">
        <v>64</v>
      </c>
      <c r="D129" s="30" t="s">
        <v>59</v>
      </c>
      <c r="E129" s="32">
        <v>1</v>
      </c>
      <c r="F129" s="32">
        <v>885270.23334419995</v>
      </c>
      <c r="G129" s="32">
        <v>42.155725397342863</v>
      </c>
      <c r="H129" s="32">
        <v>42.155725397342863</v>
      </c>
      <c r="I129" s="32">
        <v>2000003.827184543</v>
      </c>
    </row>
    <row r="130" spans="1:9">
      <c r="A130" s="30" t="s">
        <v>200</v>
      </c>
      <c r="B130" s="31">
        <v>6.5746556473829214</v>
      </c>
      <c r="C130" s="30" t="s">
        <v>58</v>
      </c>
      <c r="D130" s="30" t="s">
        <v>59</v>
      </c>
      <c r="E130" s="32">
        <v>1</v>
      </c>
      <c r="F130" s="32">
        <v>858139.96902960003</v>
      </c>
      <c r="G130" s="32">
        <v>40.86380804902857</v>
      </c>
      <c r="H130" s="32">
        <v>40.86380804902857</v>
      </c>
      <c r="I130" s="32">
        <v>2000245.4038522339</v>
      </c>
    </row>
    <row r="131" spans="1:9">
      <c r="A131" s="30" t="s">
        <v>201</v>
      </c>
      <c r="B131" s="31">
        <v>1.108721083814483E-2</v>
      </c>
      <c r="C131" s="30" t="s">
        <v>58</v>
      </c>
      <c r="D131" s="30" t="s">
        <v>59</v>
      </c>
      <c r="E131" s="32">
        <v>1</v>
      </c>
      <c r="F131" s="32">
        <v>788843.29128889996</v>
      </c>
      <c r="G131" s="32">
        <v>37.563966251852378</v>
      </c>
      <c r="H131" s="32">
        <v>37.563966251852378</v>
      </c>
      <c r="I131" s="32">
        <v>2000000.3804199439</v>
      </c>
    </row>
    <row r="132" spans="1:9">
      <c r="A132" s="30" t="s">
        <v>202</v>
      </c>
      <c r="B132" s="31">
        <v>1.279293558247481E-2</v>
      </c>
      <c r="C132" s="30" t="s">
        <v>58</v>
      </c>
      <c r="D132" s="30" t="s">
        <v>59</v>
      </c>
      <c r="E132" s="32">
        <v>1</v>
      </c>
      <c r="F132" s="32">
        <v>428632.49484210002</v>
      </c>
      <c r="G132" s="32">
        <v>20.411071182957141</v>
      </c>
      <c r="H132" s="32">
        <v>20.411071182957141</v>
      </c>
      <c r="I132" s="32">
        <v>2000000.2385094219</v>
      </c>
    </row>
    <row r="133" spans="1:9">
      <c r="A133" s="30" t="s">
        <v>203</v>
      </c>
      <c r="B133" s="31">
        <v>1.535152269896977E-2</v>
      </c>
      <c r="C133" s="30" t="s">
        <v>58</v>
      </c>
      <c r="D133" s="30" t="s">
        <v>59</v>
      </c>
      <c r="E133" s="32">
        <v>1</v>
      </c>
      <c r="F133" s="32">
        <v>367448.50741870003</v>
      </c>
      <c r="G133" s="32">
        <v>17.497547972319051</v>
      </c>
      <c r="H133" s="32">
        <v>17.497547972319051</v>
      </c>
      <c r="I133" s="32">
        <v>2000000.2453568459</v>
      </c>
    </row>
    <row r="134" spans="1:9">
      <c r="A134" s="30" t="s">
        <v>204</v>
      </c>
      <c r="B134" s="31">
        <v>4.0058945620589457</v>
      </c>
      <c r="C134" s="30" t="s">
        <v>58</v>
      </c>
      <c r="D134" s="30" t="s">
        <v>59</v>
      </c>
      <c r="E134" s="32">
        <v>1</v>
      </c>
      <c r="F134" s="32">
        <v>1029607.8157942001</v>
      </c>
      <c r="G134" s="32">
        <v>49.028943609247619</v>
      </c>
      <c r="H134" s="32">
        <v>49.028943609247619</v>
      </c>
      <c r="I134" s="32">
        <v>2000179.3996449001</v>
      </c>
    </row>
    <row r="135" spans="1:9">
      <c r="A135" s="30" t="s">
        <v>205</v>
      </c>
      <c r="B135" s="31">
        <v>0.39146382882372899</v>
      </c>
      <c r="C135" s="30" t="s">
        <v>58</v>
      </c>
      <c r="D135" s="30" t="s">
        <v>59</v>
      </c>
      <c r="E135" s="32">
        <v>1</v>
      </c>
      <c r="F135" s="32">
        <v>405339.85164329997</v>
      </c>
      <c r="G135" s="32">
        <v>19.301897697299999</v>
      </c>
      <c r="H135" s="32">
        <v>19.301897697299999</v>
      </c>
      <c r="I135" s="32">
        <v>2000006.901781054</v>
      </c>
    </row>
    <row r="136" spans="1:9">
      <c r="A136" s="30" t="s">
        <v>206</v>
      </c>
      <c r="B136" s="31">
        <v>6.301686856107775</v>
      </c>
      <c r="C136" s="30" t="s">
        <v>64</v>
      </c>
      <c r="D136" s="30" t="s">
        <v>59</v>
      </c>
      <c r="E136" s="32">
        <v>1</v>
      </c>
      <c r="F136" s="32">
        <v>2676333.2376910001</v>
      </c>
      <c r="G136" s="32">
        <v>127.4444398900476</v>
      </c>
      <c r="H136" s="32">
        <v>127.4444398900476</v>
      </c>
      <c r="I136" s="32">
        <v>2000733.579591047</v>
      </c>
    </row>
    <row r="137" spans="1:9">
      <c r="A137" s="30" t="s">
        <v>207</v>
      </c>
      <c r="B137" s="31">
        <v>1.394769613947696E-2</v>
      </c>
      <c r="C137" s="30" t="s">
        <v>64</v>
      </c>
      <c r="D137" s="30" t="s">
        <v>59</v>
      </c>
      <c r="E137" s="32">
        <v>1</v>
      </c>
      <c r="F137" s="32">
        <v>238191.6612994</v>
      </c>
      <c r="G137" s="32">
        <v>11.34246006187619</v>
      </c>
      <c r="H137" s="32">
        <v>11.34246006187619</v>
      </c>
      <c r="I137" s="32">
        <v>2000000.144503799</v>
      </c>
    </row>
    <row r="138" spans="1:9">
      <c r="A138" s="30" t="s">
        <v>208</v>
      </c>
      <c r="B138" s="31">
        <v>0.14072229140722289</v>
      </c>
      <c r="C138" s="30" t="s">
        <v>58</v>
      </c>
      <c r="D138" s="30" t="s">
        <v>59</v>
      </c>
      <c r="E138" s="32">
        <v>1</v>
      </c>
      <c r="F138" s="32">
        <v>468413.06811609998</v>
      </c>
      <c r="G138" s="32">
        <v>22.305384196004759</v>
      </c>
      <c r="H138" s="32">
        <v>22.305384196004759</v>
      </c>
      <c r="I138" s="32">
        <v>2000002.8670953431</v>
      </c>
    </row>
    <row r="139" spans="1:9">
      <c r="A139" s="30" t="s">
        <v>209</v>
      </c>
      <c r="B139" s="31">
        <v>0.66437978791652519</v>
      </c>
      <c r="C139" s="30" t="s">
        <v>64</v>
      </c>
      <c r="D139" s="30" t="s">
        <v>68</v>
      </c>
      <c r="E139" s="32">
        <v>1</v>
      </c>
      <c r="F139" s="32">
        <v>0</v>
      </c>
      <c r="G139" s="32">
        <v>0</v>
      </c>
      <c r="H139" s="32">
        <v>0</v>
      </c>
      <c r="I139" s="32">
        <v>600000</v>
      </c>
    </row>
    <row r="140" spans="1:9">
      <c r="A140" s="30" t="s">
        <v>64</v>
      </c>
      <c r="B140" s="31">
        <v>5.2455564360919276</v>
      </c>
      <c r="C140" s="30" t="s">
        <v>64</v>
      </c>
      <c r="D140" s="30" t="s">
        <v>59</v>
      </c>
      <c r="E140" s="32">
        <v>1</v>
      </c>
      <c r="F140" s="32">
        <v>873972.00855939998</v>
      </c>
      <c r="G140" s="32">
        <v>41.617714693304762</v>
      </c>
      <c r="H140" s="32">
        <v>41.617714693304762</v>
      </c>
      <c r="I140" s="32">
        <v>2000199.40650491</v>
      </c>
    </row>
    <row r="141" spans="1:9">
      <c r="A141" s="30" t="s">
        <v>210</v>
      </c>
      <c r="B141" s="31">
        <v>1.746480999282991E-2</v>
      </c>
      <c r="C141" s="30" t="s">
        <v>64</v>
      </c>
      <c r="D141" s="30" t="s">
        <v>211</v>
      </c>
      <c r="E141" s="32">
        <v>1</v>
      </c>
      <c r="F141" s="32">
        <v>0</v>
      </c>
      <c r="G141" s="32">
        <v>0</v>
      </c>
      <c r="H141" s="32">
        <v>0</v>
      </c>
      <c r="I141" s="32">
        <v>100000</v>
      </c>
    </row>
    <row r="142" spans="1:9">
      <c r="A142" s="30" t="s">
        <v>212</v>
      </c>
      <c r="B142" s="31">
        <v>0.4109503266493964</v>
      </c>
      <c r="C142" s="30" t="s">
        <v>58</v>
      </c>
      <c r="D142" s="30" t="s">
        <v>59</v>
      </c>
      <c r="E142" s="32">
        <v>1</v>
      </c>
      <c r="F142" s="32">
        <v>854788.31013660005</v>
      </c>
      <c r="G142" s="32">
        <v>40.704205244599997</v>
      </c>
      <c r="H142" s="32">
        <v>40.704205244599997</v>
      </c>
      <c r="I142" s="32">
        <v>2000015.2791128471</v>
      </c>
    </row>
    <row r="143" spans="1:9">
      <c r="A143" s="30" t="s">
        <v>213</v>
      </c>
      <c r="B143" s="31">
        <v>3.3261632514434487E-2</v>
      </c>
      <c r="C143" s="30" t="s">
        <v>64</v>
      </c>
      <c r="D143" s="30" t="s">
        <v>59</v>
      </c>
      <c r="E143" s="32">
        <v>1</v>
      </c>
      <c r="F143" s="32">
        <v>232912.83461310001</v>
      </c>
      <c r="G143" s="32">
        <v>11.091087362528571</v>
      </c>
      <c r="H143" s="32">
        <v>11.091087362528571</v>
      </c>
      <c r="I143" s="32">
        <v>2000000.336966879</v>
      </c>
    </row>
    <row r="144" spans="1:9">
      <c r="A144" s="30" t="s">
        <v>214</v>
      </c>
      <c r="B144" s="31">
        <v>0.79742631797426333</v>
      </c>
      <c r="C144" s="30" t="s">
        <v>58</v>
      </c>
      <c r="D144" s="30" t="s">
        <v>59</v>
      </c>
      <c r="E144" s="32">
        <v>1</v>
      </c>
      <c r="F144" s="32">
        <v>388328.5495271</v>
      </c>
      <c r="G144" s="32">
        <v>18.491835691766671</v>
      </c>
      <c r="H144" s="32">
        <v>18.491835691766671</v>
      </c>
      <c r="I144" s="32">
        <v>2000013.4691478361</v>
      </c>
    </row>
    <row r="145" spans="1:9">
      <c r="A145" s="30" t="s">
        <v>215</v>
      </c>
      <c r="B145" s="31">
        <v>0.26674968866749688</v>
      </c>
      <c r="C145" s="30" t="s">
        <v>64</v>
      </c>
      <c r="D145" s="30" t="s">
        <v>59</v>
      </c>
      <c r="E145" s="32">
        <v>1</v>
      </c>
      <c r="F145" s="32">
        <v>2218688.5713017001</v>
      </c>
      <c r="G145" s="32">
        <v>105.6518367286524</v>
      </c>
      <c r="H145" s="32">
        <v>105.6518367286524</v>
      </c>
      <c r="I145" s="32">
        <v>2000025.7424869791</v>
      </c>
    </row>
    <row r="146" spans="1:9">
      <c r="A146" s="30" t="s">
        <v>216</v>
      </c>
      <c r="B146" s="31">
        <v>5.6288916562889153E-2</v>
      </c>
      <c r="C146" s="30" t="s">
        <v>58</v>
      </c>
      <c r="D146" s="30" t="s">
        <v>59</v>
      </c>
      <c r="E146" s="32">
        <v>1</v>
      </c>
      <c r="F146" s="32">
        <v>833826.10070089996</v>
      </c>
      <c r="G146" s="32">
        <v>39.706004795280947</v>
      </c>
      <c r="H146" s="32">
        <v>39.706004795280947</v>
      </c>
      <c r="I146" s="32">
        <v>2000002.0414963569</v>
      </c>
    </row>
    <row r="147" spans="1:9">
      <c r="A147" s="30" t="s">
        <v>217</v>
      </c>
      <c r="B147" s="31">
        <v>0.12765010000377369</v>
      </c>
      <c r="C147" s="30" t="s">
        <v>64</v>
      </c>
      <c r="D147" s="30" t="s">
        <v>59</v>
      </c>
      <c r="E147" s="32">
        <v>1</v>
      </c>
      <c r="F147" s="32">
        <v>1259868.7820492999</v>
      </c>
      <c r="G147" s="32">
        <v>59.993751526157141</v>
      </c>
      <c r="H147" s="32">
        <v>59.993751526157141</v>
      </c>
      <c r="I147" s="32">
        <v>2000006.9951447931</v>
      </c>
    </row>
    <row r="148" spans="1:9">
      <c r="A148" s="30" t="s">
        <v>218</v>
      </c>
      <c r="B148" s="31">
        <v>3.3367296879127512E-2</v>
      </c>
      <c r="C148" s="30" t="s">
        <v>58</v>
      </c>
      <c r="D148" s="30" t="s">
        <v>59</v>
      </c>
      <c r="E148" s="32">
        <v>1</v>
      </c>
      <c r="F148" s="32">
        <v>822415.89208040002</v>
      </c>
      <c r="G148" s="32">
        <v>39.162661527638093</v>
      </c>
      <c r="H148" s="32">
        <v>39.162661527638093</v>
      </c>
      <c r="I148" s="32">
        <v>2000001.1936108379</v>
      </c>
    </row>
    <row r="149" spans="1:9">
      <c r="A149" s="30" t="s">
        <v>219</v>
      </c>
      <c r="B149" s="31">
        <v>2.3095211140043018E-3</v>
      </c>
      <c r="C149" s="30" t="s">
        <v>64</v>
      </c>
      <c r="D149" s="30" t="s">
        <v>59</v>
      </c>
      <c r="E149" s="32">
        <v>1</v>
      </c>
      <c r="F149" s="32">
        <v>1292011.255078</v>
      </c>
      <c r="G149" s="32">
        <v>61.52434547990476</v>
      </c>
      <c r="H149" s="32">
        <v>61.52434547990476</v>
      </c>
      <c r="I149" s="32">
        <v>2000000.1297891741</v>
      </c>
    </row>
    <row r="150" spans="1:9">
      <c r="A150" s="30" t="s">
        <v>220</v>
      </c>
      <c r="B150" s="31">
        <v>0.35499051462541309</v>
      </c>
      <c r="C150" s="30" t="s">
        <v>64</v>
      </c>
      <c r="D150" s="30" t="s">
        <v>59</v>
      </c>
      <c r="E150" s="32">
        <v>1</v>
      </c>
      <c r="F150" s="32">
        <v>1409730.1914393001</v>
      </c>
      <c r="G150" s="32">
        <v>67.13000911615714</v>
      </c>
      <c r="H150" s="32">
        <v>67.13000911615714</v>
      </c>
      <c r="I150" s="32">
        <v>2000021.7672208671</v>
      </c>
    </row>
    <row r="151" spans="1:9">
      <c r="A151" s="30" t="s">
        <v>221</v>
      </c>
      <c r="B151" s="31">
        <v>3.4114494886599477E-2</v>
      </c>
      <c r="C151" s="30" t="s">
        <v>64</v>
      </c>
      <c r="D151" s="30" t="s">
        <v>59</v>
      </c>
      <c r="E151" s="32">
        <v>1</v>
      </c>
      <c r="F151" s="32">
        <v>1446909.9306021</v>
      </c>
      <c r="G151" s="32">
        <v>68.900472885814281</v>
      </c>
      <c r="H151" s="32">
        <v>68.900472885814281</v>
      </c>
      <c r="I151" s="32">
        <v>2000002.1469932389</v>
      </c>
    </row>
    <row r="152" spans="1:9">
      <c r="A152" s="30" t="s">
        <v>222</v>
      </c>
      <c r="B152" s="31">
        <v>4.0416619495075287E-2</v>
      </c>
      <c r="C152" s="30" t="s">
        <v>64</v>
      </c>
      <c r="D152" s="30" t="s">
        <v>59</v>
      </c>
      <c r="E152" s="32">
        <v>1</v>
      </c>
      <c r="F152" s="32">
        <v>3300961.9771970999</v>
      </c>
      <c r="G152" s="32">
        <v>157.1886655808143</v>
      </c>
      <c r="H152" s="32">
        <v>157.1886655808143</v>
      </c>
      <c r="I152" s="32">
        <v>2000005.802975564</v>
      </c>
    </row>
    <row r="153" spans="1:9">
      <c r="A153" s="30" t="s">
        <v>223</v>
      </c>
      <c r="B153" s="31">
        <v>2.473300879278463E-2</v>
      </c>
      <c r="C153" s="30" t="s">
        <v>64</v>
      </c>
      <c r="D153" s="30" t="s">
        <v>59</v>
      </c>
      <c r="E153" s="32">
        <v>1</v>
      </c>
      <c r="F153" s="32">
        <v>2027797.7764597</v>
      </c>
      <c r="G153" s="32">
        <v>96.561798879033333</v>
      </c>
      <c r="H153" s="32">
        <v>96.561798879033333</v>
      </c>
      <c r="I153" s="32">
        <v>2000002.1814829779</v>
      </c>
    </row>
    <row r="154" spans="1:9">
      <c r="A154" s="30" t="s">
        <v>224</v>
      </c>
      <c r="B154" s="31">
        <v>3.5797577267066692E-2</v>
      </c>
      <c r="C154" s="30" t="s">
        <v>58</v>
      </c>
      <c r="D154" s="30" t="s">
        <v>59</v>
      </c>
      <c r="E154" s="32">
        <v>1</v>
      </c>
      <c r="F154" s="32">
        <v>615098.44181450002</v>
      </c>
      <c r="G154" s="32">
        <v>29.290401991166672</v>
      </c>
      <c r="H154" s="32">
        <v>29.290401991166672</v>
      </c>
      <c r="I154" s="32">
        <v>2000000.957741919</v>
      </c>
    </row>
    <row r="155" spans="1:9">
      <c r="A155" s="30" t="s">
        <v>225</v>
      </c>
      <c r="B155" s="31">
        <v>7.9678478433148417E-2</v>
      </c>
      <c r="C155" s="30" t="s">
        <v>64</v>
      </c>
      <c r="D155" s="30" t="s">
        <v>59</v>
      </c>
      <c r="E155" s="32">
        <v>1</v>
      </c>
      <c r="F155" s="32">
        <v>1874231.6538851999</v>
      </c>
      <c r="G155" s="32">
        <v>89.249126375485716</v>
      </c>
      <c r="H155" s="32">
        <v>89.249126375485716</v>
      </c>
      <c r="I155" s="32">
        <v>2000006.4955291289</v>
      </c>
    </row>
    <row r="156" spans="1:9">
      <c r="A156" s="30" t="s">
        <v>226</v>
      </c>
      <c r="B156" s="31">
        <v>0.20980414355258689</v>
      </c>
      <c r="C156" s="30" t="s">
        <v>64</v>
      </c>
      <c r="D156" s="30" t="s">
        <v>59</v>
      </c>
      <c r="E156" s="32">
        <v>1</v>
      </c>
      <c r="F156" s="32">
        <v>348200.4940599</v>
      </c>
      <c r="G156" s="32">
        <v>16.580975907614281</v>
      </c>
      <c r="H156" s="32">
        <v>16.580975907614281</v>
      </c>
      <c r="I156" s="32">
        <v>2000003.1775594039</v>
      </c>
    </row>
    <row r="157" spans="1:9">
      <c r="A157" s="30" t="s">
        <v>227</v>
      </c>
      <c r="B157" s="31">
        <v>0.59774078933056296</v>
      </c>
      <c r="C157" s="30" t="s">
        <v>64</v>
      </c>
      <c r="D157" s="30" t="s">
        <v>59</v>
      </c>
      <c r="E157" s="32">
        <v>1</v>
      </c>
      <c r="F157" s="32">
        <v>1183423.2061315</v>
      </c>
      <c r="G157" s="32">
        <v>56.353486006261903</v>
      </c>
      <c r="H157" s="32">
        <v>56.353486006261903</v>
      </c>
      <c r="I157" s="32">
        <v>2000030.7682792291</v>
      </c>
    </row>
    <row r="158" spans="1:9">
      <c r="A158" s="30" t="s">
        <v>228</v>
      </c>
      <c r="B158" s="31">
        <v>0.16282123853730329</v>
      </c>
      <c r="C158" s="30" t="s">
        <v>64</v>
      </c>
      <c r="D158" s="30" t="s">
        <v>59</v>
      </c>
      <c r="E158" s="32">
        <v>1</v>
      </c>
      <c r="F158" s="32">
        <v>1161550.0210086</v>
      </c>
      <c r="G158" s="32">
        <v>55.311905762314289</v>
      </c>
      <c r="H158" s="32">
        <v>55.311905762314289</v>
      </c>
      <c r="I158" s="32">
        <v>2000008.2261988849</v>
      </c>
    </row>
    <row r="159" spans="1:9">
      <c r="A159" s="30" t="s">
        <v>229</v>
      </c>
      <c r="B159" s="31">
        <v>0.119000717008189</v>
      </c>
      <c r="C159" s="30" t="s">
        <v>64</v>
      </c>
      <c r="D159" s="30" t="s">
        <v>59</v>
      </c>
      <c r="E159" s="32">
        <v>1</v>
      </c>
      <c r="F159" s="32">
        <v>2013677.0278077</v>
      </c>
      <c r="G159" s="32">
        <v>95.889382276557143</v>
      </c>
      <c r="H159" s="32">
        <v>95.889382276557143</v>
      </c>
      <c r="I159" s="32">
        <v>2000010.422925367</v>
      </c>
    </row>
    <row r="160" spans="1:9">
      <c r="A160" s="30" t="s">
        <v>230</v>
      </c>
      <c r="B160" s="31">
        <v>0.44149943949050252</v>
      </c>
      <c r="C160" s="30" t="s">
        <v>58</v>
      </c>
      <c r="D160" s="30" t="s">
        <v>59</v>
      </c>
      <c r="E160" s="32">
        <v>1</v>
      </c>
      <c r="F160" s="32">
        <v>476814.05912270001</v>
      </c>
      <c r="G160" s="32">
        <v>22.70543138679524</v>
      </c>
      <c r="H160" s="32">
        <v>22.70543138679524</v>
      </c>
      <c r="I160" s="32">
        <v>2000009.1564988061</v>
      </c>
    </row>
    <row r="161" spans="1:9">
      <c r="A161" s="30" t="s">
        <v>231</v>
      </c>
      <c r="B161" s="31">
        <v>6.638555843394756</v>
      </c>
      <c r="C161" s="30" t="s">
        <v>58</v>
      </c>
      <c r="D161" s="30" t="s">
        <v>59</v>
      </c>
      <c r="E161" s="32">
        <v>1</v>
      </c>
      <c r="F161" s="32">
        <v>304570.57992049999</v>
      </c>
      <c r="G161" s="32">
        <v>14.50336094859524</v>
      </c>
      <c r="H161" s="32">
        <v>14.50336094859524</v>
      </c>
      <c r="I161" s="32">
        <v>2000087.9451304351</v>
      </c>
    </row>
    <row r="162" spans="1:9">
      <c r="A162" s="30" t="s">
        <v>232</v>
      </c>
      <c r="B162" s="31">
        <v>0.23322389524132989</v>
      </c>
      <c r="C162" s="30" t="s">
        <v>58</v>
      </c>
      <c r="D162" s="30" t="s">
        <v>59</v>
      </c>
      <c r="E162" s="32">
        <v>1</v>
      </c>
      <c r="F162" s="32">
        <v>622140.29867030005</v>
      </c>
      <c r="G162" s="32">
        <v>29.625728508109521</v>
      </c>
      <c r="H162" s="32">
        <v>29.625728508109521</v>
      </c>
      <c r="I162" s="32">
        <v>2000006.311195191</v>
      </c>
    </row>
    <row r="163" spans="1:9">
      <c r="A163" s="30" t="s">
        <v>233</v>
      </c>
      <c r="B163" s="31">
        <v>34.197222536699513</v>
      </c>
      <c r="C163" s="30" t="s">
        <v>64</v>
      </c>
      <c r="D163" s="30" t="s">
        <v>59</v>
      </c>
      <c r="E163" s="32">
        <v>1</v>
      </c>
      <c r="F163" s="32">
        <v>1507645.9325610001</v>
      </c>
      <c r="G163" s="32">
        <v>71.792663455285719</v>
      </c>
      <c r="H163" s="32">
        <v>71.792663455285719</v>
      </c>
      <c r="I163" s="32">
        <v>2002242.541192268</v>
      </c>
    </row>
    <row r="164" spans="1:9">
      <c r="A164" s="30" t="s">
        <v>234</v>
      </c>
      <c r="B164" s="31">
        <v>1.7492207253103891</v>
      </c>
      <c r="C164" s="30" t="s">
        <v>58</v>
      </c>
      <c r="D164" s="30" t="s">
        <v>59</v>
      </c>
      <c r="E164" s="32">
        <v>1</v>
      </c>
      <c r="F164" s="32">
        <v>337703.58700240002</v>
      </c>
      <c r="G164" s="32">
        <v>16.081123190590478</v>
      </c>
      <c r="H164" s="32">
        <v>16.081123190590478</v>
      </c>
      <c r="I164" s="32">
        <v>2000025.69392915</v>
      </c>
    </row>
    <row r="165" spans="1:9">
      <c r="A165" s="30" t="s">
        <v>235</v>
      </c>
      <c r="B165" s="31">
        <v>0.60126797237631613</v>
      </c>
      <c r="C165" s="30" t="s">
        <v>58</v>
      </c>
      <c r="D165" s="30" t="s">
        <v>59</v>
      </c>
      <c r="E165" s="32">
        <v>1</v>
      </c>
      <c r="F165" s="32">
        <v>431021.59313489997</v>
      </c>
      <c r="G165" s="32">
        <v>20.52483776832857</v>
      </c>
      <c r="H165" s="32">
        <v>20.52483776832857</v>
      </c>
      <c r="I165" s="32">
        <v>2000011.2724244441</v>
      </c>
    </row>
    <row r="166" spans="1:9">
      <c r="A166" s="30" t="s">
        <v>236</v>
      </c>
      <c r="B166" s="31">
        <v>3.3218989395826242</v>
      </c>
      <c r="C166" s="30" t="s">
        <v>64</v>
      </c>
      <c r="D166" s="30" t="s">
        <v>59</v>
      </c>
      <c r="E166" s="32">
        <v>1</v>
      </c>
      <c r="F166" s="32">
        <v>290756.65476190002</v>
      </c>
      <c r="G166" s="32">
        <v>13.84555498866191</v>
      </c>
      <c r="H166" s="32">
        <v>13.84555498866191</v>
      </c>
      <c r="I166" s="32">
        <v>2000042.011318689</v>
      </c>
    </row>
    <row r="167" spans="1:9">
      <c r="A167" s="30" t="s">
        <v>237</v>
      </c>
      <c r="B167" s="31">
        <v>2.8869013925053779E-2</v>
      </c>
      <c r="C167" s="30" t="s">
        <v>64</v>
      </c>
      <c r="D167" s="30" t="s">
        <v>59</v>
      </c>
      <c r="E167" s="32">
        <v>1</v>
      </c>
      <c r="F167" s="32">
        <v>284263.3974054</v>
      </c>
      <c r="G167" s="32">
        <v>13.536352257400001</v>
      </c>
      <c r="H167" s="32">
        <v>13.536352257400001</v>
      </c>
      <c r="I167" s="32">
        <v>2000000.3569464991</v>
      </c>
    </row>
    <row r="168" spans="1:9">
      <c r="A168" s="30" t="s">
        <v>238</v>
      </c>
      <c r="B168" s="31">
        <v>1.591010981546473</v>
      </c>
      <c r="C168" s="30" t="s">
        <v>64</v>
      </c>
      <c r="D168" s="30" t="s">
        <v>59</v>
      </c>
      <c r="E168" s="32">
        <v>1</v>
      </c>
      <c r="F168" s="32">
        <v>215803.53670200001</v>
      </c>
      <c r="G168" s="32">
        <v>10.27635889057143</v>
      </c>
      <c r="H168" s="32">
        <v>10.27635889057143</v>
      </c>
      <c r="I168" s="32">
        <v>2000014.934200214</v>
      </c>
    </row>
    <row r="169" spans="1:9">
      <c r="A169" s="30" t="s">
        <v>65</v>
      </c>
      <c r="B169" s="31">
        <v>0.2439186384391864</v>
      </c>
      <c r="C169" s="30" t="s">
        <v>64</v>
      </c>
      <c r="D169" s="30" t="s">
        <v>59</v>
      </c>
      <c r="E169" s="32">
        <v>1</v>
      </c>
      <c r="F169" s="32">
        <v>519643.76130840002</v>
      </c>
      <c r="G169" s="32">
        <v>24.744941014685711</v>
      </c>
      <c r="H169" s="32">
        <v>24.744941014685711</v>
      </c>
      <c r="I169" s="32">
        <v>2000005.513164348</v>
      </c>
    </row>
    <row r="170" spans="1:9">
      <c r="A170" s="30" t="s">
        <v>239</v>
      </c>
      <c r="B170" s="31">
        <v>9.9784897543303497E-2</v>
      </c>
      <c r="C170" s="30" t="s">
        <v>64</v>
      </c>
      <c r="D170" s="30" t="s">
        <v>59</v>
      </c>
      <c r="E170" s="32">
        <v>1</v>
      </c>
      <c r="F170" s="32">
        <v>2362121.0456619998</v>
      </c>
      <c r="G170" s="32">
        <v>112.4819545553333</v>
      </c>
      <c r="H170" s="32">
        <v>112.4819545553333</v>
      </c>
      <c r="I170" s="32">
        <v>2000010.2522030501</v>
      </c>
    </row>
    <row r="171" spans="1:9">
      <c r="A171" s="30" t="s">
        <v>240</v>
      </c>
      <c r="B171" s="31">
        <v>3.0335333408807892</v>
      </c>
      <c r="C171" s="30" t="s">
        <v>58</v>
      </c>
      <c r="D171" s="30" t="s">
        <v>59</v>
      </c>
      <c r="E171" s="32">
        <v>1</v>
      </c>
      <c r="F171" s="32">
        <v>868522.12380449998</v>
      </c>
      <c r="G171" s="32">
        <v>41.358196371642848</v>
      </c>
      <c r="H171" s="32">
        <v>41.358196371642848</v>
      </c>
      <c r="I171" s="32">
        <v>2000114.5987531471</v>
      </c>
    </row>
    <row r="172" spans="1:9">
      <c r="A172" s="30" t="s">
        <v>241</v>
      </c>
      <c r="B172" s="31">
        <v>0.18080682289897729</v>
      </c>
      <c r="C172" s="30" t="s">
        <v>58</v>
      </c>
      <c r="D172" s="30" t="s">
        <v>59</v>
      </c>
      <c r="E172" s="32">
        <v>1</v>
      </c>
      <c r="F172" s="32">
        <v>447148.73982000002</v>
      </c>
      <c r="G172" s="32">
        <v>21.29279713428571</v>
      </c>
      <c r="H172" s="32">
        <v>21.29279713428571</v>
      </c>
      <c r="I172" s="32">
        <v>2000003.516552134</v>
      </c>
    </row>
    <row r="173" spans="1:9">
      <c r="A173" s="30" t="s">
        <v>242</v>
      </c>
      <c r="B173" s="31">
        <v>0.29074956435647981</v>
      </c>
      <c r="C173" s="30" t="s">
        <v>58</v>
      </c>
      <c r="D173" s="30" t="s">
        <v>59</v>
      </c>
      <c r="E173" s="32">
        <v>1</v>
      </c>
      <c r="F173" s="32">
        <v>632089.57888479996</v>
      </c>
      <c r="G173" s="32">
        <v>30.09950375641905</v>
      </c>
      <c r="H173" s="32">
        <v>30.09950375641905</v>
      </c>
      <c r="I173" s="32">
        <v>2000007.993701691</v>
      </c>
    </row>
    <row r="174" spans="1:9">
      <c r="A174" s="30" t="s">
        <v>243</v>
      </c>
      <c r="B174" s="31">
        <v>2.7714253368051611E-2</v>
      </c>
      <c r="C174" s="30" t="s">
        <v>58</v>
      </c>
      <c r="D174" s="30" t="s">
        <v>59</v>
      </c>
      <c r="E174" s="32">
        <v>1</v>
      </c>
      <c r="F174" s="32">
        <v>650502.34206479997</v>
      </c>
      <c r="G174" s="32">
        <v>30.97630200308571</v>
      </c>
      <c r="H174" s="32">
        <v>30.97630200308571</v>
      </c>
      <c r="I174" s="32">
        <v>2000000.784155661</v>
      </c>
    </row>
    <row r="175" spans="1:9">
      <c r="A175" s="30" t="s">
        <v>244</v>
      </c>
      <c r="B175" s="31">
        <v>0.39743386542888409</v>
      </c>
      <c r="C175" s="30" t="s">
        <v>58</v>
      </c>
      <c r="D175" s="30" t="s">
        <v>59</v>
      </c>
      <c r="E175" s="32">
        <v>1</v>
      </c>
      <c r="F175" s="32">
        <v>420942.56621800002</v>
      </c>
      <c r="G175" s="32">
        <v>20.044884105619051</v>
      </c>
      <c r="H175" s="32">
        <v>20.044884105619051</v>
      </c>
      <c r="I175" s="32">
        <v>2000007.276758289</v>
      </c>
    </row>
    <row r="176" spans="1:9">
      <c r="A176" s="30" t="s">
        <v>245</v>
      </c>
      <c r="B176" s="31">
        <v>1.108721083814483E-2</v>
      </c>
      <c r="C176" s="30" t="s">
        <v>64</v>
      </c>
      <c r="D176" s="30" t="s">
        <v>59</v>
      </c>
      <c r="E176" s="32">
        <v>1</v>
      </c>
      <c r="F176" s="32">
        <v>1111909.1399097999</v>
      </c>
      <c r="G176" s="32">
        <v>52.94805428141904</v>
      </c>
      <c r="H176" s="32">
        <v>52.94805428141904</v>
      </c>
      <c r="I176" s="32">
        <v>2000000.536218558</v>
      </c>
    </row>
    <row r="177" spans="1:9">
      <c r="A177" s="30" t="s">
        <v>246</v>
      </c>
      <c r="B177" s="31">
        <v>0.61150232084229583</v>
      </c>
      <c r="C177" s="30" t="s">
        <v>64</v>
      </c>
      <c r="D177" s="30" t="s">
        <v>59</v>
      </c>
      <c r="E177" s="32">
        <v>1</v>
      </c>
      <c r="F177" s="32">
        <v>3183297.5251271999</v>
      </c>
      <c r="G177" s="32">
        <v>151.5855964346286</v>
      </c>
      <c r="H177" s="32">
        <v>151.5855964346286</v>
      </c>
      <c r="I177" s="32">
        <v>2000084.6692232329</v>
      </c>
    </row>
    <row r="178" spans="1:9">
      <c r="A178" s="30" t="s">
        <v>247</v>
      </c>
      <c r="B178" s="31">
        <v>1.8762972187629721</v>
      </c>
      <c r="C178" s="30" t="s">
        <v>58</v>
      </c>
      <c r="D178" s="30" t="s">
        <v>59</v>
      </c>
      <c r="E178" s="32">
        <v>1</v>
      </c>
      <c r="F178" s="32">
        <v>358707.79694249999</v>
      </c>
      <c r="G178" s="32">
        <v>17.081323663928568</v>
      </c>
      <c r="H178" s="32">
        <v>17.081323663928568</v>
      </c>
      <c r="I178" s="32">
        <v>2000029.2747156741</v>
      </c>
    </row>
    <row r="179" spans="1:9">
      <c r="A179" s="30" t="s">
        <v>248</v>
      </c>
      <c r="B179" s="31">
        <v>0.19530548322578209</v>
      </c>
      <c r="C179" s="30" t="s">
        <v>58</v>
      </c>
      <c r="D179" s="30" t="s">
        <v>59</v>
      </c>
      <c r="E179" s="32">
        <v>1</v>
      </c>
      <c r="F179" s="32">
        <v>773297.39462299994</v>
      </c>
      <c r="G179" s="32">
        <v>36.823685458238103</v>
      </c>
      <c r="H179" s="32">
        <v>36.823685458238103</v>
      </c>
      <c r="I179" s="32">
        <v>2000006.5691808399</v>
      </c>
    </row>
    <row r="180" spans="1:9">
      <c r="A180" s="30" t="s">
        <v>249</v>
      </c>
      <c r="B180" s="31">
        <v>1.876297218762972E-2</v>
      </c>
      <c r="C180" s="30" t="s">
        <v>64</v>
      </c>
      <c r="D180" s="30" t="s">
        <v>59</v>
      </c>
      <c r="E180" s="32">
        <v>1</v>
      </c>
      <c r="F180" s="32">
        <v>442262.6047116</v>
      </c>
      <c r="G180" s="32">
        <v>21.06012403388571</v>
      </c>
      <c r="H180" s="32">
        <v>21.06012403388571</v>
      </c>
      <c r="I180" s="32">
        <v>2000000.3609375691</v>
      </c>
    </row>
    <row r="181" spans="1:9">
      <c r="A181" s="30" t="s">
        <v>250</v>
      </c>
      <c r="B181" s="31">
        <v>9.38148609381486E-3</v>
      </c>
      <c r="C181" s="30" t="s">
        <v>58</v>
      </c>
      <c r="D181" s="30" t="s">
        <v>59</v>
      </c>
      <c r="E181" s="32">
        <v>1</v>
      </c>
      <c r="F181" s="32">
        <v>320355.63168410002</v>
      </c>
      <c r="G181" s="32">
        <v>15.25503008019524</v>
      </c>
      <c r="H181" s="32">
        <v>15.25503008019524</v>
      </c>
      <c r="I181" s="32">
        <v>2000000.1307236711</v>
      </c>
    </row>
    <row r="182" spans="1:9">
      <c r="A182" s="30" t="s">
        <v>251</v>
      </c>
      <c r="B182" s="31">
        <v>0.38351635910789089</v>
      </c>
      <c r="C182" s="30" t="s">
        <v>58</v>
      </c>
      <c r="D182" s="30" t="s">
        <v>59</v>
      </c>
      <c r="E182" s="32">
        <v>1</v>
      </c>
      <c r="F182" s="32">
        <v>733493.28458059998</v>
      </c>
      <c r="G182" s="32">
        <v>34.928251646695237</v>
      </c>
      <c r="H182" s="32">
        <v>34.928251646695237</v>
      </c>
      <c r="I182" s="32">
        <v>2000012.235740847</v>
      </c>
    </row>
    <row r="183" spans="1:9">
      <c r="A183" s="30" t="s">
        <v>252</v>
      </c>
      <c r="B183" s="31">
        <v>0.64714140156232303</v>
      </c>
      <c r="C183" s="30" t="s">
        <v>58</v>
      </c>
      <c r="D183" s="30" t="s">
        <v>59</v>
      </c>
      <c r="E183" s="32">
        <v>1</v>
      </c>
      <c r="F183" s="32">
        <v>311161.07512240001</v>
      </c>
      <c r="G183" s="32">
        <v>14.81719405344762</v>
      </c>
      <c r="H183" s="32">
        <v>14.81719405344762</v>
      </c>
      <c r="I183" s="32">
        <v>2000008.758599798</v>
      </c>
    </row>
    <row r="184" spans="1:9">
      <c r="A184" s="30" t="s">
        <v>253</v>
      </c>
      <c r="B184" s="31">
        <v>8.8305219064870391E-3</v>
      </c>
      <c r="C184" s="30" t="s">
        <v>64</v>
      </c>
      <c r="D184" s="30" t="s">
        <v>59</v>
      </c>
      <c r="E184" s="32">
        <v>1</v>
      </c>
      <c r="F184" s="32">
        <v>1590479.4174748999</v>
      </c>
      <c r="G184" s="32">
        <v>75.737115117852383</v>
      </c>
      <c r="H184" s="32">
        <v>75.737115117852383</v>
      </c>
      <c r="I184" s="32">
        <v>2000000.6108923119</v>
      </c>
    </row>
    <row r="185" spans="1:9">
      <c r="A185" s="30" t="s">
        <v>254</v>
      </c>
      <c r="B185" s="31">
        <v>5.9006000226423647E-2</v>
      </c>
      <c r="C185" s="30" t="s">
        <v>58</v>
      </c>
      <c r="D185" s="30" t="s">
        <v>59</v>
      </c>
      <c r="E185" s="32">
        <v>1</v>
      </c>
      <c r="F185" s="32">
        <v>758755.47733350005</v>
      </c>
      <c r="G185" s="32">
        <v>36.131213206357153</v>
      </c>
      <c r="H185" s="32">
        <v>36.131213206357153</v>
      </c>
      <c r="I185" s="32">
        <v>2000001.9473689899</v>
      </c>
    </row>
    <row r="186" spans="1:9">
      <c r="A186" s="30" t="s">
        <v>255</v>
      </c>
      <c r="B186" s="31">
        <v>2.3095211140043018E-3</v>
      </c>
      <c r="C186" s="30" t="s">
        <v>58</v>
      </c>
      <c r="D186" s="30" t="s">
        <v>59</v>
      </c>
      <c r="E186" s="32">
        <v>1</v>
      </c>
      <c r="F186" s="32">
        <v>545815.38561690005</v>
      </c>
      <c r="G186" s="32">
        <v>25.9912088389</v>
      </c>
      <c r="H186" s="32">
        <v>25.9912088389</v>
      </c>
      <c r="I186" s="32">
        <v>2000000.0548299621</v>
      </c>
    </row>
    <row r="187" spans="1:9">
      <c r="A187" s="30" t="s">
        <v>256</v>
      </c>
      <c r="B187" s="31">
        <v>1.279293558247481E-2</v>
      </c>
      <c r="C187" s="30" t="s">
        <v>58</v>
      </c>
      <c r="D187" s="30" t="s">
        <v>59</v>
      </c>
      <c r="E187" s="32">
        <v>1</v>
      </c>
      <c r="F187" s="32">
        <v>365628.79058740003</v>
      </c>
      <c r="G187" s="32">
        <v>17.410894789876188</v>
      </c>
      <c r="H187" s="32">
        <v>17.410894789876188</v>
      </c>
      <c r="I187" s="32">
        <v>2000000.20345147</v>
      </c>
    </row>
    <row r="188" spans="1:9">
      <c r="A188" s="30" t="s">
        <v>257</v>
      </c>
      <c r="B188" s="31">
        <v>7.6211781576663258</v>
      </c>
      <c r="C188" s="30" t="s">
        <v>64</v>
      </c>
      <c r="D188" s="30" t="s">
        <v>59</v>
      </c>
      <c r="E188" s="32">
        <v>1</v>
      </c>
      <c r="F188" s="32">
        <v>607371.30368120002</v>
      </c>
      <c r="G188" s="32">
        <v>28.9224430324381</v>
      </c>
      <c r="H188" s="32">
        <v>28.9224430324381</v>
      </c>
      <c r="I188" s="32">
        <v>2000201.338402031</v>
      </c>
    </row>
    <row r="189" spans="1:9">
      <c r="A189" s="30" t="s">
        <v>258</v>
      </c>
      <c r="B189" s="31">
        <v>0.17516887429714331</v>
      </c>
      <c r="C189" s="30" t="s">
        <v>58</v>
      </c>
      <c r="D189" s="30" t="s">
        <v>59</v>
      </c>
      <c r="E189" s="32">
        <v>1</v>
      </c>
      <c r="F189" s="32">
        <v>654532.97457980004</v>
      </c>
      <c r="G189" s="32">
        <v>31.168236884752378</v>
      </c>
      <c r="H189" s="32">
        <v>31.168236884752378</v>
      </c>
      <c r="I189" s="32">
        <v>2000004.986992372</v>
      </c>
    </row>
    <row r="190" spans="1:9">
      <c r="A190" s="30" t="s">
        <v>259</v>
      </c>
      <c r="B190" s="31">
        <v>5.1171742329899237E-3</v>
      </c>
      <c r="C190" s="30" t="s">
        <v>58</v>
      </c>
      <c r="D190" s="30" t="s">
        <v>59</v>
      </c>
      <c r="E190" s="32">
        <v>1</v>
      </c>
      <c r="F190" s="32">
        <v>773561.9333718</v>
      </c>
      <c r="G190" s="32">
        <v>36.836282541514286</v>
      </c>
      <c r="H190" s="32">
        <v>36.836282541514286</v>
      </c>
      <c r="I190" s="32">
        <v>2000000.172177156</v>
      </c>
    </row>
    <row r="191" spans="1:9">
      <c r="A191" s="30" t="s">
        <v>260</v>
      </c>
      <c r="B191" s="31">
        <v>1.4498660326804779E-2</v>
      </c>
      <c r="C191" s="30" t="s">
        <v>58</v>
      </c>
      <c r="D191" s="30" t="s">
        <v>59</v>
      </c>
      <c r="E191" s="32">
        <v>1</v>
      </c>
      <c r="F191" s="32">
        <v>863952.92800960003</v>
      </c>
      <c r="G191" s="32">
        <v>41.140615619504757</v>
      </c>
      <c r="H191" s="32">
        <v>41.140615619504757</v>
      </c>
      <c r="I191" s="32">
        <v>2000000.5448390041</v>
      </c>
    </row>
    <row r="192" spans="1:9">
      <c r="A192" s="30" t="s">
        <v>261</v>
      </c>
      <c r="B192" s="31">
        <v>7.8463338239178823E-2</v>
      </c>
      <c r="C192" s="30" t="s">
        <v>58</v>
      </c>
      <c r="D192" s="30" t="s">
        <v>59</v>
      </c>
      <c r="E192" s="32">
        <v>1</v>
      </c>
      <c r="F192" s="32">
        <v>314853.28726870002</v>
      </c>
      <c r="G192" s="32">
        <v>14.9930136794619</v>
      </c>
      <c r="H192" s="32">
        <v>14.9930136794619</v>
      </c>
      <c r="I192" s="32">
        <v>2000001.074546583</v>
      </c>
    </row>
    <row r="193" spans="1:9">
      <c r="A193" s="30" t="s">
        <v>262</v>
      </c>
      <c r="B193" s="31">
        <v>2.0468696931959691E-2</v>
      </c>
      <c r="C193" s="30" t="s">
        <v>64</v>
      </c>
      <c r="D193" s="30" t="s">
        <v>59</v>
      </c>
      <c r="E193" s="32">
        <v>1</v>
      </c>
      <c r="F193" s="32">
        <v>2937889.4682711</v>
      </c>
      <c r="G193" s="32">
        <v>139.89949848910001</v>
      </c>
      <c r="H193" s="32">
        <v>139.89949848910001</v>
      </c>
      <c r="I193" s="32">
        <v>2000002.615627425</v>
      </c>
    </row>
    <row r="194" spans="1:9">
      <c r="A194" s="30" t="s">
        <v>263</v>
      </c>
      <c r="B194" s="31">
        <v>6.2020151703837891</v>
      </c>
      <c r="C194" s="30" t="s">
        <v>64</v>
      </c>
      <c r="D194" s="30" t="s">
        <v>59</v>
      </c>
      <c r="E194" s="32">
        <v>1</v>
      </c>
      <c r="F194" s="32">
        <v>544718.24268170004</v>
      </c>
      <c r="G194" s="32">
        <v>25.938963937223811</v>
      </c>
      <c r="H194" s="32">
        <v>25.938963937223811</v>
      </c>
      <c r="I194" s="32">
        <v>2000146.9450559409</v>
      </c>
    </row>
    <row r="195" spans="1:9">
      <c r="A195" s="30" t="s">
        <v>264</v>
      </c>
      <c r="B195" s="31">
        <v>0.30670591343069559</v>
      </c>
      <c r="C195" s="30" t="s">
        <v>64</v>
      </c>
      <c r="D195" s="30" t="s">
        <v>59</v>
      </c>
      <c r="E195" s="32">
        <v>1</v>
      </c>
      <c r="F195" s="32">
        <v>1772474.5730627</v>
      </c>
      <c r="G195" s="32">
        <v>84.403551098223815</v>
      </c>
      <c r="H195" s="32">
        <v>84.403551098223815</v>
      </c>
      <c r="I195" s="32">
        <v>2000023.6457120981</v>
      </c>
    </row>
    <row r="196" spans="1:9">
      <c r="A196" s="30" t="s">
        <v>265</v>
      </c>
      <c r="B196" s="31">
        <v>7.9678478433148417E-2</v>
      </c>
      <c r="C196" s="30" t="s">
        <v>64</v>
      </c>
      <c r="D196" s="30" t="s">
        <v>59</v>
      </c>
      <c r="E196" s="32">
        <v>1</v>
      </c>
      <c r="F196" s="32">
        <v>1564106.1489216001</v>
      </c>
      <c r="G196" s="32">
        <v>74.481245186742868</v>
      </c>
      <c r="H196" s="32">
        <v>74.481245186742868</v>
      </c>
      <c r="I196" s="32">
        <v>2000005.4207264241</v>
      </c>
    </row>
    <row r="197" spans="1:9">
      <c r="A197" s="30" t="s">
        <v>266</v>
      </c>
      <c r="B197" s="31">
        <v>1.0392845013019359E-2</v>
      </c>
      <c r="C197" s="30" t="s">
        <v>58</v>
      </c>
      <c r="D197" s="30" t="s">
        <v>59</v>
      </c>
      <c r="E197" s="32">
        <v>1</v>
      </c>
      <c r="F197" s="32">
        <v>540452.20372029999</v>
      </c>
      <c r="G197" s="32">
        <v>25.73581922477619</v>
      </c>
      <c r="H197" s="32">
        <v>25.73581922477619</v>
      </c>
      <c r="I197" s="32">
        <v>2000000.244310413</v>
      </c>
    </row>
    <row r="198" spans="1:9">
      <c r="A198" s="30" t="s">
        <v>267</v>
      </c>
      <c r="B198" s="31">
        <v>3.1555907770104523E-2</v>
      </c>
      <c r="C198" s="30" t="s">
        <v>58</v>
      </c>
      <c r="D198" s="30" t="s">
        <v>59</v>
      </c>
      <c r="E198" s="32">
        <v>1</v>
      </c>
      <c r="F198" s="32">
        <v>841867.19028900005</v>
      </c>
      <c r="G198" s="32">
        <v>40.088913823285708</v>
      </c>
      <c r="H198" s="32">
        <v>40.088913823285708</v>
      </c>
      <c r="I198" s="32">
        <v>2000001.1555120971</v>
      </c>
    </row>
    <row r="199" spans="1:9">
      <c r="A199" s="30" t="s">
        <v>268</v>
      </c>
      <c r="B199" s="31">
        <v>0.58591644967734624</v>
      </c>
      <c r="C199" s="30" t="s">
        <v>64</v>
      </c>
      <c r="D199" s="30" t="s">
        <v>59</v>
      </c>
      <c r="E199" s="32">
        <v>1</v>
      </c>
      <c r="F199" s="32">
        <v>1510891.0531078</v>
      </c>
      <c r="G199" s="32">
        <v>71.947193005133329</v>
      </c>
      <c r="H199" s="32">
        <v>71.947193005133329</v>
      </c>
      <c r="I199" s="32">
        <v>2000038.505172628</v>
      </c>
    </row>
    <row r="200" spans="1:9">
      <c r="A200" s="30" t="s">
        <v>269</v>
      </c>
      <c r="B200" s="31">
        <v>0.1813653345409261</v>
      </c>
      <c r="C200" s="30" t="s">
        <v>64</v>
      </c>
      <c r="D200" s="30" t="s">
        <v>59</v>
      </c>
      <c r="E200" s="32">
        <v>1</v>
      </c>
      <c r="F200" s="32">
        <v>1801487.6865647</v>
      </c>
      <c r="G200" s="32">
        <v>85.785127931652383</v>
      </c>
      <c r="H200" s="32">
        <v>85.785127931652383</v>
      </c>
      <c r="I200" s="32">
        <v>2000014.2113656439</v>
      </c>
    </row>
    <row r="201" spans="1:9">
      <c r="A201" s="30" t="s">
        <v>270</v>
      </c>
      <c r="B201" s="31">
        <v>6.928563342012907E-2</v>
      </c>
      <c r="C201" s="30" t="s">
        <v>58</v>
      </c>
      <c r="D201" s="30" t="s">
        <v>59</v>
      </c>
      <c r="E201" s="32">
        <v>1</v>
      </c>
      <c r="F201" s="32">
        <v>692201.35712870001</v>
      </c>
      <c r="G201" s="32">
        <v>32.961969387080963</v>
      </c>
      <c r="H201" s="32">
        <v>32.961969387080963</v>
      </c>
      <c r="I201" s="32">
        <v>2000002.0860555661</v>
      </c>
    </row>
    <row r="202" spans="1:9">
      <c r="A202" s="30" t="s">
        <v>271</v>
      </c>
      <c r="B202" s="31">
        <v>2.348782972942375</v>
      </c>
      <c r="C202" s="30" t="s">
        <v>64</v>
      </c>
      <c r="D202" s="30" t="s">
        <v>59</v>
      </c>
      <c r="E202" s="32">
        <v>1</v>
      </c>
      <c r="F202" s="32">
        <v>125870.23602310001</v>
      </c>
      <c r="G202" s="32">
        <v>5.993820763004762</v>
      </c>
      <c r="H202" s="32">
        <v>5.993820763004762</v>
      </c>
      <c r="I202" s="32">
        <v>2000012.8592657249</v>
      </c>
    </row>
    <row r="203" spans="1:9">
      <c r="A203" s="30" t="s">
        <v>272</v>
      </c>
      <c r="B203" s="31">
        <v>0.81092871429110525</v>
      </c>
      <c r="C203" s="30" t="s">
        <v>64</v>
      </c>
      <c r="D203" s="30" t="s">
        <v>59</v>
      </c>
      <c r="E203" s="32">
        <v>1</v>
      </c>
      <c r="F203" s="32">
        <v>2074930.2898947001</v>
      </c>
      <c r="G203" s="32">
        <v>98.806204280700001</v>
      </c>
      <c r="H203" s="32">
        <v>98.806204280700001</v>
      </c>
      <c r="I203" s="32">
        <v>2000073.1874176101</v>
      </c>
    </row>
    <row r="204" spans="1:9">
      <c r="A204" s="30" t="s">
        <v>273</v>
      </c>
      <c r="B204" s="31">
        <v>1.616664779803012E-2</v>
      </c>
      <c r="C204" s="30" t="s">
        <v>58</v>
      </c>
      <c r="D204" s="30" t="s">
        <v>59</v>
      </c>
      <c r="E204" s="32">
        <v>1</v>
      </c>
      <c r="F204" s="32">
        <v>455865.68819419999</v>
      </c>
      <c r="G204" s="32">
        <v>21.70788991400952</v>
      </c>
      <c r="H204" s="32">
        <v>21.70788991400952</v>
      </c>
      <c r="I204" s="32">
        <v>2000000.3205583671</v>
      </c>
    </row>
    <row r="205" spans="1:9">
      <c r="A205" s="30" t="s">
        <v>274</v>
      </c>
      <c r="B205" s="31">
        <v>1.7057247443299751E-3</v>
      </c>
      <c r="C205" s="30" t="s">
        <v>64</v>
      </c>
      <c r="D205" s="30" t="s">
        <v>59</v>
      </c>
      <c r="E205" s="32">
        <v>1</v>
      </c>
      <c r="F205" s="32">
        <v>1472168.4774970999</v>
      </c>
      <c r="G205" s="32">
        <v>70.103260833195236</v>
      </c>
      <c r="H205" s="32">
        <v>70.103260833195236</v>
      </c>
      <c r="I205" s="32">
        <v>2000000.1092236531</v>
      </c>
    </row>
    <row r="206" spans="1:9">
      <c r="A206" s="30" t="s">
        <v>275</v>
      </c>
      <c r="B206" s="31">
        <v>5.2024604702064221E-2</v>
      </c>
      <c r="C206" s="30" t="s">
        <v>64</v>
      </c>
      <c r="D206" s="30" t="s">
        <v>59</v>
      </c>
      <c r="E206" s="32">
        <v>1</v>
      </c>
      <c r="F206" s="32">
        <v>343969.50233679998</v>
      </c>
      <c r="G206" s="32">
        <v>16.37950011127619</v>
      </c>
      <c r="H206" s="32">
        <v>16.37950011127619</v>
      </c>
      <c r="I206" s="32">
        <v>2000000.778357225</v>
      </c>
    </row>
    <row r="207" spans="1:9">
      <c r="A207" s="30" t="s">
        <v>276</v>
      </c>
      <c r="B207" s="31">
        <v>0.39656944213211148</v>
      </c>
      <c r="C207" s="30" t="s">
        <v>64</v>
      </c>
      <c r="D207" s="30" t="s">
        <v>59</v>
      </c>
      <c r="E207" s="32">
        <v>1</v>
      </c>
      <c r="F207" s="32">
        <v>362901.63417600002</v>
      </c>
      <c r="G207" s="32">
        <v>17.281030198857149</v>
      </c>
      <c r="H207" s="32">
        <v>17.281030198857149</v>
      </c>
      <c r="I207" s="32">
        <v>2000006.259770405</v>
      </c>
    </row>
    <row r="208" spans="1:9">
      <c r="A208" s="30" t="s">
        <v>277</v>
      </c>
      <c r="B208" s="31">
        <v>1.737310841918563</v>
      </c>
      <c r="C208" s="30" t="s">
        <v>64</v>
      </c>
      <c r="D208" s="30" t="s">
        <v>59</v>
      </c>
      <c r="E208" s="32">
        <v>1</v>
      </c>
      <c r="F208" s="32">
        <v>2065312.4249795999</v>
      </c>
      <c r="G208" s="32">
        <v>98.348210713314288</v>
      </c>
      <c r="H208" s="32">
        <v>98.348210713314288</v>
      </c>
      <c r="I208" s="32">
        <v>2000156.067876739</v>
      </c>
    </row>
    <row r="209" spans="1:9">
      <c r="A209" s="30" t="s">
        <v>278</v>
      </c>
      <c r="B209" s="31">
        <v>1.1547605570021509E-3</v>
      </c>
      <c r="C209" s="30" t="s">
        <v>64</v>
      </c>
      <c r="D209" s="30" t="s">
        <v>59</v>
      </c>
      <c r="E209" s="32">
        <v>1</v>
      </c>
      <c r="F209" s="32">
        <v>1328955.2447788001</v>
      </c>
      <c r="G209" s="32">
        <v>63.283583084704773</v>
      </c>
      <c r="H209" s="32">
        <v>63.283583084704773</v>
      </c>
      <c r="I209" s="32">
        <v>2000000.0667501939</v>
      </c>
    </row>
    <row r="210" spans="1:9">
      <c r="A210" s="30" t="s">
        <v>279</v>
      </c>
      <c r="B210" s="31">
        <v>3.9193931846484772E-2</v>
      </c>
      <c r="C210" s="30" t="s">
        <v>58</v>
      </c>
      <c r="D210" s="30" t="s">
        <v>59</v>
      </c>
      <c r="E210" s="32">
        <v>1</v>
      </c>
      <c r="F210" s="32">
        <v>731452.09163070004</v>
      </c>
      <c r="G210" s="32">
        <v>34.831051982414287</v>
      </c>
      <c r="H210" s="32">
        <v>34.831051982414287</v>
      </c>
      <c r="I210" s="32">
        <v>2000001.2469669799</v>
      </c>
    </row>
    <row r="211" spans="1:9">
      <c r="A211" s="30" t="s">
        <v>280</v>
      </c>
      <c r="B211" s="31">
        <v>0.2034491867617646</v>
      </c>
      <c r="C211" s="30" t="s">
        <v>58</v>
      </c>
      <c r="D211" s="30" t="s">
        <v>59</v>
      </c>
      <c r="E211" s="32">
        <v>1</v>
      </c>
      <c r="F211" s="32">
        <v>495895.73536350002</v>
      </c>
      <c r="G211" s="32">
        <v>23.614082636357139</v>
      </c>
      <c r="H211" s="32">
        <v>23.614082636357139</v>
      </c>
      <c r="I211" s="32">
        <v>2000004.388302587</v>
      </c>
    </row>
    <row r="212" spans="1:9">
      <c r="A212" s="30" t="s">
        <v>281</v>
      </c>
      <c r="B212" s="31">
        <v>2.638892033661647</v>
      </c>
      <c r="C212" s="30" t="s">
        <v>58</v>
      </c>
      <c r="D212" s="30" t="s">
        <v>59</v>
      </c>
      <c r="E212" s="32">
        <v>1</v>
      </c>
      <c r="F212" s="32">
        <v>1198118.1050126001</v>
      </c>
      <c r="G212" s="32">
        <v>57.053243095838098</v>
      </c>
      <c r="H212" s="32">
        <v>57.053243095838098</v>
      </c>
      <c r="I212" s="32">
        <v>2000137.521780723</v>
      </c>
    </row>
    <row r="213" spans="1:9">
      <c r="A213" s="30" t="s">
        <v>282</v>
      </c>
      <c r="B213" s="31">
        <v>23.2807049322616</v>
      </c>
      <c r="C213" s="30" t="s">
        <v>58</v>
      </c>
      <c r="D213" s="30" t="s">
        <v>59</v>
      </c>
      <c r="E213" s="32">
        <v>1</v>
      </c>
      <c r="F213" s="32">
        <v>771862.46415220003</v>
      </c>
      <c r="G213" s="32">
        <v>36.755355435819048</v>
      </c>
      <c r="H213" s="32">
        <v>36.755355435819048</v>
      </c>
      <c r="I213" s="32">
        <v>2000781.6031163919</v>
      </c>
    </row>
    <row r="214" spans="1:9">
      <c r="A214" s="30" t="s">
        <v>283</v>
      </c>
      <c r="B214" s="31">
        <v>0.11001924600928339</v>
      </c>
      <c r="C214" s="30" t="s">
        <v>64</v>
      </c>
      <c r="D214" s="30" t="s">
        <v>59</v>
      </c>
      <c r="E214" s="32">
        <v>1</v>
      </c>
      <c r="F214" s="32">
        <v>410424.26321589999</v>
      </c>
      <c r="G214" s="32">
        <v>19.544012534090481</v>
      </c>
      <c r="H214" s="32">
        <v>19.544012534090481</v>
      </c>
      <c r="I214" s="32">
        <v>2000001.964047224</v>
      </c>
    </row>
    <row r="215" spans="1:9">
      <c r="A215" s="30" t="s">
        <v>284</v>
      </c>
      <c r="B215" s="31">
        <v>7.6757613494848843E-3</v>
      </c>
      <c r="C215" s="30" t="s">
        <v>58</v>
      </c>
      <c r="D215" s="30" t="s">
        <v>59</v>
      </c>
      <c r="E215" s="32">
        <v>1</v>
      </c>
      <c r="F215" s="32">
        <v>1405826.1350793999</v>
      </c>
      <c r="G215" s="32">
        <v>66.944101670447608</v>
      </c>
      <c r="H215" s="32">
        <v>66.944101670447608</v>
      </c>
      <c r="I215" s="32">
        <v>2000000.4693570121</v>
      </c>
    </row>
    <row r="216" spans="1:9">
      <c r="A216" s="30" t="s">
        <v>285</v>
      </c>
      <c r="B216" s="31">
        <v>2.4609004113362771</v>
      </c>
      <c r="C216" s="30" t="s">
        <v>64</v>
      </c>
      <c r="D216" s="30" t="s">
        <v>59</v>
      </c>
      <c r="E216" s="32">
        <v>1</v>
      </c>
      <c r="F216" s="32">
        <v>1468169.2998438999</v>
      </c>
      <c r="G216" s="32">
        <v>69.912823802090472</v>
      </c>
      <c r="H216" s="32">
        <v>69.912823802090472</v>
      </c>
      <c r="I216" s="32">
        <v>2000157.1521806291</v>
      </c>
    </row>
    <row r="217" spans="1:9">
      <c r="A217" s="30" t="s">
        <v>286</v>
      </c>
      <c r="B217" s="31">
        <v>3.4114494886599477E-2</v>
      </c>
      <c r="C217" s="30" t="s">
        <v>58</v>
      </c>
      <c r="D217" s="30" t="s">
        <v>59</v>
      </c>
      <c r="E217" s="32">
        <v>1</v>
      </c>
      <c r="F217" s="32">
        <v>493730.82880439999</v>
      </c>
      <c r="G217" s="32">
        <v>23.510991847828571</v>
      </c>
      <c r="H217" s="32">
        <v>23.510991847828571</v>
      </c>
      <c r="I217" s="32">
        <v>2000000.732621104</v>
      </c>
    </row>
    <row r="218" spans="1:9">
      <c r="A218" s="30" t="s">
        <v>287</v>
      </c>
      <c r="B218" s="31">
        <v>5.7738027850107558E-3</v>
      </c>
      <c r="C218" s="30" t="s">
        <v>58</v>
      </c>
      <c r="D218" s="30" t="s">
        <v>59</v>
      </c>
      <c r="E218" s="32">
        <v>1</v>
      </c>
      <c r="F218" s="32">
        <v>607549.89146499999</v>
      </c>
      <c r="G218" s="32">
        <v>28.930947212619049</v>
      </c>
      <c r="H218" s="32">
        <v>28.930947212619049</v>
      </c>
      <c r="I218" s="32">
        <v>2000000.152578776</v>
      </c>
    </row>
    <row r="219" spans="1:9">
      <c r="A219" s="30" t="s">
        <v>288</v>
      </c>
      <c r="B219" s="31">
        <v>7.6757613494848843E-3</v>
      </c>
      <c r="C219" s="30" t="s">
        <v>58</v>
      </c>
      <c r="D219" s="30" t="s">
        <v>59</v>
      </c>
      <c r="E219" s="32">
        <v>1</v>
      </c>
      <c r="F219" s="32">
        <v>766563.74786919996</v>
      </c>
      <c r="G219" s="32">
        <v>36.503035612819048</v>
      </c>
      <c r="H219" s="32">
        <v>36.503035612819048</v>
      </c>
      <c r="I219" s="32">
        <v>2000000.2559292801</v>
      </c>
    </row>
    <row r="220" spans="1:9">
      <c r="A220" s="30" t="s">
        <v>289</v>
      </c>
      <c r="B220" s="31">
        <v>6.2719347899920768E-3</v>
      </c>
      <c r="C220" s="30" t="s">
        <v>64</v>
      </c>
      <c r="D220" s="30" t="s">
        <v>59</v>
      </c>
      <c r="E220" s="32">
        <v>1</v>
      </c>
      <c r="F220" s="32">
        <v>1805646.5238458</v>
      </c>
      <c r="G220" s="32">
        <v>85.983167802180944</v>
      </c>
      <c r="H220" s="32">
        <v>85.983167802180944</v>
      </c>
      <c r="I220" s="32">
        <v>2000000.492588768</v>
      </c>
    </row>
    <row r="221" spans="1:9">
      <c r="A221" s="30" t="s">
        <v>290</v>
      </c>
      <c r="B221" s="31">
        <v>1.620438507113476E-2</v>
      </c>
      <c r="C221" s="30" t="s">
        <v>58</v>
      </c>
      <c r="D221" s="30" t="s">
        <v>59</v>
      </c>
      <c r="E221" s="32">
        <v>1</v>
      </c>
      <c r="F221" s="32">
        <v>1573082.8231615</v>
      </c>
      <c r="G221" s="32">
        <v>74.908705864833337</v>
      </c>
      <c r="H221" s="32">
        <v>74.908705864833337</v>
      </c>
      <c r="I221" s="32">
        <v>2000001.1087519031</v>
      </c>
    </row>
    <row r="222" spans="1:9">
      <c r="A222" s="30" t="s">
        <v>291</v>
      </c>
      <c r="B222" s="31">
        <v>4.2643118608249372E-3</v>
      </c>
      <c r="C222" s="30" t="s">
        <v>64</v>
      </c>
      <c r="D222" s="30" t="s">
        <v>59</v>
      </c>
      <c r="E222" s="32">
        <v>1</v>
      </c>
      <c r="F222" s="32">
        <v>259548.62908720001</v>
      </c>
      <c r="G222" s="32">
        <v>12.359458527961911</v>
      </c>
      <c r="H222" s="32">
        <v>12.359458527961911</v>
      </c>
      <c r="I222" s="32">
        <v>2000000.048141313</v>
      </c>
    </row>
    <row r="223" spans="1:9">
      <c r="A223" s="30" t="s">
        <v>292</v>
      </c>
      <c r="B223" s="31">
        <v>1.3857126684025811E-2</v>
      </c>
      <c r="C223" s="30" t="s">
        <v>64</v>
      </c>
      <c r="D223" s="30" t="s">
        <v>59</v>
      </c>
      <c r="E223" s="32">
        <v>1</v>
      </c>
      <c r="F223" s="32">
        <v>1891082.4997099</v>
      </c>
      <c r="G223" s="32">
        <v>90.051547605233338</v>
      </c>
      <c r="H223" s="32">
        <v>90.051547605233338</v>
      </c>
      <c r="I223" s="32">
        <v>2000001.139813764</v>
      </c>
    </row>
    <row r="224" spans="1:9">
      <c r="A224" s="30" t="s">
        <v>293</v>
      </c>
      <c r="B224" s="31">
        <v>5.7738027850107558E-3</v>
      </c>
      <c r="C224" s="30" t="s">
        <v>58</v>
      </c>
      <c r="D224" s="30" t="s">
        <v>59</v>
      </c>
      <c r="E224" s="32">
        <v>1</v>
      </c>
      <c r="F224" s="32">
        <v>839749.63423079997</v>
      </c>
      <c r="G224" s="32">
        <v>39.988077820514278</v>
      </c>
      <c r="H224" s="32">
        <v>39.988077820514278</v>
      </c>
      <c r="I224" s="32">
        <v>2000000.210892922</v>
      </c>
    </row>
    <row r="225" spans="1:9">
      <c r="A225" s="30" t="s">
        <v>294</v>
      </c>
      <c r="B225" s="31">
        <v>0.35700215102456678</v>
      </c>
      <c r="C225" s="30" t="s">
        <v>58</v>
      </c>
      <c r="D225" s="30" t="s">
        <v>59</v>
      </c>
      <c r="E225" s="32">
        <v>1</v>
      </c>
      <c r="F225" s="32">
        <v>470034.7656249</v>
      </c>
      <c r="G225" s="32">
        <v>22.382607886900001</v>
      </c>
      <c r="H225" s="32">
        <v>22.382607886900001</v>
      </c>
      <c r="I225" s="32">
        <v>2000007.2987930251</v>
      </c>
    </row>
    <row r="226" spans="1:9">
      <c r="A226" s="30" t="s">
        <v>295</v>
      </c>
      <c r="B226" s="31">
        <v>0.17321408355032261</v>
      </c>
      <c r="C226" s="30" t="s">
        <v>58</v>
      </c>
      <c r="D226" s="30" t="s">
        <v>59</v>
      </c>
      <c r="E226" s="32">
        <v>1</v>
      </c>
      <c r="F226" s="32">
        <v>735546.2905147</v>
      </c>
      <c r="G226" s="32">
        <v>35.026013834033343</v>
      </c>
      <c r="H226" s="32">
        <v>35.026013834033343</v>
      </c>
      <c r="I226" s="32">
        <v>2000005.5417055211</v>
      </c>
    </row>
    <row r="227" spans="1:9">
      <c r="A227" s="30" t="s">
        <v>296</v>
      </c>
      <c r="B227" s="31">
        <v>0.1117249707536133</v>
      </c>
      <c r="C227" s="30" t="s">
        <v>58</v>
      </c>
      <c r="D227" s="30" t="s">
        <v>59</v>
      </c>
      <c r="E227" s="32">
        <v>1</v>
      </c>
      <c r="F227" s="32">
        <v>463488.49146200001</v>
      </c>
      <c r="G227" s="32">
        <v>22.070880545809519</v>
      </c>
      <c r="H227" s="32">
        <v>22.070880545809519</v>
      </c>
      <c r="I227" s="32">
        <v>2000002.2523684681</v>
      </c>
    </row>
    <row r="228" spans="1:9">
      <c r="A228" s="30" t="s">
        <v>297</v>
      </c>
      <c r="B228" s="31">
        <v>0.1117249707536133</v>
      </c>
      <c r="C228" s="30" t="s">
        <v>58</v>
      </c>
      <c r="D228" s="30" t="s">
        <v>59</v>
      </c>
      <c r="E228" s="32">
        <v>1</v>
      </c>
      <c r="F228" s="32">
        <v>769730.33107790002</v>
      </c>
      <c r="G228" s="32">
        <v>36.653825289423807</v>
      </c>
      <c r="H228" s="32">
        <v>36.653825289423807</v>
      </c>
      <c r="I228" s="32">
        <v>2000003.7405811769</v>
      </c>
    </row>
    <row r="229" spans="1:9">
      <c r="A229" s="30" t="s">
        <v>298</v>
      </c>
      <c r="B229" s="31">
        <v>1.7057247443299751E-3</v>
      </c>
      <c r="C229" s="30" t="s">
        <v>58</v>
      </c>
      <c r="D229" s="30" t="s">
        <v>59</v>
      </c>
      <c r="E229" s="32">
        <v>1</v>
      </c>
      <c r="F229" s="32">
        <v>768248.68715779996</v>
      </c>
      <c r="G229" s="32">
        <v>36.583270817038091</v>
      </c>
      <c r="H229" s="32">
        <v>36.583270817038091</v>
      </c>
      <c r="I229" s="32">
        <v>2000000.056998183</v>
      </c>
    </row>
    <row r="230" spans="1:9">
      <c r="A230" s="30" t="s">
        <v>299</v>
      </c>
      <c r="B230" s="31">
        <v>0.1219593192195932</v>
      </c>
      <c r="C230" s="30" t="s">
        <v>64</v>
      </c>
      <c r="D230" s="30" t="s">
        <v>59</v>
      </c>
      <c r="E230" s="32">
        <v>1</v>
      </c>
      <c r="F230" s="32">
        <v>2380244.7712539998</v>
      </c>
      <c r="G230" s="32">
        <v>113.3449891073333</v>
      </c>
      <c r="H230" s="32">
        <v>113.3449891073333</v>
      </c>
      <c r="I230" s="32">
        <v>2000012.6266122949</v>
      </c>
    </row>
    <row r="231" spans="1:9">
      <c r="A231" s="30" t="s">
        <v>300</v>
      </c>
      <c r="B231" s="31">
        <v>8.5286237216498743E-3</v>
      </c>
      <c r="C231" s="30" t="s">
        <v>58</v>
      </c>
      <c r="D231" s="30" t="s">
        <v>59</v>
      </c>
      <c r="E231" s="32">
        <v>1</v>
      </c>
      <c r="F231" s="32">
        <v>772174.86231480003</v>
      </c>
      <c r="G231" s="32">
        <v>36.770231538799997</v>
      </c>
      <c r="H231" s="32">
        <v>36.770231538799997</v>
      </c>
      <c r="I231" s="32">
        <v>2000000.286447376</v>
      </c>
    </row>
    <row r="232" spans="1:9">
      <c r="A232" s="30" t="s">
        <v>301</v>
      </c>
      <c r="B232" s="31">
        <v>5.7738027850107558E-3</v>
      </c>
      <c r="C232" s="30" t="s">
        <v>58</v>
      </c>
      <c r="D232" s="30" t="s">
        <v>59</v>
      </c>
      <c r="E232" s="32">
        <v>1</v>
      </c>
      <c r="F232" s="32">
        <v>742312.751712</v>
      </c>
      <c r="G232" s="32">
        <v>35.348226271999998</v>
      </c>
      <c r="H232" s="32">
        <v>35.348226271999998</v>
      </c>
      <c r="I232" s="32">
        <v>2000000.1864228321</v>
      </c>
    </row>
    <row r="233" spans="1:9">
      <c r="A233" s="30" t="s">
        <v>302</v>
      </c>
      <c r="B233" s="31">
        <v>5.7738027850107558E-3</v>
      </c>
      <c r="C233" s="30" t="s">
        <v>58</v>
      </c>
      <c r="D233" s="30" t="s">
        <v>59</v>
      </c>
      <c r="E233" s="32">
        <v>1</v>
      </c>
      <c r="F233" s="32">
        <v>1694085.156152</v>
      </c>
      <c r="G233" s="32">
        <v>80.670721721523805</v>
      </c>
      <c r="H233" s="32">
        <v>80.670721721523805</v>
      </c>
      <c r="I233" s="32">
        <v>2000000.425448912</v>
      </c>
    </row>
    <row r="234" spans="1:9">
      <c r="A234" s="30" t="s">
        <v>303</v>
      </c>
      <c r="B234" s="31">
        <v>9.38148609381486E-3</v>
      </c>
      <c r="C234" s="30" t="s">
        <v>64</v>
      </c>
      <c r="D234" s="30" t="s">
        <v>59</v>
      </c>
      <c r="E234" s="32">
        <v>1</v>
      </c>
      <c r="F234" s="32">
        <v>876012.03243589995</v>
      </c>
      <c r="G234" s="32">
        <v>41.714858687423813</v>
      </c>
      <c r="H234" s="32">
        <v>41.714858687423813</v>
      </c>
      <c r="I234" s="32">
        <v>2000000.3574636991</v>
      </c>
    </row>
    <row r="235" spans="1:9">
      <c r="A235" s="30" t="s">
        <v>304</v>
      </c>
      <c r="B235" s="31">
        <v>8.6139099588663726E-2</v>
      </c>
      <c r="C235" s="30" t="s">
        <v>64</v>
      </c>
      <c r="D235" s="30" t="s">
        <v>59</v>
      </c>
      <c r="E235" s="32">
        <v>1</v>
      </c>
      <c r="F235" s="32">
        <v>1657521.3730575</v>
      </c>
      <c r="G235" s="32">
        <v>78.929589193214284</v>
      </c>
      <c r="H235" s="32">
        <v>78.929589193214284</v>
      </c>
      <c r="I235" s="32">
        <v>2000006.210258804</v>
      </c>
    </row>
    <row r="236" spans="1:9">
      <c r="A236" s="30" t="s">
        <v>305</v>
      </c>
      <c r="B236" s="31">
        <v>1.119287520283784E-2</v>
      </c>
      <c r="C236" s="30" t="s">
        <v>58</v>
      </c>
      <c r="D236" s="30" t="s">
        <v>59</v>
      </c>
      <c r="E236" s="32">
        <v>1</v>
      </c>
      <c r="F236" s="32">
        <v>313170.61563710001</v>
      </c>
      <c r="G236" s="32">
        <v>14.91288645890952</v>
      </c>
      <c r="H236" s="32">
        <v>14.91288645890952</v>
      </c>
      <c r="I236" s="32">
        <v>2000000.152465963</v>
      </c>
    </row>
    <row r="237" spans="1:9">
      <c r="A237" s="30" t="s">
        <v>306</v>
      </c>
      <c r="B237" s="31">
        <v>0.98061058907883325</v>
      </c>
      <c r="C237" s="30" t="s">
        <v>58</v>
      </c>
      <c r="D237" s="30" t="s">
        <v>59</v>
      </c>
      <c r="E237" s="32">
        <v>1</v>
      </c>
      <c r="F237" s="32">
        <v>332561.2033242</v>
      </c>
      <c r="G237" s="32">
        <v>15.83624777734286</v>
      </c>
      <c r="H237" s="32">
        <v>15.83624777734286</v>
      </c>
      <c r="I237" s="32">
        <v>2000014.1846425401</v>
      </c>
    </row>
    <row r="238" spans="1:9">
      <c r="A238" s="30" t="s">
        <v>307</v>
      </c>
      <c r="B238" s="31">
        <v>5.2254877542548774</v>
      </c>
      <c r="C238" s="30" t="s">
        <v>64</v>
      </c>
      <c r="D238" s="30" t="s">
        <v>59</v>
      </c>
      <c r="E238" s="32">
        <v>1</v>
      </c>
      <c r="F238" s="32">
        <v>2181043.3227244001</v>
      </c>
      <c r="G238" s="32">
        <v>103.8592058440191</v>
      </c>
      <c r="H238" s="32">
        <v>103.8592058440191</v>
      </c>
      <c r="I238" s="32">
        <v>2000495.725615599</v>
      </c>
    </row>
    <row r="239" spans="1:9">
      <c r="A239" s="30" t="s">
        <v>308</v>
      </c>
      <c r="B239" s="31">
        <v>1.051209479603004</v>
      </c>
      <c r="C239" s="30" t="s">
        <v>58</v>
      </c>
      <c r="D239" s="30" t="s">
        <v>59</v>
      </c>
      <c r="E239" s="32">
        <v>1</v>
      </c>
      <c r="F239" s="32">
        <v>430630.52894769999</v>
      </c>
      <c r="G239" s="32">
        <v>20.506215664176189</v>
      </c>
      <c r="H239" s="32">
        <v>20.506215664176189</v>
      </c>
      <c r="I239" s="32">
        <v>2000019.6899366181</v>
      </c>
    </row>
    <row r="240" spans="1:9">
      <c r="A240" s="30" t="s">
        <v>309</v>
      </c>
      <c r="B240" s="31">
        <v>0.47980678516170411</v>
      </c>
      <c r="C240" s="30" t="s">
        <v>58</v>
      </c>
      <c r="D240" s="30" t="s">
        <v>59</v>
      </c>
      <c r="E240" s="32">
        <v>1</v>
      </c>
      <c r="F240" s="32">
        <v>775227.80647810001</v>
      </c>
      <c r="G240" s="32">
        <v>36.915609832290478</v>
      </c>
      <c r="H240" s="32">
        <v>36.915609832290478</v>
      </c>
      <c r="I240" s="32">
        <v>2000016.17878715</v>
      </c>
    </row>
    <row r="241" spans="1:9">
      <c r="A241" s="30" t="s">
        <v>310</v>
      </c>
      <c r="B241" s="31">
        <v>0.12366504396392319</v>
      </c>
      <c r="C241" s="30" t="s">
        <v>64</v>
      </c>
      <c r="D241" s="30" t="s">
        <v>59</v>
      </c>
      <c r="E241" s="32">
        <v>1</v>
      </c>
      <c r="F241" s="32">
        <v>1142305.5864573999</v>
      </c>
      <c r="G241" s="32">
        <v>54.395504117019037</v>
      </c>
      <c r="H241" s="32">
        <v>54.395504117019037</v>
      </c>
      <c r="I241" s="32">
        <v>2000006.144400151</v>
      </c>
    </row>
    <row r="242" spans="1:9">
      <c r="A242" s="30" t="s">
        <v>311</v>
      </c>
      <c r="B242" s="31">
        <v>6.908185214536397E-2</v>
      </c>
      <c r="C242" s="30" t="s">
        <v>64</v>
      </c>
      <c r="D242" s="30" t="s">
        <v>59</v>
      </c>
      <c r="E242" s="32">
        <v>1</v>
      </c>
      <c r="F242" s="32">
        <v>3050720.7680322998</v>
      </c>
      <c r="G242" s="32">
        <v>145.27241752534761</v>
      </c>
      <c r="H242" s="32">
        <v>145.27241752534761</v>
      </c>
      <c r="I242" s="32">
        <v>2000009.1667769849</v>
      </c>
    </row>
    <row r="243" spans="1:9">
      <c r="A243" s="30" t="s">
        <v>312</v>
      </c>
      <c r="B243" s="31">
        <v>1.6974753764292989</v>
      </c>
      <c r="C243" s="30" t="s">
        <v>58</v>
      </c>
      <c r="D243" s="30" t="s">
        <v>59</v>
      </c>
      <c r="E243" s="32">
        <v>1</v>
      </c>
      <c r="F243" s="32">
        <v>563875.84269379999</v>
      </c>
      <c r="G243" s="32">
        <v>26.851230604466661</v>
      </c>
      <c r="H243" s="32">
        <v>26.851230604466661</v>
      </c>
      <c r="I243" s="32">
        <v>2000041.6329520689</v>
      </c>
    </row>
    <row r="244" spans="1:9">
      <c r="A244" s="30" t="s">
        <v>313</v>
      </c>
      <c r="B244" s="31">
        <v>0.11940073210309821</v>
      </c>
      <c r="C244" s="30" t="s">
        <v>58</v>
      </c>
      <c r="D244" s="30" t="s">
        <v>59</v>
      </c>
      <c r="E244" s="32">
        <v>1</v>
      </c>
      <c r="F244" s="32">
        <v>580999.90047720005</v>
      </c>
      <c r="G244" s="32">
        <v>27.66666192748572</v>
      </c>
      <c r="H244" s="32">
        <v>27.66666192748572</v>
      </c>
      <c r="I244" s="32">
        <v>2000003.0174027509</v>
      </c>
    </row>
    <row r="245" spans="1:9">
      <c r="A245" s="30" t="s">
        <v>314</v>
      </c>
      <c r="B245" s="31">
        <v>3.8378806747424443E-2</v>
      </c>
      <c r="C245" s="30" t="s">
        <v>64</v>
      </c>
      <c r="D245" s="30" t="s">
        <v>59</v>
      </c>
      <c r="E245" s="32">
        <v>1</v>
      </c>
      <c r="F245" s="32">
        <v>422521.09660619998</v>
      </c>
      <c r="G245" s="32">
        <v>20.12005221934286</v>
      </c>
      <c r="H245" s="32">
        <v>20.12005221934286</v>
      </c>
      <c r="I245" s="32">
        <v>2000000.705326336</v>
      </c>
    </row>
    <row r="246" spans="1:9">
      <c r="A246" s="30" t="s">
        <v>315</v>
      </c>
      <c r="B246" s="31">
        <v>0.21955545492282719</v>
      </c>
      <c r="C246" s="30" t="s">
        <v>58</v>
      </c>
      <c r="D246" s="30" t="s">
        <v>59</v>
      </c>
      <c r="E246" s="32">
        <v>1</v>
      </c>
      <c r="F246" s="32">
        <v>863972.29485790001</v>
      </c>
      <c r="G246" s="32">
        <v>41.141537850376189</v>
      </c>
      <c r="H246" s="32">
        <v>41.141537850376189</v>
      </c>
      <c r="I246" s="32">
        <v>2000008.2507662249</v>
      </c>
    </row>
    <row r="247" spans="1:9">
      <c r="A247" s="30" t="s">
        <v>316</v>
      </c>
      <c r="B247" s="31">
        <v>0.29684893769576221</v>
      </c>
      <c r="C247" s="30" t="s">
        <v>64</v>
      </c>
      <c r="D247" s="30" t="s">
        <v>59</v>
      </c>
      <c r="E247" s="32">
        <v>1</v>
      </c>
      <c r="F247" s="32">
        <v>1480056.7932656</v>
      </c>
      <c r="G247" s="32">
        <v>70.478894917409519</v>
      </c>
      <c r="H247" s="32">
        <v>70.478894917409519</v>
      </c>
      <c r="I247" s="32">
        <v>2000019.1101507931</v>
      </c>
    </row>
    <row r="248" spans="1:9">
      <c r="A248" s="30" t="s">
        <v>317</v>
      </c>
      <c r="B248" s="31">
        <v>1.4498660326804779E-2</v>
      </c>
      <c r="C248" s="30" t="s">
        <v>58</v>
      </c>
      <c r="D248" s="30" t="s">
        <v>59</v>
      </c>
      <c r="E248" s="32">
        <v>1</v>
      </c>
      <c r="F248" s="32">
        <v>716098.19704779994</v>
      </c>
      <c r="G248" s="32">
        <v>34.099914145133333</v>
      </c>
      <c r="H248" s="32">
        <v>34.099914145133333</v>
      </c>
      <c r="I248" s="32">
        <v>2000000.451596627</v>
      </c>
    </row>
    <row r="249" spans="1:9">
      <c r="A249" s="30" t="s">
        <v>318</v>
      </c>
      <c r="B249" s="31">
        <v>0.17654251103815241</v>
      </c>
      <c r="C249" s="30" t="s">
        <v>58</v>
      </c>
      <c r="D249" s="30" t="s">
        <v>59</v>
      </c>
      <c r="E249" s="32">
        <v>1</v>
      </c>
      <c r="F249" s="32">
        <v>483902.3457072</v>
      </c>
      <c r="G249" s="32">
        <v>23.042968843200001</v>
      </c>
      <c r="H249" s="32">
        <v>23.042968843200001</v>
      </c>
      <c r="I249" s="32">
        <v>2000003.7158421869</v>
      </c>
    </row>
    <row r="250" spans="1:9">
      <c r="A250" s="30" t="s">
        <v>319</v>
      </c>
      <c r="B250" s="31">
        <v>0.13304653005773801</v>
      </c>
      <c r="C250" s="30" t="s">
        <v>58</v>
      </c>
      <c r="D250" s="30" t="s">
        <v>59</v>
      </c>
      <c r="E250" s="32">
        <v>1</v>
      </c>
      <c r="F250" s="32">
        <v>496433.33931050001</v>
      </c>
      <c r="G250" s="32">
        <v>23.639682824309521</v>
      </c>
      <c r="H250" s="32">
        <v>23.639682824309521</v>
      </c>
      <c r="I250" s="32">
        <v>2000002.8728617469</v>
      </c>
    </row>
    <row r="251" spans="1:9">
      <c r="A251" s="30" t="s">
        <v>320</v>
      </c>
      <c r="B251" s="31">
        <v>1.7057247443299751E-3</v>
      </c>
      <c r="C251" s="30" t="s">
        <v>64</v>
      </c>
      <c r="D251" s="30" t="s">
        <v>59</v>
      </c>
      <c r="E251" s="32">
        <v>1</v>
      </c>
      <c r="F251" s="32">
        <v>2244762.7016189001</v>
      </c>
      <c r="G251" s="32">
        <v>106.8934619818524</v>
      </c>
      <c r="H251" s="32">
        <v>106.8934619818524</v>
      </c>
      <c r="I251" s="32">
        <v>2000000.1665442421</v>
      </c>
    </row>
    <row r="252" spans="1:9">
      <c r="A252" s="30" t="s">
        <v>321</v>
      </c>
      <c r="B252" s="31">
        <v>2.5585871164949619E-3</v>
      </c>
      <c r="C252" s="30" t="s">
        <v>64</v>
      </c>
      <c r="D252" s="30" t="s">
        <v>59</v>
      </c>
      <c r="E252" s="32">
        <v>1</v>
      </c>
      <c r="F252" s="32">
        <v>189483.56516960001</v>
      </c>
      <c r="G252" s="32">
        <v>9.0230269128380964</v>
      </c>
      <c r="H252" s="32">
        <v>9.0230269128380964</v>
      </c>
      <c r="I252" s="32">
        <v>2000000.0210873489</v>
      </c>
    </row>
    <row r="253" spans="1:9">
      <c r="A253" s="30" t="s">
        <v>322</v>
      </c>
      <c r="B253" s="31">
        <v>1.774708479565267</v>
      </c>
      <c r="C253" s="30" t="s">
        <v>64</v>
      </c>
      <c r="D253" s="30" t="s">
        <v>59</v>
      </c>
      <c r="E253" s="32">
        <v>1</v>
      </c>
      <c r="F253" s="32">
        <v>2926298.0898163002</v>
      </c>
      <c r="G253" s="32">
        <v>139.34752808649051</v>
      </c>
      <c r="H253" s="32">
        <v>139.34752808649051</v>
      </c>
      <c r="I253" s="32">
        <v>2000225.889384693</v>
      </c>
    </row>
    <row r="254" spans="1:9">
      <c r="A254" s="30" t="s">
        <v>323</v>
      </c>
      <c r="B254" s="31">
        <v>1.5562851428355789E-2</v>
      </c>
      <c r="C254" s="30" t="s">
        <v>64</v>
      </c>
      <c r="D254" s="30" t="s">
        <v>59</v>
      </c>
      <c r="E254" s="32">
        <v>1</v>
      </c>
      <c r="F254" s="32">
        <v>1455498.8085749999</v>
      </c>
      <c r="G254" s="32">
        <v>69.309467075000001</v>
      </c>
      <c r="H254" s="32">
        <v>69.309467075000001</v>
      </c>
      <c r="I254" s="32">
        <v>2000000.9852609269</v>
      </c>
    </row>
    <row r="255" spans="1:9">
      <c r="A255" s="30" t="s">
        <v>324</v>
      </c>
      <c r="B255" s="31">
        <v>6.9934714517528959E-2</v>
      </c>
      <c r="C255" s="30" t="s">
        <v>64</v>
      </c>
      <c r="D255" s="30" t="s">
        <v>59</v>
      </c>
      <c r="E255" s="32">
        <v>1</v>
      </c>
      <c r="F255" s="32">
        <v>1026684.049641</v>
      </c>
      <c r="G255" s="32">
        <v>48.889716649571433</v>
      </c>
      <c r="H255" s="32">
        <v>48.889716649571433</v>
      </c>
      <c r="I255" s="32">
        <v>2000003.1230566029</v>
      </c>
    </row>
    <row r="256" spans="1:9">
      <c r="A256" s="30" t="s">
        <v>325</v>
      </c>
      <c r="B256" s="31">
        <v>0.1073927318012</v>
      </c>
      <c r="C256" s="30" t="s">
        <v>58</v>
      </c>
      <c r="D256" s="30" t="s">
        <v>59</v>
      </c>
      <c r="E256" s="32">
        <v>1</v>
      </c>
      <c r="F256" s="32">
        <v>845674.40021919995</v>
      </c>
      <c r="G256" s="32">
        <v>40.27020953424762</v>
      </c>
      <c r="H256" s="32">
        <v>40.27020953424762</v>
      </c>
      <c r="I256" s="32">
        <v>2000003.950283895</v>
      </c>
    </row>
    <row r="257" spans="1:9">
      <c r="A257" s="30" t="s">
        <v>326</v>
      </c>
      <c r="B257" s="31">
        <v>7.8221819691309105E-2</v>
      </c>
      <c r="C257" s="30" t="s">
        <v>64</v>
      </c>
      <c r="D257" s="30" t="s">
        <v>59</v>
      </c>
      <c r="E257" s="32">
        <v>1</v>
      </c>
      <c r="F257" s="32">
        <v>927047.97107259999</v>
      </c>
      <c r="G257" s="32">
        <v>44.14514147964762</v>
      </c>
      <c r="H257" s="32">
        <v>44.14514147964762</v>
      </c>
      <c r="I257" s="32">
        <v>2000003.1541355751</v>
      </c>
    </row>
    <row r="258" spans="1:9">
      <c r="A258" s="30" t="s">
        <v>327</v>
      </c>
      <c r="B258" s="31">
        <v>5.7994641307219152E-2</v>
      </c>
      <c r="C258" s="30" t="s">
        <v>58</v>
      </c>
      <c r="D258" s="30" t="s">
        <v>59</v>
      </c>
      <c r="E258" s="32">
        <v>1</v>
      </c>
      <c r="F258" s="32">
        <v>460411.26569979999</v>
      </c>
      <c r="G258" s="32">
        <v>21.924345985704761</v>
      </c>
      <c r="H258" s="32">
        <v>21.924345985704761</v>
      </c>
      <c r="I258" s="32">
        <v>2000001.1614059389</v>
      </c>
    </row>
    <row r="259" spans="1:9">
      <c r="A259" s="30" t="s">
        <v>328</v>
      </c>
      <c r="B259" s="31">
        <v>3.7148571644212987E-2</v>
      </c>
      <c r="C259" s="30" t="s">
        <v>58</v>
      </c>
      <c r="D259" s="30" t="s">
        <v>59</v>
      </c>
      <c r="E259" s="32">
        <v>1</v>
      </c>
      <c r="F259" s="32">
        <v>357915.63592600002</v>
      </c>
      <c r="G259" s="32">
        <v>17.043601710761909</v>
      </c>
      <c r="H259" s="32">
        <v>17.043601710761909</v>
      </c>
      <c r="I259" s="32">
        <v>2000000.5783264099</v>
      </c>
    </row>
    <row r="260" spans="1:9">
      <c r="A260" s="30" t="s">
        <v>329</v>
      </c>
      <c r="B260" s="31">
        <v>1.7057247443299751E-3</v>
      </c>
      <c r="C260" s="30" t="s">
        <v>58</v>
      </c>
      <c r="D260" s="30" t="s">
        <v>59</v>
      </c>
      <c r="E260" s="32">
        <v>1</v>
      </c>
      <c r="F260" s="32">
        <v>272118.49320500001</v>
      </c>
      <c r="G260" s="32">
        <v>12.95802348595238</v>
      </c>
      <c r="H260" s="32">
        <v>12.95802348595238</v>
      </c>
      <c r="I260" s="32">
        <v>2000000.020189113</v>
      </c>
    </row>
    <row r="261" spans="1:9">
      <c r="A261" s="30" t="s">
        <v>330</v>
      </c>
      <c r="B261" s="31">
        <v>0.44007698403713341</v>
      </c>
      <c r="C261" s="30" t="s">
        <v>58</v>
      </c>
      <c r="D261" s="30" t="s">
        <v>59</v>
      </c>
      <c r="E261" s="32">
        <v>1</v>
      </c>
      <c r="F261" s="32">
        <v>708579.64972690004</v>
      </c>
      <c r="G261" s="32">
        <v>33.741888082233338</v>
      </c>
      <c r="H261" s="32">
        <v>33.741888082233338</v>
      </c>
      <c r="I261" s="32">
        <v>2000013.5633686259</v>
      </c>
    </row>
    <row r="262" spans="1:9">
      <c r="A262" s="30" t="s">
        <v>331</v>
      </c>
      <c r="B262" s="31">
        <v>0.16374957545567759</v>
      </c>
      <c r="C262" s="30" t="s">
        <v>58</v>
      </c>
      <c r="D262" s="30" t="s">
        <v>59</v>
      </c>
      <c r="E262" s="32">
        <v>1</v>
      </c>
      <c r="F262" s="32">
        <v>772139.19382639998</v>
      </c>
      <c r="G262" s="32">
        <v>36.768533039352377</v>
      </c>
      <c r="H262" s="32">
        <v>36.768533039352377</v>
      </c>
      <c r="I262" s="32">
        <v>2000005.4995355629</v>
      </c>
    </row>
    <row r="263" spans="1:9">
      <c r="A263" s="30" t="s">
        <v>332</v>
      </c>
      <c r="B263" s="31">
        <v>9.466772331031359E-2</v>
      </c>
      <c r="C263" s="30" t="s">
        <v>64</v>
      </c>
      <c r="D263" s="30" t="s">
        <v>59</v>
      </c>
      <c r="E263" s="32">
        <v>1</v>
      </c>
      <c r="F263" s="32">
        <v>980317.65661259997</v>
      </c>
      <c r="G263" s="32">
        <v>46.68179317202857</v>
      </c>
      <c r="H263" s="32">
        <v>46.68179317202857</v>
      </c>
      <c r="I263" s="32">
        <v>2000004.0366304489</v>
      </c>
    </row>
    <row r="264" spans="1:9">
      <c r="A264" s="30" t="s">
        <v>333</v>
      </c>
      <c r="B264" s="31">
        <v>1.3645797954639801E-2</v>
      </c>
      <c r="C264" s="30" t="s">
        <v>58</v>
      </c>
      <c r="D264" s="30" t="s">
        <v>59</v>
      </c>
      <c r="E264" s="32">
        <v>1</v>
      </c>
      <c r="F264" s="32">
        <v>672079.19070110004</v>
      </c>
      <c r="G264" s="32">
        <v>32.003770985766671</v>
      </c>
      <c r="H264" s="32">
        <v>32.003770985766671</v>
      </c>
      <c r="I264" s="32">
        <v>2000000.398905128</v>
      </c>
    </row>
    <row r="265" spans="1:9">
      <c r="A265" s="30" t="s">
        <v>334</v>
      </c>
      <c r="B265" s="31">
        <v>0.64476395335673042</v>
      </c>
      <c r="C265" s="30" t="s">
        <v>58</v>
      </c>
      <c r="D265" s="30" t="s">
        <v>59</v>
      </c>
      <c r="E265" s="32">
        <v>1</v>
      </c>
      <c r="F265" s="32">
        <v>516193.79065550002</v>
      </c>
      <c r="G265" s="32">
        <v>24.580656697880951</v>
      </c>
      <c r="H265" s="32">
        <v>24.580656697880951</v>
      </c>
      <c r="I265" s="32">
        <v>2000014.476506171</v>
      </c>
    </row>
    <row r="266" spans="1:9">
      <c r="A266" s="30" t="s">
        <v>335</v>
      </c>
      <c r="B266" s="31">
        <v>4.4348843352579347E-2</v>
      </c>
      <c r="C266" s="30" t="s">
        <v>58</v>
      </c>
      <c r="D266" s="30" t="s">
        <v>59</v>
      </c>
      <c r="E266" s="32">
        <v>1</v>
      </c>
      <c r="F266" s="32">
        <v>438335.98619889998</v>
      </c>
      <c r="G266" s="32">
        <v>20.873142199947619</v>
      </c>
      <c r="H266" s="32">
        <v>20.873142199947619</v>
      </c>
      <c r="I266" s="32">
        <v>2000000.8455507101</v>
      </c>
    </row>
    <row r="267" spans="1:9">
      <c r="A267" s="30" t="s">
        <v>336</v>
      </c>
      <c r="B267" s="31">
        <v>0.1833654100154723</v>
      </c>
      <c r="C267" s="30" t="s">
        <v>58</v>
      </c>
      <c r="D267" s="30" t="s">
        <v>59</v>
      </c>
      <c r="E267" s="32">
        <v>1</v>
      </c>
      <c r="F267" s="32">
        <v>846115.23218259995</v>
      </c>
      <c r="G267" s="32">
        <v>40.291201532504758</v>
      </c>
      <c r="H267" s="32">
        <v>40.291201532504758</v>
      </c>
      <c r="I267" s="32">
        <v>2000006.7483432051</v>
      </c>
    </row>
    <row r="268" spans="1:9">
      <c r="A268" s="30" t="s">
        <v>337</v>
      </c>
      <c r="B268" s="31">
        <v>3.7525944375259447E-2</v>
      </c>
      <c r="C268" s="30" t="s">
        <v>64</v>
      </c>
      <c r="D268" s="30" t="s">
        <v>59</v>
      </c>
      <c r="E268" s="32">
        <v>1</v>
      </c>
      <c r="F268" s="32">
        <v>2634039.1458836999</v>
      </c>
      <c r="G268" s="32">
        <v>125.43043551827139</v>
      </c>
      <c r="H268" s="32">
        <v>125.43043551827139</v>
      </c>
      <c r="I268" s="32">
        <v>2000004.2993627531</v>
      </c>
    </row>
    <row r="269" spans="1:9">
      <c r="A269" s="30" t="s">
        <v>338</v>
      </c>
      <c r="B269" s="31">
        <v>1.279293558247481E-2</v>
      </c>
      <c r="C269" s="30" t="s">
        <v>58</v>
      </c>
      <c r="D269" s="30" t="s">
        <v>59</v>
      </c>
      <c r="E269" s="32">
        <v>1</v>
      </c>
      <c r="F269" s="32">
        <v>327715.65637430002</v>
      </c>
      <c r="G269" s="32">
        <v>15.60550744639524</v>
      </c>
      <c r="H269" s="32">
        <v>15.60550744639524</v>
      </c>
      <c r="I269" s="32">
        <v>2000000.1823549841</v>
      </c>
    </row>
    <row r="270" spans="1:9">
      <c r="A270" s="30" t="s">
        <v>339</v>
      </c>
      <c r="B270" s="31">
        <v>1.3645797954639801E-2</v>
      </c>
      <c r="C270" s="30" t="s">
        <v>64</v>
      </c>
      <c r="D270" s="30" t="s">
        <v>59</v>
      </c>
      <c r="E270" s="32">
        <v>1</v>
      </c>
      <c r="F270" s="32">
        <v>579207.96735549998</v>
      </c>
      <c r="G270" s="32">
        <v>27.581331778833331</v>
      </c>
      <c r="H270" s="32">
        <v>27.581331778833331</v>
      </c>
      <c r="I270" s="32">
        <v>2000000.343782447</v>
      </c>
    </row>
    <row r="271" spans="1:9">
      <c r="A271" s="30" t="s">
        <v>340</v>
      </c>
      <c r="B271" s="31">
        <v>0.35649647156496472</v>
      </c>
      <c r="C271" s="30" t="s">
        <v>58</v>
      </c>
      <c r="D271" s="30" t="s">
        <v>59</v>
      </c>
      <c r="E271" s="32">
        <v>1</v>
      </c>
      <c r="F271" s="32">
        <v>452549.89716679999</v>
      </c>
      <c r="G271" s="32">
        <v>21.549995103180951</v>
      </c>
      <c r="H271" s="32">
        <v>21.549995103180951</v>
      </c>
      <c r="I271" s="32">
        <v>2000007.01733065</v>
      </c>
    </row>
    <row r="272" spans="1:9">
      <c r="A272" s="30" t="s">
        <v>341</v>
      </c>
      <c r="B272" s="31">
        <v>9.3528057662553316E-2</v>
      </c>
      <c r="C272" s="30" t="s">
        <v>64</v>
      </c>
      <c r="D272" s="30" t="s">
        <v>59</v>
      </c>
      <c r="E272" s="32">
        <v>1</v>
      </c>
      <c r="F272" s="32">
        <v>1338848.0426018001</v>
      </c>
      <c r="G272" s="32">
        <v>63.754668695323822</v>
      </c>
      <c r="H272" s="32">
        <v>63.754668695323822</v>
      </c>
      <c r="I272" s="32">
        <v>2000005.4465743629</v>
      </c>
    </row>
    <row r="273" spans="1:9">
      <c r="A273" s="30" t="s">
        <v>342</v>
      </c>
      <c r="B273" s="31">
        <v>1.7057247443299751E-3</v>
      </c>
      <c r="C273" s="30" t="s">
        <v>58</v>
      </c>
      <c r="D273" s="30" t="s">
        <v>59</v>
      </c>
      <c r="E273" s="32">
        <v>1</v>
      </c>
      <c r="F273" s="32">
        <v>373394.63190719998</v>
      </c>
      <c r="G273" s="32">
        <v>17.78069675748571</v>
      </c>
      <c r="H273" s="32">
        <v>17.78069675748571</v>
      </c>
      <c r="I273" s="32">
        <v>2000000.0277030291</v>
      </c>
    </row>
    <row r="274" spans="1:9">
      <c r="A274" s="30" t="s">
        <v>343</v>
      </c>
      <c r="B274" s="31">
        <v>0.31531001169855449</v>
      </c>
      <c r="C274" s="30" t="s">
        <v>64</v>
      </c>
      <c r="D274" s="30" t="s">
        <v>59</v>
      </c>
      <c r="E274" s="32">
        <v>1</v>
      </c>
      <c r="F274" s="32">
        <v>2249825.9116932</v>
      </c>
      <c r="G274" s="32">
        <v>107.1345672234857</v>
      </c>
      <c r="H274" s="32">
        <v>107.1345672234857</v>
      </c>
      <c r="I274" s="32">
        <v>2000030.855806988</v>
      </c>
    </row>
    <row r="275" spans="1:9">
      <c r="A275" s="30" t="s">
        <v>344</v>
      </c>
      <c r="B275" s="31">
        <v>0.1287822181969131</v>
      </c>
      <c r="C275" s="30" t="s">
        <v>64</v>
      </c>
      <c r="D275" s="30" t="s">
        <v>59</v>
      </c>
      <c r="E275" s="32">
        <v>1</v>
      </c>
      <c r="F275" s="32">
        <v>2281490.5934883002</v>
      </c>
      <c r="G275" s="32">
        <v>108.6424092137286</v>
      </c>
      <c r="H275" s="32">
        <v>108.6424092137286</v>
      </c>
      <c r="I275" s="32">
        <v>2000012.779822387</v>
      </c>
    </row>
    <row r="276" spans="1:9">
      <c r="A276" s="30" t="s">
        <v>345</v>
      </c>
      <c r="B276" s="31">
        <v>1.108721083814483E-2</v>
      </c>
      <c r="C276" s="30" t="s">
        <v>58</v>
      </c>
      <c r="D276" s="30" t="s">
        <v>59</v>
      </c>
      <c r="E276" s="32">
        <v>1</v>
      </c>
      <c r="F276" s="32">
        <v>574675.3038158</v>
      </c>
      <c r="G276" s="32">
        <v>27.36549065789524</v>
      </c>
      <c r="H276" s="32">
        <v>27.36549065789524</v>
      </c>
      <c r="I276" s="32">
        <v>2000000.2771373589</v>
      </c>
    </row>
    <row r="277" spans="1:9">
      <c r="A277" s="30" t="s">
        <v>346</v>
      </c>
      <c r="B277" s="31">
        <v>7.3346164006188902E-2</v>
      </c>
      <c r="C277" s="30" t="s">
        <v>64</v>
      </c>
      <c r="D277" s="30" t="s">
        <v>59</v>
      </c>
      <c r="E277" s="32">
        <v>1</v>
      </c>
      <c r="F277" s="32">
        <v>2101201.1331350999</v>
      </c>
      <c r="G277" s="32">
        <v>100.0571968159571</v>
      </c>
      <c r="H277" s="32">
        <v>100.0571968159571</v>
      </c>
      <c r="I277" s="32">
        <v>2000006.7034020179</v>
      </c>
    </row>
    <row r="278" spans="1:9">
      <c r="A278" s="30" t="s">
        <v>347</v>
      </c>
      <c r="B278" s="31">
        <v>6.6674214121287587E-2</v>
      </c>
      <c r="C278" s="30" t="s">
        <v>58</v>
      </c>
      <c r="D278" s="30" t="s">
        <v>59</v>
      </c>
      <c r="E278" s="32">
        <v>1</v>
      </c>
      <c r="F278" s="32">
        <v>571941.41214629996</v>
      </c>
      <c r="G278" s="32">
        <v>27.235305340299998</v>
      </c>
      <c r="H278" s="32">
        <v>27.235305340299998</v>
      </c>
      <c r="I278" s="32">
        <v>2000001.658668828</v>
      </c>
    </row>
    <row r="279" spans="1:9">
      <c r="A279" s="30" t="s">
        <v>348</v>
      </c>
      <c r="B279" s="31">
        <v>3.325363221253633</v>
      </c>
      <c r="C279" s="30" t="s">
        <v>58</v>
      </c>
      <c r="D279" s="30" t="s">
        <v>59</v>
      </c>
      <c r="E279" s="32">
        <v>1</v>
      </c>
      <c r="F279" s="32">
        <v>717800.68559520005</v>
      </c>
      <c r="G279" s="32">
        <v>34.18098502834286</v>
      </c>
      <c r="H279" s="32">
        <v>34.18098502834286</v>
      </c>
      <c r="I279" s="32">
        <v>2000103.8229087731</v>
      </c>
    </row>
    <row r="280" spans="1:9">
      <c r="A280" s="30" t="s">
        <v>349</v>
      </c>
      <c r="B280" s="31">
        <v>0.20439261858938079</v>
      </c>
      <c r="C280" s="30" t="s">
        <v>64</v>
      </c>
      <c r="D280" s="30" t="s">
        <v>59</v>
      </c>
      <c r="E280" s="32">
        <v>1</v>
      </c>
      <c r="F280" s="32">
        <v>93981.989839400005</v>
      </c>
      <c r="G280" s="32">
        <v>4.4753328494952376</v>
      </c>
      <c r="H280" s="32">
        <v>4.4753328494952376</v>
      </c>
      <c r="I280" s="32">
        <v>2000000.83552621</v>
      </c>
    </row>
    <row r="281" spans="1:9">
      <c r="A281" s="30" t="s">
        <v>350</v>
      </c>
      <c r="B281" s="31">
        <v>9.4343182761613652E-3</v>
      </c>
      <c r="C281" s="30" t="s">
        <v>58</v>
      </c>
      <c r="D281" s="30" t="s">
        <v>59</v>
      </c>
      <c r="E281" s="32">
        <v>1</v>
      </c>
      <c r="F281" s="32">
        <v>776357.61814469995</v>
      </c>
      <c r="G281" s="32">
        <v>36.969410387842863</v>
      </c>
      <c r="H281" s="32">
        <v>36.969410387842863</v>
      </c>
      <c r="I281" s="32">
        <v>2000000.3185829851</v>
      </c>
    </row>
    <row r="282" spans="1:9">
      <c r="A282" s="30" t="s">
        <v>351</v>
      </c>
      <c r="B282" s="31">
        <v>0.12537076870825309</v>
      </c>
      <c r="C282" s="30" t="s">
        <v>58</v>
      </c>
      <c r="D282" s="30" t="s">
        <v>59</v>
      </c>
      <c r="E282" s="32">
        <v>1</v>
      </c>
      <c r="F282" s="32">
        <v>385157.23701139999</v>
      </c>
      <c r="G282" s="32">
        <v>18.340820810066671</v>
      </c>
      <c r="H282" s="32">
        <v>18.340820810066671</v>
      </c>
      <c r="I282" s="32">
        <v>2000002.1003157331</v>
      </c>
    </row>
    <row r="283" spans="1:9">
      <c r="A283" s="30" t="s">
        <v>352</v>
      </c>
      <c r="B283" s="31">
        <v>0.1466923280123778</v>
      </c>
      <c r="C283" s="30" t="s">
        <v>58</v>
      </c>
      <c r="D283" s="30" t="s">
        <v>59</v>
      </c>
      <c r="E283" s="32">
        <v>1</v>
      </c>
      <c r="F283" s="32">
        <v>913050.70841129997</v>
      </c>
      <c r="G283" s="32">
        <v>43.478605162442847</v>
      </c>
      <c r="H283" s="32">
        <v>43.478605162442847</v>
      </c>
      <c r="I283" s="32">
        <v>2000005.825759243</v>
      </c>
    </row>
    <row r="284" spans="1:9">
      <c r="A284" s="30" t="s">
        <v>353</v>
      </c>
      <c r="B284" s="31">
        <v>1.9630929469036561E-2</v>
      </c>
      <c r="C284" s="30" t="s">
        <v>58</v>
      </c>
      <c r="D284" s="30" t="s">
        <v>59</v>
      </c>
      <c r="E284" s="32">
        <v>1</v>
      </c>
      <c r="F284" s="32">
        <v>429914.63867940003</v>
      </c>
      <c r="G284" s="32">
        <v>20.472125651399999</v>
      </c>
      <c r="H284" s="32">
        <v>20.472125651399999</v>
      </c>
      <c r="I284" s="32">
        <v>2000000.367090656</v>
      </c>
    </row>
    <row r="285" spans="1:9">
      <c r="A285" s="30" t="s">
        <v>354</v>
      </c>
      <c r="B285" s="31">
        <v>8.5286237216498743E-4</v>
      </c>
      <c r="C285" s="30" t="s">
        <v>64</v>
      </c>
      <c r="D285" s="30" t="s">
        <v>59</v>
      </c>
      <c r="E285" s="32">
        <v>1</v>
      </c>
      <c r="F285" s="32">
        <v>2033517.5859117</v>
      </c>
      <c r="G285" s="32">
        <v>96.834170757700008</v>
      </c>
      <c r="H285" s="32">
        <v>96.834170757700008</v>
      </c>
      <c r="I285" s="32">
        <v>2000000.0754357339</v>
      </c>
    </row>
    <row r="286" spans="1:9">
      <c r="A286" s="30" t="s">
        <v>355</v>
      </c>
      <c r="B286" s="31">
        <v>4.5035661723083889E-2</v>
      </c>
      <c r="C286" s="30" t="s">
        <v>58</v>
      </c>
      <c r="D286" s="30" t="s">
        <v>59</v>
      </c>
      <c r="E286" s="32">
        <v>1</v>
      </c>
      <c r="F286" s="32">
        <v>410192.63586540002</v>
      </c>
      <c r="G286" s="32">
        <v>19.53298266025714</v>
      </c>
      <c r="H286" s="32">
        <v>19.53298266025714</v>
      </c>
      <c r="I286" s="32">
        <v>2000000.8035162089</v>
      </c>
    </row>
    <row r="287" spans="1:9">
      <c r="A287" s="30" t="s">
        <v>356</v>
      </c>
      <c r="B287" s="31">
        <v>1.876297218762972E-2</v>
      </c>
      <c r="C287" s="30" t="s">
        <v>58</v>
      </c>
      <c r="D287" s="30" t="s">
        <v>59</v>
      </c>
      <c r="E287" s="32">
        <v>1</v>
      </c>
      <c r="F287" s="32">
        <v>1242246.3865012999</v>
      </c>
      <c r="G287" s="32">
        <v>59.154589833395242</v>
      </c>
      <c r="H287" s="32">
        <v>59.154589833395242</v>
      </c>
      <c r="I287" s="32">
        <v>2000001.013817098</v>
      </c>
    </row>
    <row r="288" spans="1:9">
      <c r="A288" s="30" t="s">
        <v>357</v>
      </c>
      <c r="B288" s="31">
        <v>2.5585871164949619E-3</v>
      </c>
      <c r="C288" s="30" t="s">
        <v>64</v>
      </c>
      <c r="D288" s="30" t="s">
        <v>59</v>
      </c>
      <c r="E288" s="32">
        <v>1</v>
      </c>
      <c r="F288" s="32">
        <v>1250841.6988929999</v>
      </c>
      <c r="G288" s="32">
        <v>59.563890423476188</v>
      </c>
      <c r="H288" s="32">
        <v>59.563890423476188</v>
      </c>
      <c r="I288" s="32">
        <v>2000000.1392043461</v>
      </c>
    </row>
    <row r="289" spans="1:9">
      <c r="A289" s="30" t="s">
        <v>358</v>
      </c>
      <c r="B289" s="31">
        <v>2.7502924638665611E-2</v>
      </c>
      <c r="C289" s="30" t="s">
        <v>58</v>
      </c>
      <c r="D289" s="30" t="s">
        <v>59</v>
      </c>
      <c r="E289" s="32">
        <v>1</v>
      </c>
      <c r="F289" s="32">
        <v>1726614.8647596999</v>
      </c>
      <c r="G289" s="32">
        <v>82.219755464747621</v>
      </c>
      <c r="H289" s="32">
        <v>82.219755464747621</v>
      </c>
      <c r="I289" s="32">
        <v>2000002.065497095</v>
      </c>
    </row>
    <row r="290" spans="1:9">
      <c r="A290" s="30" t="s">
        <v>359</v>
      </c>
      <c r="B290" s="31">
        <v>9.38148609381486E-3</v>
      </c>
      <c r="C290" s="30" t="s">
        <v>58</v>
      </c>
      <c r="D290" s="30" t="s">
        <v>59</v>
      </c>
      <c r="E290" s="32">
        <v>1</v>
      </c>
      <c r="F290" s="32">
        <v>851772.14732360002</v>
      </c>
      <c r="G290" s="32">
        <v>40.560578443980951</v>
      </c>
      <c r="H290" s="32">
        <v>40.560578443980951</v>
      </c>
      <c r="I290" s="32">
        <v>2000000.34757242</v>
      </c>
    </row>
    <row r="291" spans="1:9">
      <c r="A291" s="30" t="s">
        <v>360</v>
      </c>
      <c r="B291" s="31">
        <v>1.7910109815464731E-2</v>
      </c>
      <c r="C291" s="30" t="s">
        <v>58</v>
      </c>
      <c r="D291" s="30" t="s">
        <v>59</v>
      </c>
      <c r="E291" s="32">
        <v>1</v>
      </c>
      <c r="F291" s="32">
        <v>790298.43493079999</v>
      </c>
      <c r="G291" s="32">
        <v>37.633258806228568</v>
      </c>
      <c r="H291" s="32">
        <v>37.633258806228568</v>
      </c>
      <c r="I291" s="32">
        <v>2000000.61565811</v>
      </c>
    </row>
    <row r="292" spans="1:9">
      <c r="A292" s="30" t="s">
        <v>60</v>
      </c>
      <c r="B292" s="31">
        <v>0.18080682289897729</v>
      </c>
      <c r="C292" s="30" t="s">
        <v>64</v>
      </c>
      <c r="D292" s="30" t="s">
        <v>59</v>
      </c>
      <c r="E292" s="32">
        <v>1</v>
      </c>
      <c r="F292" s="32">
        <v>1136895.264588</v>
      </c>
      <c r="G292" s="32">
        <v>54.137869742285723</v>
      </c>
      <c r="H292" s="32">
        <v>54.137869742285723</v>
      </c>
      <c r="I292" s="32">
        <v>2000008.9409878911</v>
      </c>
    </row>
    <row r="293" spans="1:9">
      <c r="A293" s="30" t="s">
        <v>361</v>
      </c>
      <c r="B293" s="31">
        <v>4.3880901166081759E-2</v>
      </c>
      <c r="C293" s="30" t="s">
        <v>58</v>
      </c>
      <c r="D293" s="30" t="s">
        <v>59</v>
      </c>
      <c r="E293" s="32">
        <v>1</v>
      </c>
      <c r="F293" s="32">
        <v>394627.52224800002</v>
      </c>
      <c r="G293" s="32">
        <v>18.791786773714289</v>
      </c>
      <c r="H293" s="32">
        <v>18.791786773714289</v>
      </c>
      <c r="I293" s="32">
        <v>2000000.753204911</v>
      </c>
    </row>
    <row r="294" spans="1:9">
      <c r="A294" s="30" t="s">
        <v>362</v>
      </c>
      <c r="B294" s="31">
        <v>3.7125099060341888</v>
      </c>
      <c r="C294" s="30" t="s">
        <v>58</v>
      </c>
      <c r="D294" s="30" t="s">
        <v>59</v>
      </c>
      <c r="E294" s="32">
        <v>1</v>
      </c>
      <c r="F294" s="32">
        <v>478367.32846360002</v>
      </c>
      <c r="G294" s="32">
        <v>22.77939659350476</v>
      </c>
      <c r="H294" s="32">
        <v>22.77939659350476</v>
      </c>
      <c r="I294" s="32">
        <v>2000077.2465987271</v>
      </c>
    </row>
    <row r="295" spans="1:9">
      <c r="A295" s="30" t="s">
        <v>363</v>
      </c>
      <c r="B295" s="31">
        <v>1.9276199101852898E-2</v>
      </c>
      <c r="C295" s="30" t="s">
        <v>58</v>
      </c>
      <c r="D295" s="30" t="s">
        <v>59</v>
      </c>
      <c r="E295" s="32">
        <v>1</v>
      </c>
      <c r="F295" s="32">
        <v>895151.86922390002</v>
      </c>
      <c r="G295" s="32">
        <v>42.626279486852383</v>
      </c>
      <c r="H295" s="32">
        <v>42.626279486852383</v>
      </c>
      <c r="I295" s="32">
        <v>2000000.750530526</v>
      </c>
    </row>
    <row r="296" spans="1:9">
      <c r="A296" s="30" t="s">
        <v>364</v>
      </c>
      <c r="B296" s="31">
        <v>6.8508245594173373E-2</v>
      </c>
      <c r="C296" s="30" t="s">
        <v>58</v>
      </c>
      <c r="D296" s="30" t="s">
        <v>59</v>
      </c>
      <c r="E296" s="32">
        <v>1</v>
      </c>
      <c r="F296" s="32">
        <v>1067769.7624047</v>
      </c>
      <c r="G296" s="32">
        <v>50.846179162128571</v>
      </c>
      <c r="H296" s="32">
        <v>50.846179162128571</v>
      </c>
      <c r="I296" s="32">
        <v>2000003.1817840349</v>
      </c>
    </row>
    <row r="297" spans="1:9">
      <c r="A297" s="30" t="s">
        <v>365</v>
      </c>
      <c r="B297" s="31">
        <v>7.8463338239178823E-2</v>
      </c>
      <c r="C297" s="30" t="s">
        <v>64</v>
      </c>
      <c r="D297" s="30" t="s">
        <v>59</v>
      </c>
      <c r="E297" s="32">
        <v>1</v>
      </c>
      <c r="F297" s="32">
        <v>1122572.2227125</v>
      </c>
      <c r="G297" s="32">
        <v>53.455820129166668</v>
      </c>
      <c r="H297" s="32">
        <v>53.455820129166668</v>
      </c>
      <c r="I297" s="32">
        <v>2000003.8311689759</v>
      </c>
    </row>
    <row r="298" spans="1:9">
      <c r="A298" s="30" t="s">
        <v>366</v>
      </c>
      <c r="B298" s="31">
        <v>5.0497981055888914</v>
      </c>
      <c r="C298" s="30" t="s">
        <v>58</v>
      </c>
      <c r="D298" s="30" t="s">
        <v>59</v>
      </c>
      <c r="E298" s="32">
        <v>1</v>
      </c>
      <c r="F298" s="32">
        <v>824024.3229569</v>
      </c>
      <c r="G298" s="32">
        <v>39.239253474138103</v>
      </c>
      <c r="H298" s="32">
        <v>39.239253474138103</v>
      </c>
      <c r="I298" s="32">
        <v>2000180.994042621</v>
      </c>
    </row>
    <row r="299" spans="1:9">
      <c r="A299" s="30" t="s">
        <v>367</v>
      </c>
      <c r="B299" s="31">
        <v>0.20720781916298731</v>
      </c>
      <c r="C299" s="30" t="s">
        <v>58</v>
      </c>
      <c r="D299" s="30" t="s">
        <v>59</v>
      </c>
      <c r="E299" s="32">
        <v>1</v>
      </c>
      <c r="F299" s="32">
        <v>457173.9857129</v>
      </c>
      <c r="G299" s="32">
        <v>21.770189795852382</v>
      </c>
      <c r="H299" s="32">
        <v>21.770189795852382</v>
      </c>
      <c r="I299" s="32">
        <v>2000004.1203858219</v>
      </c>
    </row>
    <row r="300" spans="1:9">
      <c r="A300" s="30" t="s">
        <v>368</v>
      </c>
      <c r="B300" s="31">
        <v>5.9700366051549129E-3</v>
      </c>
      <c r="C300" s="30" t="s">
        <v>64</v>
      </c>
      <c r="D300" s="30" t="s">
        <v>59</v>
      </c>
      <c r="E300" s="32">
        <v>1</v>
      </c>
      <c r="F300" s="32">
        <v>2126227.7612786</v>
      </c>
      <c r="G300" s="32">
        <v>101.2489410132667</v>
      </c>
      <c r="H300" s="32">
        <v>101.2489410132667</v>
      </c>
      <c r="I300" s="32">
        <v>2000000.5521244919</v>
      </c>
    </row>
    <row r="301" spans="1:9">
      <c r="A301" s="30" t="s">
        <v>369</v>
      </c>
      <c r="B301" s="31">
        <v>2.405313408053134</v>
      </c>
      <c r="C301" s="30" t="s">
        <v>64</v>
      </c>
      <c r="D301" s="30" t="s">
        <v>59</v>
      </c>
      <c r="E301" s="32">
        <v>1</v>
      </c>
      <c r="F301" s="32">
        <v>1506695.6599496</v>
      </c>
      <c r="G301" s="32">
        <v>71.747412378552383</v>
      </c>
      <c r="H301" s="32">
        <v>71.747412378552383</v>
      </c>
      <c r="I301" s="32">
        <v>2000157.633109903</v>
      </c>
    </row>
    <row r="302" spans="1:9">
      <c r="A302" s="30" t="s">
        <v>370</v>
      </c>
      <c r="B302" s="31">
        <v>0.6300992490282652</v>
      </c>
      <c r="C302" s="30" t="s">
        <v>58</v>
      </c>
      <c r="D302" s="30" t="s">
        <v>59</v>
      </c>
      <c r="E302" s="32">
        <v>1</v>
      </c>
      <c r="F302" s="32">
        <v>914501.45337180002</v>
      </c>
      <c r="G302" s="32">
        <v>43.547688255799997</v>
      </c>
      <c r="H302" s="32">
        <v>43.547688255799997</v>
      </c>
      <c r="I302" s="32">
        <v>2000025.0636083919</v>
      </c>
    </row>
    <row r="303" spans="1:9">
      <c r="A303" s="30" t="s">
        <v>371</v>
      </c>
      <c r="B303" s="31">
        <v>5.9338088229744519E-2</v>
      </c>
      <c r="C303" s="30" t="s">
        <v>58</v>
      </c>
      <c r="D303" s="30" t="s">
        <v>59</v>
      </c>
      <c r="E303" s="32">
        <v>1</v>
      </c>
      <c r="F303" s="32">
        <v>276297.37770750001</v>
      </c>
      <c r="G303" s="32">
        <v>13.15701798607143</v>
      </c>
      <c r="H303" s="32">
        <v>13.15701798607143</v>
      </c>
      <c r="I303" s="32">
        <v>2000000.713116602</v>
      </c>
    </row>
    <row r="304" spans="1:9">
      <c r="A304" s="30" t="s">
        <v>372</v>
      </c>
      <c r="B304" s="31">
        <v>1.5759085248499949E-2</v>
      </c>
      <c r="C304" s="30" t="s">
        <v>64</v>
      </c>
      <c r="D304" s="30" t="s">
        <v>59</v>
      </c>
      <c r="E304" s="32">
        <v>1</v>
      </c>
      <c r="F304" s="32">
        <v>204939.57365499999</v>
      </c>
      <c r="G304" s="32">
        <v>9.7590273169047617</v>
      </c>
      <c r="H304" s="32">
        <v>9.7590273169047617</v>
      </c>
      <c r="I304" s="32">
        <v>2000000.1404775961</v>
      </c>
    </row>
    <row r="305" spans="1:9">
      <c r="A305" s="30" t="s">
        <v>373</v>
      </c>
      <c r="B305" s="31">
        <v>0.11257783312577831</v>
      </c>
      <c r="C305" s="30" t="s">
        <v>58</v>
      </c>
      <c r="D305" s="30" t="s">
        <v>59</v>
      </c>
      <c r="E305" s="32">
        <v>1</v>
      </c>
      <c r="F305" s="32">
        <v>778712.00912569999</v>
      </c>
      <c r="G305" s="32">
        <v>37.081524244080953</v>
      </c>
      <c r="H305" s="32">
        <v>37.081524244080953</v>
      </c>
      <c r="I305" s="32">
        <v>2000003.8131157761</v>
      </c>
    </row>
    <row r="306" spans="1:9">
      <c r="A306" s="30" t="s">
        <v>374</v>
      </c>
      <c r="B306" s="31">
        <v>9.8932035171138522E-2</v>
      </c>
      <c r="C306" s="30" t="s">
        <v>64</v>
      </c>
      <c r="D306" s="30" t="s">
        <v>59</v>
      </c>
      <c r="E306" s="32">
        <v>1</v>
      </c>
      <c r="F306" s="32">
        <v>2127468.7392620002</v>
      </c>
      <c r="G306" s="32">
        <v>101.3080352029524</v>
      </c>
      <c r="H306" s="32">
        <v>101.3080352029524</v>
      </c>
      <c r="I306" s="32">
        <v>2000009.154831701</v>
      </c>
    </row>
    <row r="307" spans="1:9">
      <c r="A307" s="30" t="s">
        <v>375</v>
      </c>
      <c r="B307" s="31">
        <v>0.1228121815917582</v>
      </c>
      <c r="C307" s="30" t="s">
        <v>64</v>
      </c>
      <c r="D307" s="30" t="s">
        <v>59</v>
      </c>
      <c r="E307" s="32">
        <v>1</v>
      </c>
      <c r="F307" s="32">
        <v>1754503.9558877</v>
      </c>
      <c r="G307" s="32">
        <v>83.547807423223801</v>
      </c>
      <c r="H307" s="32">
        <v>83.547807423223801</v>
      </c>
      <c r="I307" s="32">
        <v>2000009.3722967741</v>
      </c>
    </row>
    <row r="308" spans="1:9">
      <c r="A308" s="30" t="s">
        <v>376</v>
      </c>
      <c r="B308" s="31">
        <v>2.3095211140043018E-3</v>
      </c>
      <c r="C308" s="30" t="s">
        <v>58</v>
      </c>
      <c r="D308" s="30" t="s">
        <v>59</v>
      </c>
      <c r="E308" s="32">
        <v>1</v>
      </c>
      <c r="F308" s="32">
        <v>702563.20666240004</v>
      </c>
      <c r="G308" s="32">
        <v>33.45539079344762</v>
      </c>
      <c r="H308" s="32">
        <v>33.45539079344762</v>
      </c>
      <c r="I308" s="32">
        <v>2000000.0705760871</v>
      </c>
    </row>
    <row r="309" spans="1:9">
      <c r="A309" s="30" t="s">
        <v>377</v>
      </c>
      <c r="B309" s="31">
        <v>0.116555341711008</v>
      </c>
      <c r="C309" s="30" t="s">
        <v>64</v>
      </c>
      <c r="D309" s="30" t="s">
        <v>59</v>
      </c>
      <c r="E309" s="32">
        <v>1</v>
      </c>
      <c r="F309" s="32">
        <v>943543.14795200003</v>
      </c>
      <c r="G309" s="32">
        <v>44.93062609295238</v>
      </c>
      <c r="H309" s="32">
        <v>44.93062609295238</v>
      </c>
      <c r="I309" s="32">
        <v>2000004.78348241</v>
      </c>
    </row>
    <row r="310" spans="1:9">
      <c r="A310" s="30" t="s">
        <v>378</v>
      </c>
      <c r="B310" s="31">
        <v>0.17445186610815511</v>
      </c>
      <c r="C310" s="30" t="s">
        <v>64</v>
      </c>
      <c r="D310" s="30" t="s">
        <v>59</v>
      </c>
      <c r="E310" s="32">
        <v>1</v>
      </c>
      <c r="F310" s="32">
        <v>2470217.1981989001</v>
      </c>
      <c r="G310" s="32">
        <v>117.62939039042379</v>
      </c>
      <c r="H310" s="32">
        <v>117.62939039042379</v>
      </c>
      <c r="I310" s="32">
        <v>2000018.743944719</v>
      </c>
    </row>
    <row r="311" spans="1:9">
      <c r="A311" s="30" t="s">
        <v>379</v>
      </c>
      <c r="B311" s="31">
        <v>1.5591431063991319</v>
      </c>
      <c r="C311" s="30" t="s">
        <v>58</v>
      </c>
      <c r="D311" s="30" t="s">
        <v>59</v>
      </c>
      <c r="E311" s="32">
        <v>1</v>
      </c>
      <c r="F311" s="32">
        <v>533792.33247549995</v>
      </c>
      <c r="G311" s="32">
        <v>25.418682498833331</v>
      </c>
      <c r="H311" s="32">
        <v>25.418682498833331</v>
      </c>
      <c r="I311" s="32">
        <v>2000036.199997813</v>
      </c>
    </row>
    <row r="312" spans="1:9">
      <c r="A312" s="30" t="s">
        <v>380</v>
      </c>
      <c r="B312" s="31">
        <v>0.2558587116494962</v>
      </c>
      <c r="C312" s="30" t="s">
        <v>64</v>
      </c>
      <c r="D312" s="30" t="s">
        <v>59</v>
      </c>
      <c r="E312" s="32">
        <v>1</v>
      </c>
      <c r="F312" s="32">
        <v>847574.7582101</v>
      </c>
      <c r="G312" s="32">
        <v>40.360702771909523</v>
      </c>
      <c r="H312" s="32">
        <v>40.360702771909523</v>
      </c>
      <c r="I312" s="32">
        <v>2000009.4325356961</v>
      </c>
    </row>
    <row r="313" spans="1:9">
      <c r="A313" s="30" t="s">
        <v>381</v>
      </c>
      <c r="B313" s="31">
        <v>8.4433374844333747E-2</v>
      </c>
      <c r="C313" s="30" t="s">
        <v>64</v>
      </c>
      <c r="D313" s="30" t="s">
        <v>59</v>
      </c>
      <c r="E313" s="32">
        <v>1</v>
      </c>
      <c r="F313" s="32">
        <v>1480617.9554703999</v>
      </c>
      <c r="G313" s="32">
        <v>70.505616927161896</v>
      </c>
      <c r="H313" s="32">
        <v>70.505616927161896</v>
      </c>
      <c r="I313" s="32">
        <v>2000005.4376017239</v>
      </c>
    </row>
    <row r="314" spans="1:9">
      <c r="A314" s="30" t="s">
        <v>382</v>
      </c>
      <c r="B314" s="31">
        <v>1.629038591911349</v>
      </c>
      <c r="C314" s="30" t="s">
        <v>58</v>
      </c>
      <c r="D314" s="30" t="s">
        <v>59</v>
      </c>
      <c r="E314" s="32">
        <v>1</v>
      </c>
      <c r="F314" s="32">
        <v>396343.81998799997</v>
      </c>
      <c r="G314" s="32">
        <v>18.873515237523812</v>
      </c>
      <c r="H314" s="32">
        <v>18.873515237523812</v>
      </c>
      <c r="I314" s="32">
        <v>2000028.083659444</v>
      </c>
    </row>
    <row r="315" spans="1:9">
      <c r="A315" s="30" t="s">
        <v>383</v>
      </c>
      <c r="B315" s="31">
        <v>1.279293558247481E-2</v>
      </c>
      <c r="C315" s="30" t="s">
        <v>64</v>
      </c>
      <c r="D315" s="30" t="s">
        <v>59</v>
      </c>
      <c r="E315" s="32">
        <v>1</v>
      </c>
      <c r="F315" s="32">
        <v>2030402.7448861999</v>
      </c>
      <c r="G315" s="32">
        <v>96.685844994580947</v>
      </c>
      <c r="H315" s="32">
        <v>96.685844994580947</v>
      </c>
      <c r="I315" s="32">
        <v>2000001.12980278</v>
      </c>
    </row>
    <row r="316" spans="1:9">
      <c r="A316" s="30" t="s">
        <v>384</v>
      </c>
      <c r="B316" s="31">
        <v>6.311181554020906E-2</v>
      </c>
      <c r="C316" s="30" t="s">
        <v>64</v>
      </c>
      <c r="D316" s="30" t="s">
        <v>59</v>
      </c>
      <c r="E316" s="32">
        <v>1</v>
      </c>
      <c r="F316" s="32">
        <v>509788.0567509</v>
      </c>
      <c r="G316" s="32">
        <v>24.275621750042859</v>
      </c>
      <c r="H316" s="32">
        <v>24.275621750042859</v>
      </c>
      <c r="I316" s="32">
        <v>2000001.3994280179</v>
      </c>
    </row>
    <row r="317" spans="1:9">
      <c r="A317" s="30" t="s">
        <v>385</v>
      </c>
      <c r="B317" s="31">
        <v>0</v>
      </c>
      <c r="C317" s="30" t="s">
        <v>58</v>
      </c>
      <c r="D317" s="30" t="s">
        <v>59</v>
      </c>
      <c r="E317" s="32">
        <v>0</v>
      </c>
      <c r="F317" s="32">
        <v>452101.0501158</v>
      </c>
      <c r="G317" s="32">
        <v>21.528621434085711</v>
      </c>
      <c r="H317" s="32">
        <v>0</v>
      </c>
      <c r="I317" s="32">
        <v>0</v>
      </c>
    </row>
    <row r="318" spans="1:9">
      <c r="A318" s="30" t="s">
        <v>386</v>
      </c>
      <c r="B318" s="31">
        <v>7.5859466394958303E-2</v>
      </c>
      <c r="C318" s="30" t="s">
        <v>64</v>
      </c>
      <c r="D318" s="30" t="s">
        <v>59</v>
      </c>
      <c r="E318" s="32">
        <v>1</v>
      </c>
      <c r="F318" s="32">
        <v>1298274.9979274999</v>
      </c>
      <c r="G318" s="32">
        <v>61.822618948928572</v>
      </c>
      <c r="H318" s="32">
        <v>61.822618948928572</v>
      </c>
      <c r="I318" s="32">
        <v>2000004.283775585</v>
      </c>
    </row>
    <row r="319" spans="1:9">
      <c r="A319" s="30" t="s">
        <v>387</v>
      </c>
      <c r="B319" s="31">
        <v>0.34314502434054112</v>
      </c>
      <c r="C319" s="30" t="s">
        <v>58</v>
      </c>
      <c r="D319" s="30" t="s">
        <v>59</v>
      </c>
      <c r="E319" s="32">
        <v>1</v>
      </c>
      <c r="F319" s="32">
        <v>508130.95041769999</v>
      </c>
      <c r="G319" s="32">
        <v>24.19671192465238</v>
      </c>
      <c r="H319" s="32">
        <v>24.19671192465238</v>
      </c>
      <c r="I319" s="32">
        <v>2000007.5840919351</v>
      </c>
    </row>
    <row r="320" spans="1:9">
      <c r="A320" s="30" t="s">
        <v>388</v>
      </c>
      <c r="B320" s="31">
        <v>0.19364252147139849</v>
      </c>
      <c r="C320" s="30" t="s">
        <v>64</v>
      </c>
      <c r="D320" s="30" t="s">
        <v>59</v>
      </c>
      <c r="E320" s="32">
        <v>1</v>
      </c>
      <c r="F320" s="32">
        <v>971109.52878769999</v>
      </c>
      <c r="G320" s="32">
        <v>46.243310894652382</v>
      </c>
      <c r="H320" s="32">
        <v>46.243310894652382</v>
      </c>
      <c r="I320" s="32">
        <v>2000008.17935728</v>
      </c>
    </row>
    <row r="321" spans="1:9">
      <c r="A321" s="30" t="s">
        <v>389</v>
      </c>
      <c r="B321" s="31">
        <v>3.9231669119589432E-2</v>
      </c>
      <c r="C321" s="30" t="s">
        <v>58</v>
      </c>
      <c r="D321" s="30" t="s">
        <v>59</v>
      </c>
      <c r="E321" s="32">
        <v>1</v>
      </c>
      <c r="F321" s="32">
        <v>688336.90771109995</v>
      </c>
      <c r="G321" s="32">
        <v>32.777947986242857</v>
      </c>
      <c r="H321" s="32">
        <v>32.777947986242857</v>
      </c>
      <c r="I321" s="32">
        <v>2000001.174594807</v>
      </c>
    </row>
    <row r="322" spans="1:9">
      <c r="A322" s="30" t="s">
        <v>390</v>
      </c>
      <c r="B322" s="31">
        <v>8.2795577191592147E-3</v>
      </c>
      <c r="C322" s="30" t="s">
        <v>58</v>
      </c>
      <c r="D322" s="30" t="s">
        <v>59</v>
      </c>
      <c r="E322" s="32">
        <v>1</v>
      </c>
      <c r="F322" s="32">
        <v>749901.01356750005</v>
      </c>
      <c r="G322" s="32">
        <v>35.709572074642857</v>
      </c>
      <c r="H322" s="32">
        <v>35.709572074642857</v>
      </c>
      <c r="I322" s="32">
        <v>2000000.2700606531</v>
      </c>
    </row>
    <row r="323" spans="1:9">
      <c r="A323" s="30" t="s">
        <v>391</v>
      </c>
      <c r="B323" s="31">
        <v>0.51524963206158747</v>
      </c>
      <c r="C323" s="30" t="s">
        <v>58</v>
      </c>
      <c r="D323" s="30" t="s">
        <v>59</v>
      </c>
      <c r="E323" s="32">
        <v>1</v>
      </c>
      <c r="F323" s="32">
        <v>685754.61519080005</v>
      </c>
      <c r="G323" s="32">
        <v>32.654981675752381</v>
      </c>
      <c r="H323" s="32">
        <v>32.654981675752381</v>
      </c>
      <c r="I323" s="32">
        <v>2000015.3686833871</v>
      </c>
    </row>
    <row r="324" spans="1:9">
      <c r="A324" s="30" t="s">
        <v>392</v>
      </c>
      <c r="B324" s="31">
        <v>1.108721083814483E-2</v>
      </c>
      <c r="C324" s="30" t="s">
        <v>64</v>
      </c>
      <c r="D324" s="30" t="s">
        <v>59</v>
      </c>
      <c r="E324" s="32">
        <v>1</v>
      </c>
      <c r="F324" s="32">
        <v>915039.26764380001</v>
      </c>
      <c r="G324" s="32">
        <v>43.573298459228567</v>
      </c>
      <c r="H324" s="32">
        <v>43.573298459228567</v>
      </c>
      <c r="I324" s="32">
        <v>2000000.4412779959</v>
      </c>
    </row>
    <row r="325" spans="1:9">
      <c r="A325" s="30" t="s">
        <v>393</v>
      </c>
      <c r="B325" s="31">
        <v>0.33091060040001508</v>
      </c>
      <c r="C325" s="30" t="s">
        <v>58</v>
      </c>
      <c r="D325" s="30" t="s">
        <v>59</v>
      </c>
      <c r="E325" s="32">
        <v>1</v>
      </c>
      <c r="F325" s="32">
        <v>839093.00432209997</v>
      </c>
      <c r="G325" s="32">
        <v>39.956809729623807</v>
      </c>
      <c r="H325" s="32">
        <v>39.956809729623807</v>
      </c>
      <c r="I325" s="32">
        <v>2000012.077332254</v>
      </c>
    </row>
    <row r="326" spans="1:9">
      <c r="A326" s="30" t="s">
        <v>394</v>
      </c>
      <c r="B326" s="31">
        <v>0.32775175089848002</v>
      </c>
      <c r="C326" s="30" t="s">
        <v>64</v>
      </c>
      <c r="D326" s="30" t="s">
        <v>59</v>
      </c>
      <c r="E326" s="32">
        <v>1</v>
      </c>
      <c r="F326" s="32">
        <v>186897.59629049999</v>
      </c>
      <c r="G326" s="32">
        <v>8.8998855376428558</v>
      </c>
      <c r="H326" s="32">
        <v>8.8998855376428558</v>
      </c>
      <c r="I326" s="32">
        <v>2000002.664397212</v>
      </c>
    </row>
    <row r="327" spans="1:9">
      <c r="A327" s="30" t="s">
        <v>395</v>
      </c>
      <c r="B327" s="31">
        <v>1.114004302049134E-2</v>
      </c>
      <c r="C327" s="30" t="s">
        <v>64</v>
      </c>
      <c r="D327" s="30" t="s">
        <v>59</v>
      </c>
      <c r="E327" s="32">
        <v>1</v>
      </c>
      <c r="F327" s="32">
        <v>70408.319394399994</v>
      </c>
      <c r="G327" s="32">
        <v>3.3527771140190472</v>
      </c>
      <c r="H327" s="32">
        <v>3.3527771140190472</v>
      </c>
      <c r="I327" s="32">
        <v>2000000.0341162339</v>
      </c>
    </row>
    <row r="328" spans="1:9">
      <c r="A328" s="30" t="s">
        <v>396</v>
      </c>
      <c r="B328" s="31">
        <v>0.53141627985961726</v>
      </c>
      <c r="C328" s="30" t="s">
        <v>64</v>
      </c>
      <c r="D328" s="30" t="s">
        <v>59</v>
      </c>
      <c r="E328" s="32">
        <v>1</v>
      </c>
      <c r="F328" s="32">
        <v>1506115.5395521999</v>
      </c>
      <c r="G328" s="32">
        <v>71.719787597723808</v>
      </c>
      <c r="H328" s="32">
        <v>71.719787597723808</v>
      </c>
      <c r="I328" s="32">
        <v>2000034.8131545819</v>
      </c>
    </row>
    <row r="329" spans="1:9">
      <c r="A329" s="30" t="s">
        <v>397</v>
      </c>
      <c r="B329" s="31">
        <v>0.14389976980263411</v>
      </c>
      <c r="C329" s="30" t="s">
        <v>64</v>
      </c>
      <c r="D329" s="30" t="s">
        <v>59</v>
      </c>
      <c r="E329" s="32">
        <v>1</v>
      </c>
      <c r="F329" s="32">
        <v>1262567.5604981999</v>
      </c>
      <c r="G329" s="32">
        <v>60.122264785628573</v>
      </c>
      <c r="H329" s="32">
        <v>60.122264785628573</v>
      </c>
      <c r="I329" s="32">
        <v>2000007.90250829</v>
      </c>
    </row>
    <row r="330" spans="1:9">
      <c r="A330" s="30" t="s">
        <v>398</v>
      </c>
      <c r="B330" s="31">
        <v>8.5286237216498743E-3</v>
      </c>
      <c r="C330" s="30" t="s">
        <v>64</v>
      </c>
      <c r="D330" s="30" t="s">
        <v>59</v>
      </c>
      <c r="E330" s="32">
        <v>1</v>
      </c>
      <c r="F330" s="32">
        <v>1388387.0944379</v>
      </c>
      <c r="G330" s="32">
        <v>66.113671163709526</v>
      </c>
      <c r="H330" s="32">
        <v>66.113671163709526</v>
      </c>
      <c r="I330" s="32">
        <v>2000000.515038573</v>
      </c>
    </row>
    <row r="331" spans="1:9">
      <c r="A331" s="30" t="s">
        <v>399</v>
      </c>
      <c r="B331" s="31">
        <v>2.8997320653609559E-2</v>
      </c>
      <c r="C331" s="30" t="s">
        <v>58</v>
      </c>
      <c r="D331" s="30" t="s">
        <v>59</v>
      </c>
      <c r="E331" s="32">
        <v>1</v>
      </c>
      <c r="F331" s="32">
        <v>782258.50275940006</v>
      </c>
      <c r="G331" s="32">
        <v>37.250404893304761</v>
      </c>
      <c r="H331" s="32">
        <v>37.250404893304761</v>
      </c>
      <c r="I331" s="32">
        <v>2000000.986639271</v>
      </c>
    </row>
    <row r="332" spans="1:9">
      <c r="A332" s="30" t="s">
        <v>400</v>
      </c>
      <c r="B332" s="31">
        <v>1.3645797954639801E-2</v>
      </c>
      <c r="C332" s="30" t="s">
        <v>58</v>
      </c>
      <c r="D332" s="30" t="s">
        <v>59</v>
      </c>
      <c r="E332" s="32">
        <v>1</v>
      </c>
      <c r="F332" s="32">
        <v>369933.75868889998</v>
      </c>
      <c r="G332" s="32">
        <v>17.615893270899999</v>
      </c>
      <c r="H332" s="32">
        <v>17.615893270899999</v>
      </c>
      <c r="I332" s="32">
        <v>2000000.2195700679</v>
      </c>
    </row>
    <row r="333" spans="1:9">
      <c r="A333" s="30" t="s">
        <v>401</v>
      </c>
      <c r="B333" s="31">
        <v>0.13645797954639799</v>
      </c>
      <c r="C333" s="30" t="s">
        <v>58</v>
      </c>
      <c r="D333" s="30" t="s">
        <v>59</v>
      </c>
      <c r="E333" s="32">
        <v>1</v>
      </c>
      <c r="F333" s="32">
        <v>948905.60618889995</v>
      </c>
      <c r="G333" s="32">
        <v>45.185981247090467</v>
      </c>
      <c r="H333" s="32">
        <v>45.185981247090467</v>
      </c>
      <c r="I333" s="32">
        <v>2000005.6321236819</v>
      </c>
    </row>
    <row r="334" spans="1:9">
      <c r="A334" s="30" t="s">
        <v>402</v>
      </c>
      <c r="B334" s="31">
        <v>4.0084531491754408E-2</v>
      </c>
      <c r="C334" s="30" t="s">
        <v>58</v>
      </c>
      <c r="D334" s="30" t="s">
        <v>59</v>
      </c>
      <c r="E334" s="32">
        <v>1</v>
      </c>
      <c r="F334" s="32">
        <v>594209.7299263</v>
      </c>
      <c r="G334" s="32">
        <v>28.2957014250619</v>
      </c>
      <c r="H334" s="32">
        <v>28.2957014250619</v>
      </c>
      <c r="I334" s="32">
        <v>2000001.036016817</v>
      </c>
    </row>
    <row r="335" spans="1:9">
      <c r="A335" s="30" t="s">
        <v>403</v>
      </c>
      <c r="B335" s="31">
        <v>0.85115664742065733</v>
      </c>
      <c r="C335" s="30" t="s">
        <v>58</v>
      </c>
      <c r="D335" s="30" t="s">
        <v>59</v>
      </c>
      <c r="E335" s="32">
        <v>1</v>
      </c>
      <c r="F335" s="32">
        <v>449075.16168710002</v>
      </c>
      <c r="G335" s="32">
        <v>21.384531508909529</v>
      </c>
      <c r="H335" s="32">
        <v>21.384531508909529</v>
      </c>
      <c r="I335" s="32">
        <v>2000016.6256550101</v>
      </c>
    </row>
    <row r="336" spans="1:9">
      <c r="A336" s="30" t="s">
        <v>404</v>
      </c>
      <c r="B336" s="31">
        <v>9.8079172798973574E-2</v>
      </c>
      <c r="C336" s="30" t="s">
        <v>58</v>
      </c>
      <c r="D336" s="30" t="s">
        <v>59</v>
      </c>
      <c r="E336" s="32">
        <v>1</v>
      </c>
      <c r="F336" s="32">
        <v>808198.61061600002</v>
      </c>
      <c r="G336" s="32">
        <v>38.485648124571433</v>
      </c>
      <c r="H336" s="32">
        <v>38.485648124571433</v>
      </c>
      <c r="I336" s="32">
        <v>2000003.4478243149</v>
      </c>
    </row>
    <row r="337" spans="1:9">
      <c r="A337" s="30" t="s">
        <v>405</v>
      </c>
      <c r="B337" s="31">
        <v>0.46093814860938143</v>
      </c>
      <c r="C337" s="30" t="s">
        <v>58</v>
      </c>
      <c r="D337" s="30" t="s">
        <v>59</v>
      </c>
      <c r="E337" s="32">
        <v>1</v>
      </c>
      <c r="F337" s="32">
        <v>610455.17840590002</v>
      </c>
      <c r="G337" s="32">
        <v>29.06929420980476</v>
      </c>
      <c r="H337" s="32">
        <v>29.06929420980476</v>
      </c>
      <c r="I337" s="32">
        <v>2000012.239020705</v>
      </c>
    </row>
    <row r="338" spans="1:9">
      <c r="A338" s="30" t="s">
        <v>406</v>
      </c>
      <c r="B338" s="31">
        <v>9.5520585682478579E-2</v>
      </c>
      <c r="C338" s="30" t="s">
        <v>64</v>
      </c>
      <c r="D338" s="30" t="s">
        <v>59</v>
      </c>
      <c r="E338" s="32">
        <v>1</v>
      </c>
      <c r="F338" s="32">
        <v>2395863.5348294</v>
      </c>
      <c r="G338" s="32">
        <v>114.088739753781</v>
      </c>
      <c r="H338" s="32">
        <v>114.088739753781</v>
      </c>
      <c r="I338" s="32">
        <v>2000009.954267069</v>
      </c>
    </row>
    <row r="339" spans="1:9">
      <c r="A339" s="30" t="s">
        <v>407</v>
      </c>
      <c r="B339" s="31">
        <v>2.332918223329182E-2</v>
      </c>
      <c r="C339" s="30" t="s">
        <v>58</v>
      </c>
      <c r="D339" s="30" t="s">
        <v>59</v>
      </c>
      <c r="E339" s="32">
        <v>1</v>
      </c>
      <c r="F339" s="32">
        <v>1554528.3784335</v>
      </c>
      <c r="G339" s="32">
        <v>74.025160877785709</v>
      </c>
      <c r="H339" s="32">
        <v>74.025160877785709</v>
      </c>
      <c r="I339" s="32">
        <v>2000001.5774238559</v>
      </c>
    </row>
    <row r="340" spans="1:9">
      <c r="A340" s="30" t="s">
        <v>408</v>
      </c>
      <c r="B340" s="31">
        <v>1.340790218498811</v>
      </c>
      <c r="C340" s="30" t="s">
        <v>58</v>
      </c>
      <c r="D340" s="30" t="s">
        <v>59</v>
      </c>
      <c r="E340" s="32">
        <v>1</v>
      </c>
      <c r="F340" s="32">
        <v>1470918.4666529</v>
      </c>
      <c r="G340" s="32">
        <v>70.043736507280954</v>
      </c>
      <c r="H340" s="32">
        <v>70.043736507280954</v>
      </c>
      <c r="I340" s="32">
        <v>2000085.7826913269</v>
      </c>
    </row>
    <row r="341" spans="1:9">
      <c r="A341" s="30" t="s">
        <v>409</v>
      </c>
      <c r="B341" s="31">
        <v>2.3095211140043018E-3</v>
      </c>
      <c r="C341" s="30" t="s">
        <v>64</v>
      </c>
      <c r="D341" s="30" t="s">
        <v>59</v>
      </c>
      <c r="E341" s="32">
        <v>1</v>
      </c>
      <c r="F341" s="32">
        <v>427498.08013989998</v>
      </c>
      <c r="G341" s="32">
        <v>20.35705143523333</v>
      </c>
      <c r="H341" s="32">
        <v>20.35705143523333</v>
      </c>
      <c r="I341" s="32">
        <v>2000000.0429443801</v>
      </c>
    </row>
    <row r="342" spans="1:9">
      <c r="B342" s="41">
        <f>SUM(B2:B341)</f>
        <v>259.45879559495046</v>
      </c>
      <c r="C342" s="29"/>
      <c r="D342" s="29"/>
      <c r="E342" s="29"/>
      <c r="F342" s="28">
        <f>SUM(F2:F341)</f>
        <v>332211602.29231656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D5A7-79C4-4D6D-B8C0-06D0B3B1D1F1}">
  <dimension ref="A1:AB342"/>
  <sheetViews>
    <sheetView workbookViewId="0">
      <selection activeCell="K2" sqref="K2:K19"/>
    </sheetView>
  </sheetViews>
  <sheetFormatPr defaultColWidth="12.5703125" defaultRowHeight="15"/>
  <cols>
    <col min="1" max="1" width="12.5703125" style="29"/>
    <col min="2" max="2" width="12.5703125" style="29" bestFit="1" customWidth="1"/>
    <col min="3" max="4" width="9.140625" style="29"/>
    <col min="5" max="9" width="12.5703125" style="29" bestFit="1" customWidth="1"/>
    <col min="10" max="11" width="9.140625" style="29"/>
    <col min="12" max="12" width="14.28515625" style="29" bestFit="1" customWidth="1"/>
    <col min="13" max="14" width="9.140625" style="29"/>
    <col min="15" max="19" width="12.5703125" style="29" bestFit="1" customWidth="1"/>
    <col min="20" max="16384" width="12.5703125" style="29"/>
  </cols>
  <sheetData>
    <row r="1" spans="1:28" ht="15.75">
      <c r="A1" s="27" t="s">
        <v>45</v>
      </c>
      <c r="B1" s="27" t="s">
        <v>46</v>
      </c>
      <c r="C1" s="27" t="s">
        <v>47</v>
      </c>
      <c r="D1" s="27" t="s">
        <v>48</v>
      </c>
      <c r="E1" s="27" t="s">
        <v>49</v>
      </c>
      <c r="F1" s="27" t="s">
        <v>50</v>
      </c>
      <c r="G1" s="27" t="s">
        <v>51</v>
      </c>
      <c r="H1" s="27" t="s">
        <v>52</v>
      </c>
      <c r="I1" s="27" t="s">
        <v>53</v>
      </c>
      <c r="J1" s="28"/>
      <c r="K1" s="27" t="s">
        <v>47</v>
      </c>
      <c r="L1" s="27" t="s">
        <v>54</v>
      </c>
      <c r="M1" s="27" t="s">
        <v>55</v>
      </c>
      <c r="N1" s="27" t="s">
        <v>48</v>
      </c>
      <c r="O1" s="27" t="s">
        <v>49</v>
      </c>
      <c r="P1" s="27" t="s">
        <v>50</v>
      </c>
      <c r="Q1" s="27" t="s">
        <v>51</v>
      </c>
      <c r="R1" s="27" t="s">
        <v>52</v>
      </c>
      <c r="S1" s="27" t="s">
        <v>53</v>
      </c>
      <c r="AA1" t="s">
        <v>56</v>
      </c>
      <c r="AB1" s="43">
        <f>L20+B342</f>
        <v>518.9175911899008</v>
      </c>
    </row>
    <row r="2" spans="1:28">
      <c r="A2" s="30" t="s">
        <v>57</v>
      </c>
      <c r="B2" s="31">
        <v>0.23671836673082</v>
      </c>
      <c r="C2" s="30" t="s">
        <v>58</v>
      </c>
      <c r="D2" s="30" t="s">
        <v>59</v>
      </c>
      <c r="E2" s="32">
        <v>1</v>
      </c>
      <c r="F2" s="32">
        <v>343961.99975680001</v>
      </c>
      <c r="G2" s="32">
        <v>16.379142845561901</v>
      </c>
      <c r="H2" s="32">
        <v>16.379142845561901</v>
      </c>
      <c r="I2" s="32">
        <v>2000003.5415441089</v>
      </c>
      <c r="J2" s="28"/>
      <c r="K2" s="30" t="s">
        <v>58</v>
      </c>
      <c r="L2" s="40">
        <v>28.448937695762108</v>
      </c>
      <c r="M2" s="30" t="s">
        <v>60</v>
      </c>
      <c r="N2" s="30" t="s">
        <v>59</v>
      </c>
      <c r="O2" s="32">
        <v>1</v>
      </c>
      <c r="P2" s="32">
        <v>824024.3229569</v>
      </c>
      <c r="Q2" s="32">
        <v>39.239253474138103</v>
      </c>
      <c r="R2" s="32">
        <v>39.239253474138103</v>
      </c>
      <c r="S2" s="32">
        <v>2001019.6621991943</v>
      </c>
      <c r="AA2" t="s">
        <v>62</v>
      </c>
      <c r="AB2" s="44">
        <f>P20+F342</f>
        <v>160711529.82367727</v>
      </c>
    </row>
    <row r="3" spans="1:28">
      <c r="A3" s="30" t="s">
        <v>63</v>
      </c>
      <c r="B3" s="31">
        <v>1.4954903958639949</v>
      </c>
      <c r="C3" s="30" t="s">
        <v>362</v>
      </c>
      <c r="D3" s="30" t="s">
        <v>211</v>
      </c>
      <c r="E3" s="32">
        <v>1</v>
      </c>
      <c r="F3" s="32">
        <v>126038.60718000001</v>
      </c>
      <c r="G3" s="32">
        <v>1.57548258975</v>
      </c>
      <c r="H3" s="32">
        <v>1.57548258975</v>
      </c>
      <c r="I3" s="32">
        <v>100329.8566714551</v>
      </c>
      <c r="J3" s="28"/>
      <c r="K3" s="30" t="s">
        <v>120</v>
      </c>
      <c r="L3" s="40">
        <v>4.3410090946828168</v>
      </c>
      <c r="M3" s="30" t="s">
        <v>65</v>
      </c>
      <c r="N3" s="30" t="s">
        <v>59</v>
      </c>
      <c r="O3" s="32">
        <v>1</v>
      </c>
      <c r="P3" s="32">
        <v>287039.84859830001</v>
      </c>
      <c r="Q3" s="32">
        <v>13.668564218966671</v>
      </c>
      <c r="R3" s="32">
        <v>13.668564218966671</v>
      </c>
      <c r="S3" s="32">
        <v>2000054.1979827327</v>
      </c>
    </row>
    <row r="4" spans="1:28">
      <c r="A4" s="30" t="s">
        <v>67</v>
      </c>
      <c r="B4" s="31">
        <v>0.87092343107287062</v>
      </c>
      <c r="C4" s="30" t="s">
        <v>312</v>
      </c>
      <c r="D4" s="30" t="s">
        <v>410</v>
      </c>
      <c r="E4" s="32">
        <v>1</v>
      </c>
      <c r="F4" s="32">
        <v>115757.5101245</v>
      </c>
      <c r="G4" s="32">
        <v>1.4469688765562501</v>
      </c>
      <c r="H4" s="32">
        <v>1.4469688765562501</v>
      </c>
      <c r="I4" s="32">
        <v>150302.44778367021</v>
      </c>
      <c r="J4" s="28"/>
      <c r="K4" s="30" t="s">
        <v>168</v>
      </c>
      <c r="L4" s="40">
        <v>33.185248171407132</v>
      </c>
      <c r="M4" s="30" t="s">
        <v>65</v>
      </c>
      <c r="N4" s="30" t="s">
        <v>59</v>
      </c>
      <c r="O4" s="32">
        <v>1</v>
      </c>
      <c r="P4" s="32">
        <v>486554.13276399998</v>
      </c>
      <c r="Q4" s="32">
        <v>23.169244417333331</v>
      </c>
      <c r="R4" s="32">
        <v>23.169244417333331</v>
      </c>
      <c r="S4" s="32">
        <v>2000702.3061473162</v>
      </c>
    </row>
    <row r="5" spans="1:28">
      <c r="A5" s="30" t="s">
        <v>58</v>
      </c>
      <c r="B5" s="31">
        <v>8.0604022793312957</v>
      </c>
      <c r="C5" s="30" t="s">
        <v>58</v>
      </c>
      <c r="D5" s="30" t="s">
        <v>68</v>
      </c>
      <c r="E5" s="32">
        <v>1</v>
      </c>
      <c r="F5" s="32">
        <v>0</v>
      </c>
      <c r="G5" s="32">
        <v>0</v>
      </c>
      <c r="H5" s="32">
        <v>0</v>
      </c>
      <c r="I5" s="32">
        <v>600000</v>
      </c>
      <c r="J5" s="28"/>
      <c r="K5" s="30" t="s">
        <v>200</v>
      </c>
      <c r="L5" s="40">
        <v>1.257390844937545</v>
      </c>
      <c r="M5" s="30" t="s">
        <v>65</v>
      </c>
      <c r="N5" s="30" t="s">
        <v>59</v>
      </c>
      <c r="O5" s="32">
        <v>1</v>
      </c>
      <c r="P5" s="32">
        <v>1015881.3668994</v>
      </c>
      <c r="Q5" s="32">
        <v>48.375303185685723</v>
      </c>
      <c r="R5" s="32">
        <v>48.375303185685723</v>
      </c>
      <c r="S5" s="32">
        <v>2000055.5601644896</v>
      </c>
    </row>
    <row r="6" spans="1:28">
      <c r="A6" s="30" t="s">
        <v>70</v>
      </c>
      <c r="B6" s="31">
        <v>1.9630929469036561E-2</v>
      </c>
      <c r="C6" s="30" t="s">
        <v>58</v>
      </c>
      <c r="D6" s="30" t="s">
        <v>59</v>
      </c>
      <c r="E6" s="32">
        <v>1</v>
      </c>
      <c r="F6" s="32">
        <v>808300.14614620002</v>
      </c>
      <c r="G6" s="32">
        <v>38.490483149819049</v>
      </c>
      <c r="H6" s="32">
        <v>38.490483149819049</v>
      </c>
      <c r="I6" s="32">
        <v>2000000.6901821999</v>
      </c>
      <c r="J6" s="28"/>
      <c r="K6" s="30" t="s">
        <v>64</v>
      </c>
      <c r="L6" s="40">
        <v>5.1069323370693223</v>
      </c>
      <c r="M6" s="30" t="s">
        <v>65</v>
      </c>
      <c r="N6" s="30" t="s">
        <v>59</v>
      </c>
      <c r="O6" s="32">
        <v>1</v>
      </c>
      <c r="P6" s="32">
        <v>215803.53670200001</v>
      </c>
      <c r="Q6" s="32">
        <v>10.27635889057143</v>
      </c>
      <c r="R6" s="32">
        <v>10.27635889057143</v>
      </c>
      <c r="S6" s="32">
        <v>2000047.9367841491</v>
      </c>
    </row>
    <row r="7" spans="1:28">
      <c r="A7" s="30" t="s">
        <v>72</v>
      </c>
      <c r="B7" s="31">
        <v>8.7844824332993704E-2</v>
      </c>
      <c r="C7" s="30" t="s">
        <v>369</v>
      </c>
      <c r="D7" s="30" t="s">
        <v>59</v>
      </c>
      <c r="E7" s="32">
        <v>1</v>
      </c>
      <c r="F7" s="32">
        <v>118492.1096602</v>
      </c>
      <c r="G7" s="32">
        <v>5.6424814123904774</v>
      </c>
      <c r="H7" s="32">
        <v>5.6424814123904774</v>
      </c>
      <c r="I7" s="32">
        <v>2000000.4527472749</v>
      </c>
      <c r="J7" s="28"/>
      <c r="K7" s="30" t="s">
        <v>233</v>
      </c>
      <c r="L7" s="40">
        <v>2.0020463724491266</v>
      </c>
      <c r="M7" s="30" t="s">
        <v>60</v>
      </c>
      <c r="N7" s="30" t="s">
        <v>410</v>
      </c>
      <c r="O7" s="32">
        <v>1</v>
      </c>
      <c r="P7" s="32">
        <v>223989</v>
      </c>
      <c r="Q7" s="32">
        <v>2.7998625000000001</v>
      </c>
      <c r="R7" s="32">
        <v>2.7998625000000001</v>
      </c>
      <c r="S7" s="32">
        <v>151345.30909475553</v>
      </c>
    </row>
    <row r="8" spans="1:28">
      <c r="A8" s="30" t="s">
        <v>74</v>
      </c>
      <c r="B8" s="31">
        <v>0.83317106305898325</v>
      </c>
      <c r="C8" s="30" t="s">
        <v>271</v>
      </c>
      <c r="D8" s="30" t="s">
        <v>410</v>
      </c>
      <c r="E8" s="32">
        <v>1</v>
      </c>
      <c r="F8" s="32">
        <v>260552.95731659999</v>
      </c>
      <c r="G8" s="32">
        <v>3.2569119664574999</v>
      </c>
      <c r="H8" s="32">
        <v>3.2569119664574999</v>
      </c>
      <c r="I8" s="32">
        <v>150651.25555329191</v>
      </c>
      <c r="J8" s="28"/>
      <c r="K8" s="30" t="s">
        <v>234</v>
      </c>
      <c r="L8" s="40">
        <v>38.509152300974748</v>
      </c>
      <c r="M8" s="30" t="s">
        <v>65</v>
      </c>
      <c r="N8" s="30" t="s">
        <v>59</v>
      </c>
      <c r="O8" s="32">
        <v>1</v>
      </c>
      <c r="P8" s="32">
        <v>1356990.9247256001</v>
      </c>
      <c r="Q8" s="32">
        <v>64.618615463123817</v>
      </c>
      <c r="R8" s="32">
        <v>64.618615463123817</v>
      </c>
      <c r="S8" s="32">
        <v>2002272.9565619391</v>
      </c>
    </row>
    <row r="9" spans="1:28">
      <c r="A9" s="30" t="s">
        <v>76</v>
      </c>
      <c r="B9" s="31">
        <v>0.33826936865542112</v>
      </c>
      <c r="C9" s="30" t="s">
        <v>369</v>
      </c>
      <c r="D9" s="30" t="s">
        <v>410</v>
      </c>
      <c r="E9" s="32">
        <v>1</v>
      </c>
      <c r="F9" s="32">
        <v>157239.10116640001</v>
      </c>
      <c r="G9" s="32">
        <v>1.9654887645800001</v>
      </c>
      <c r="H9" s="32">
        <v>1.9654887645800001</v>
      </c>
      <c r="I9" s="32">
        <v>150159.5675144385</v>
      </c>
      <c r="J9" s="28"/>
      <c r="K9" s="30" t="s">
        <v>247</v>
      </c>
      <c r="L9" s="40">
        <v>1.6367938412770293</v>
      </c>
      <c r="M9" s="30" t="s">
        <v>60</v>
      </c>
      <c r="N9" s="30" t="s">
        <v>410</v>
      </c>
      <c r="O9" s="32">
        <v>1</v>
      </c>
      <c r="P9" s="32">
        <v>670542</v>
      </c>
      <c r="Q9" s="32">
        <v>8.3817749999999993</v>
      </c>
      <c r="R9" s="32">
        <v>8.3817749999999993</v>
      </c>
      <c r="S9" s="32">
        <v>153292.61704775275</v>
      </c>
    </row>
    <row r="10" spans="1:28">
      <c r="A10" s="30" t="s">
        <v>77</v>
      </c>
      <c r="B10" s="31">
        <v>0.10046416845918719</v>
      </c>
      <c r="C10" s="30" t="s">
        <v>307</v>
      </c>
      <c r="D10" s="30" t="s">
        <v>59</v>
      </c>
      <c r="E10" s="32">
        <v>1</v>
      </c>
      <c r="F10" s="32">
        <v>1185668.0299883001</v>
      </c>
      <c r="G10" s="32">
        <v>56.460382380395238</v>
      </c>
      <c r="H10" s="32">
        <v>56.460382380395238</v>
      </c>
      <c r="I10" s="32">
        <v>2000005.1811305811</v>
      </c>
      <c r="J10" s="28"/>
      <c r="K10" s="30" t="s">
        <v>257</v>
      </c>
      <c r="L10" s="40">
        <v>0.17978791652515191</v>
      </c>
      <c r="M10" s="30" t="s">
        <v>60</v>
      </c>
      <c r="N10" s="30" t="s">
        <v>410</v>
      </c>
      <c r="O10" s="32">
        <v>1</v>
      </c>
      <c r="P10" s="32">
        <v>986417</v>
      </c>
      <c r="Q10" s="32">
        <v>12.3302125</v>
      </c>
      <c r="R10" s="32">
        <v>12.3302125</v>
      </c>
      <c r="S10" s="32">
        <v>150532.03757176496</v>
      </c>
    </row>
    <row r="11" spans="1:28">
      <c r="A11" s="30" t="s">
        <v>79</v>
      </c>
      <c r="B11" s="31">
        <v>6.9285633420129071E-3</v>
      </c>
      <c r="C11" s="30" t="s">
        <v>312</v>
      </c>
      <c r="D11" s="30" t="s">
        <v>211</v>
      </c>
      <c r="E11" s="32">
        <v>1</v>
      </c>
      <c r="F11" s="32">
        <v>1022117.4857624</v>
      </c>
      <c r="G11" s="32">
        <v>12.77646857203</v>
      </c>
      <c r="H11" s="32">
        <v>12.77646857203</v>
      </c>
      <c r="I11" s="32">
        <v>100012.3931600504</v>
      </c>
      <c r="J11" s="28"/>
      <c r="K11" s="30" t="s">
        <v>271</v>
      </c>
      <c r="L11" s="40">
        <v>38.33644036289936</v>
      </c>
      <c r="M11" s="30" t="s">
        <v>60</v>
      </c>
      <c r="N11" s="30" t="s">
        <v>410</v>
      </c>
      <c r="O11" s="32">
        <v>3</v>
      </c>
      <c r="P11" s="32">
        <v>344188</v>
      </c>
      <c r="Q11" s="32">
        <v>4.3023499999999997</v>
      </c>
      <c r="R11" s="32">
        <v>12.907049999999998</v>
      </c>
      <c r="S11" s="32">
        <v>489584.82820687682</v>
      </c>
    </row>
    <row r="12" spans="1:28">
      <c r="A12" s="30" t="s">
        <v>80</v>
      </c>
      <c r="B12" s="31">
        <v>0.24022793312955201</v>
      </c>
      <c r="C12" s="30" t="s">
        <v>307</v>
      </c>
      <c r="D12" s="30" t="s">
        <v>410</v>
      </c>
      <c r="E12" s="32">
        <v>1</v>
      </c>
      <c r="F12" s="32">
        <v>577493.82786640001</v>
      </c>
      <c r="G12" s="32">
        <v>7.2186728483299998</v>
      </c>
      <c r="H12" s="32">
        <v>7.2186728483299998</v>
      </c>
      <c r="I12" s="32">
        <v>150416.19044599021</v>
      </c>
      <c r="J12" s="28"/>
      <c r="K12" s="30" t="s">
        <v>281</v>
      </c>
      <c r="L12" s="40">
        <v>4.779335069247896</v>
      </c>
      <c r="M12" s="30" t="s">
        <v>60</v>
      </c>
      <c r="N12" s="30" t="s">
        <v>59</v>
      </c>
      <c r="O12" s="32">
        <v>1</v>
      </c>
      <c r="P12" s="32">
        <v>1089203.3775879999</v>
      </c>
      <c r="Q12" s="32">
        <v>51.866827504190468</v>
      </c>
      <c r="R12" s="32">
        <v>51.866827504190468</v>
      </c>
      <c r="S12" s="32">
        <v>2000226.42620764</v>
      </c>
    </row>
    <row r="13" spans="1:28">
      <c r="A13" s="30" t="s">
        <v>81</v>
      </c>
      <c r="B13" s="31">
        <v>1.4498660326804779E-2</v>
      </c>
      <c r="C13" s="30" t="s">
        <v>369</v>
      </c>
      <c r="D13" s="30" t="s">
        <v>410</v>
      </c>
      <c r="E13" s="32">
        <v>1</v>
      </c>
      <c r="F13" s="32">
        <v>784486.11230719998</v>
      </c>
      <c r="G13" s="32">
        <v>9.8060764038400006</v>
      </c>
      <c r="H13" s="32">
        <v>9.8060764038400006</v>
      </c>
      <c r="I13" s="32">
        <v>150034.12199302029</v>
      </c>
      <c r="J13" s="28"/>
      <c r="K13" s="30" t="s">
        <v>282</v>
      </c>
      <c r="L13" s="40">
        <v>13.104108079550176</v>
      </c>
      <c r="M13" s="30" t="s">
        <v>65</v>
      </c>
      <c r="N13" s="30" t="s">
        <v>410</v>
      </c>
      <c r="O13" s="32">
        <v>1</v>
      </c>
      <c r="P13" s="32">
        <v>494488</v>
      </c>
      <c r="Q13" s="32">
        <v>6.1810999999999998</v>
      </c>
      <c r="R13" s="32">
        <v>6.1810999999999998</v>
      </c>
      <c r="S13" s="32">
        <v>169439.47258812183</v>
      </c>
    </row>
    <row r="14" spans="1:28">
      <c r="A14" s="30" t="s">
        <v>82</v>
      </c>
      <c r="B14" s="31">
        <v>0.64772758128497643</v>
      </c>
      <c r="C14" s="30" t="s">
        <v>271</v>
      </c>
      <c r="D14" s="30" t="s">
        <v>410</v>
      </c>
      <c r="E14" s="32">
        <v>1</v>
      </c>
      <c r="F14" s="32">
        <v>213237.19615430001</v>
      </c>
      <c r="G14" s="32">
        <v>2.6654649519287501</v>
      </c>
      <c r="H14" s="32">
        <v>2.6654649519287501</v>
      </c>
      <c r="I14" s="32">
        <v>150414.35883991499</v>
      </c>
      <c r="J14" s="28"/>
      <c r="K14" s="30" t="s">
        <v>307</v>
      </c>
      <c r="L14" s="40">
        <v>4.8886483885074457</v>
      </c>
      <c r="M14" s="30" t="s">
        <v>65</v>
      </c>
      <c r="N14" s="30" t="s">
        <v>59</v>
      </c>
      <c r="O14" s="32">
        <v>1</v>
      </c>
      <c r="P14" s="32">
        <v>1272916.7200127</v>
      </c>
      <c r="Q14" s="32">
        <v>60.615081905366672</v>
      </c>
      <c r="R14" s="32">
        <v>60.615081905366672</v>
      </c>
      <c r="S14" s="32">
        <v>2000270.6693172602</v>
      </c>
    </row>
    <row r="15" spans="1:28">
      <c r="A15" s="30" t="s">
        <v>84</v>
      </c>
      <c r="B15" s="31">
        <v>4.0937393863919397E-2</v>
      </c>
      <c r="C15" s="30" t="s">
        <v>168</v>
      </c>
      <c r="D15" s="30" t="s">
        <v>410</v>
      </c>
      <c r="E15" s="32">
        <v>1</v>
      </c>
      <c r="F15" s="32">
        <v>366814.6531459</v>
      </c>
      <c r="G15" s="32">
        <v>4.5851831643237499</v>
      </c>
      <c r="H15" s="32">
        <v>4.5851831643237499</v>
      </c>
      <c r="I15" s="32">
        <v>150045.04930779271</v>
      </c>
      <c r="J15" s="28"/>
      <c r="K15" s="30" t="s">
        <v>312</v>
      </c>
      <c r="L15" s="40">
        <v>7.2226348164081662</v>
      </c>
      <c r="M15" s="30" t="s">
        <v>65</v>
      </c>
      <c r="N15" s="30" t="s">
        <v>59</v>
      </c>
      <c r="O15" s="32">
        <v>1</v>
      </c>
      <c r="P15" s="32">
        <v>2094107.6937835</v>
      </c>
      <c r="Q15" s="32">
        <v>99.71941398969048</v>
      </c>
      <c r="R15" s="32">
        <v>99.71941398969048</v>
      </c>
      <c r="S15" s="32">
        <v>2000657.8773035468</v>
      </c>
    </row>
    <row r="16" spans="1:28">
      <c r="A16" s="30" t="s">
        <v>85</v>
      </c>
      <c r="B16" s="31">
        <v>1.610204158647496</v>
      </c>
      <c r="C16" s="30" t="s">
        <v>282</v>
      </c>
      <c r="D16" s="30" t="s">
        <v>211</v>
      </c>
      <c r="E16" s="32">
        <v>1</v>
      </c>
      <c r="F16" s="32">
        <v>1298190.7498343</v>
      </c>
      <c r="G16" s="32">
        <v>16.22738437292875</v>
      </c>
      <c r="H16" s="32">
        <v>16.22738437292875</v>
      </c>
      <c r="I16" s="32">
        <v>103658.11625217659</v>
      </c>
      <c r="J16" s="28"/>
      <c r="K16" s="30" t="s">
        <v>322</v>
      </c>
      <c r="L16" s="40">
        <v>8.3834624969199734</v>
      </c>
      <c r="M16" s="30" t="s">
        <v>65</v>
      </c>
      <c r="N16" s="30" t="s">
        <v>59</v>
      </c>
      <c r="O16" s="32">
        <v>1</v>
      </c>
      <c r="P16" s="32">
        <v>2099170.9038578002</v>
      </c>
      <c r="Q16" s="32">
        <v>99.960519231323815</v>
      </c>
      <c r="R16" s="32">
        <v>99.960519231323815</v>
      </c>
      <c r="S16" s="32">
        <v>2000765.4581619161</v>
      </c>
    </row>
    <row r="17" spans="1:19">
      <c r="A17" s="30" t="s">
        <v>87</v>
      </c>
      <c r="B17" s="31">
        <v>8.5286237216498743E-4</v>
      </c>
      <c r="C17" s="30" t="s">
        <v>233</v>
      </c>
      <c r="D17" s="30" t="s">
        <v>211</v>
      </c>
      <c r="E17" s="32">
        <v>1</v>
      </c>
      <c r="F17" s="32">
        <v>68745.047299500002</v>
      </c>
      <c r="G17" s="32">
        <v>0.85931309124374999</v>
      </c>
      <c r="H17" s="32">
        <v>0.85931309124374999</v>
      </c>
      <c r="I17" s="32">
        <v>100000.1026026122</v>
      </c>
      <c r="J17" s="28"/>
      <c r="K17" s="30" t="s">
        <v>348</v>
      </c>
      <c r="L17" s="40">
        <v>0.23797124419789431</v>
      </c>
      <c r="M17" s="30" t="s">
        <v>60</v>
      </c>
      <c r="N17" s="30" t="s">
        <v>410</v>
      </c>
      <c r="O17" s="32">
        <v>1</v>
      </c>
      <c r="P17" s="32">
        <v>595054</v>
      </c>
      <c r="Q17" s="32">
        <v>7.4381750000000002</v>
      </c>
      <c r="R17" s="32">
        <v>7.4381750000000002</v>
      </c>
      <c r="S17" s="32">
        <v>150424.81722223479</v>
      </c>
    </row>
    <row r="18" spans="1:19">
      <c r="A18" s="30" t="s">
        <v>88</v>
      </c>
      <c r="B18" s="31">
        <v>0.19210536246650819</v>
      </c>
      <c r="C18" s="30" t="s">
        <v>271</v>
      </c>
      <c r="D18" s="30" t="s">
        <v>211</v>
      </c>
      <c r="E18" s="32">
        <v>1</v>
      </c>
      <c r="F18" s="32">
        <v>480260.8731572</v>
      </c>
      <c r="G18" s="32">
        <v>6.0032609144649998</v>
      </c>
      <c r="H18" s="32">
        <v>6.0032609144649998</v>
      </c>
      <c r="I18" s="32">
        <v>100161.4562059536</v>
      </c>
      <c r="J18" s="28"/>
      <c r="K18" s="30" t="s">
        <v>362</v>
      </c>
      <c r="L18" s="40">
        <v>30.941098154647349</v>
      </c>
      <c r="M18" s="30" t="s">
        <v>60</v>
      </c>
      <c r="N18" s="30" t="s">
        <v>410</v>
      </c>
      <c r="O18" s="32">
        <v>2</v>
      </c>
      <c r="P18" s="32">
        <v>576572</v>
      </c>
      <c r="Q18" s="32">
        <v>7.2071500000000004</v>
      </c>
      <c r="R18" s="32">
        <v>14.414300000000001</v>
      </c>
      <c r="S18" s="32">
        <v>353519.31253566401</v>
      </c>
    </row>
    <row r="19" spans="1:19">
      <c r="A19" s="30" t="s">
        <v>89</v>
      </c>
      <c r="B19" s="31">
        <v>1.1232197441412879</v>
      </c>
      <c r="C19" s="30" t="s">
        <v>58</v>
      </c>
      <c r="D19" s="30" t="s">
        <v>59</v>
      </c>
      <c r="E19" s="32">
        <v>1</v>
      </c>
      <c r="F19" s="32">
        <v>185876.76627389999</v>
      </c>
      <c r="G19" s="32">
        <v>8.8512745844714278</v>
      </c>
      <c r="H19" s="32">
        <v>8.8512745844714278</v>
      </c>
      <c r="I19" s="32">
        <v>2000009.0811337379</v>
      </c>
      <c r="J19" s="28"/>
      <c r="K19" s="30" t="s">
        <v>369</v>
      </c>
      <c r="L19" s="40">
        <v>36.897798407487095</v>
      </c>
      <c r="M19" s="30" t="s">
        <v>65</v>
      </c>
      <c r="N19" s="30" t="s">
        <v>410</v>
      </c>
      <c r="O19" s="32">
        <v>3</v>
      </c>
      <c r="P19" s="32">
        <v>539890</v>
      </c>
      <c r="Q19" s="32">
        <v>6.7486249999999997</v>
      </c>
      <c r="R19" s="32">
        <v>20.245874999999998</v>
      </c>
      <c r="S19" s="32">
        <v>509762.25714665465</v>
      </c>
    </row>
    <row r="20" spans="1:19">
      <c r="A20" s="30" t="s">
        <v>90</v>
      </c>
      <c r="B20" s="31">
        <v>1.876297218762972E-2</v>
      </c>
      <c r="C20" s="30" t="s">
        <v>58</v>
      </c>
      <c r="D20" s="30" t="s">
        <v>211</v>
      </c>
      <c r="E20" s="32">
        <v>1</v>
      </c>
      <c r="F20" s="32">
        <v>107392.06266749999</v>
      </c>
      <c r="G20" s="32">
        <v>1.3424007833437499</v>
      </c>
      <c r="H20" s="32">
        <v>1.3424007833437499</v>
      </c>
      <c r="I20" s="32">
        <v>100003.5262399988</v>
      </c>
      <c r="J20" s="28"/>
      <c r="K20" s="28"/>
      <c r="L20" s="28">
        <f>SUM(L2:L19)</f>
        <v>259.45879559495035</v>
      </c>
      <c r="M20" s="28"/>
      <c r="N20" s="28"/>
      <c r="O20" s="28"/>
      <c r="P20" s="28">
        <f>SUM(P2:P19)</f>
        <v>15172832.827888198</v>
      </c>
      <c r="Q20" s="28"/>
      <c r="R20" s="28"/>
      <c r="S20" s="28"/>
    </row>
    <row r="21" spans="1:19" ht="15.75">
      <c r="A21" s="30" t="s">
        <v>91</v>
      </c>
      <c r="B21" s="31">
        <v>0.31621570625306611</v>
      </c>
      <c r="C21" s="30" t="s">
        <v>271</v>
      </c>
      <c r="D21" s="30" t="s">
        <v>410</v>
      </c>
      <c r="E21" s="32">
        <v>1</v>
      </c>
      <c r="F21" s="32">
        <v>373829.07399030001</v>
      </c>
      <c r="G21" s="32">
        <v>4.6728634248787504</v>
      </c>
      <c r="H21" s="32">
        <v>4.6728634248787504</v>
      </c>
      <c r="I21" s="32">
        <v>150354.63187394931</v>
      </c>
      <c r="J21" s="28"/>
      <c r="K21" s="33" t="s">
        <v>69</v>
      </c>
      <c r="L21" s="28"/>
      <c r="M21" s="28"/>
      <c r="N21" s="28"/>
      <c r="O21" s="28"/>
      <c r="P21" s="28"/>
      <c r="Q21" s="28"/>
      <c r="R21" s="28"/>
      <c r="S21" s="28"/>
    </row>
    <row r="22" spans="1:19">
      <c r="A22" s="30" t="s">
        <v>92</v>
      </c>
      <c r="B22" s="31">
        <v>7.8463338239178823E-2</v>
      </c>
      <c r="C22" s="30" t="s">
        <v>281</v>
      </c>
      <c r="D22" s="30" t="s">
        <v>59</v>
      </c>
      <c r="E22" s="32">
        <v>1</v>
      </c>
      <c r="F22" s="32">
        <v>522998.78131749999</v>
      </c>
      <c r="G22" s="32">
        <v>24.904703872261901</v>
      </c>
      <c r="H22" s="32">
        <v>24.904703872261901</v>
      </c>
      <c r="I22" s="32">
        <v>2000001.78491563</v>
      </c>
      <c r="J22" s="28"/>
      <c r="K22" s="30" t="s">
        <v>71</v>
      </c>
      <c r="L22" s="32">
        <v>3012.5770676459815</v>
      </c>
      <c r="M22" s="28"/>
      <c r="N22" s="28"/>
      <c r="O22" s="28"/>
      <c r="P22" s="28"/>
      <c r="Q22" s="28"/>
      <c r="R22" s="28"/>
      <c r="S22" s="28"/>
    </row>
    <row r="23" spans="1:19">
      <c r="A23" s="30" t="s">
        <v>93</v>
      </c>
      <c r="B23" s="31">
        <v>8.2795577191592147E-3</v>
      </c>
      <c r="C23" s="30" t="s">
        <v>120</v>
      </c>
      <c r="D23" s="30" t="s">
        <v>59</v>
      </c>
      <c r="E23" s="32">
        <v>1</v>
      </c>
      <c r="F23" s="32">
        <v>60463.608253500002</v>
      </c>
      <c r="G23" s="32">
        <v>2.8792194406428568</v>
      </c>
      <c r="H23" s="32">
        <v>2.8792194406428568</v>
      </c>
      <c r="I23" s="32">
        <v>2000000.021774662</v>
      </c>
      <c r="J23" s="28"/>
      <c r="K23" s="30" t="s">
        <v>73</v>
      </c>
      <c r="L23" s="32">
        <v>182160091.38058832</v>
      </c>
      <c r="M23" s="28"/>
      <c r="N23" s="28"/>
      <c r="O23" s="28"/>
      <c r="P23" s="28"/>
      <c r="Q23" s="28"/>
      <c r="R23" s="28"/>
      <c r="S23" s="28"/>
    </row>
    <row r="24" spans="1:19">
      <c r="A24" s="30" t="s">
        <v>94</v>
      </c>
      <c r="B24" s="31">
        <v>1.5614360408716861</v>
      </c>
      <c r="C24" s="30" t="s">
        <v>369</v>
      </c>
      <c r="D24" s="30" t="s">
        <v>410</v>
      </c>
      <c r="E24" s="32">
        <v>1</v>
      </c>
      <c r="F24" s="32">
        <v>909366.136513</v>
      </c>
      <c r="G24" s="32">
        <v>11.367076706412499</v>
      </c>
      <c r="H24" s="32">
        <v>11.367076706412499</v>
      </c>
      <c r="I24" s="32">
        <v>154259.75117969891</v>
      </c>
      <c r="J24" s="28"/>
      <c r="K24" s="30" t="s">
        <v>75</v>
      </c>
      <c r="L24" s="32">
        <v>85410000</v>
      </c>
      <c r="M24" s="28"/>
      <c r="N24" s="28"/>
      <c r="O24" s="28"/>
      <c r="P24" s="28"/>
      <c r="Q24" s="28"/>
      <c r="R24" s="28"/>
      <c r="S24" s="28"/>
    </row>
    <row r="25" spans="1:19">
      <c r="A25" s="30" t="s">
        <v>95</v>
      </c>
      <c r="B25" s="31">
        <v>0.34065436431563451</v>
      </c>
      <c r="C25" s="30" t="s">
        <v>58</v>
      </c>
      <c r="D25" s="30" t="s">
        <v>59</v>
      </c>
      <c r="E25" s="32">
        <v>1</v>
      </c>
      <c r="F25" s="32">
        <v>715062.15300080006</v>
      </c>
      <c r="G25" s="32">
        <v>34.050578714323812</v>
      </c>
      <c r="H25" s="32">
        <v>34.050578714323812</v>
      </c>
      <c r="I25" s="32">
        <v>2000010.5951713261</v>
      </c>
      <c r="J25" s="28"/>
      <c r="K25" s="28"/>
      <c r="L25" s="32"/>
      <c r="M25" s="28"/>
      <c r="N25" s="28"/>
      <c r="O25" s="28"/>
      <c r="P25" s="28"/>
      <c r="Q25" s="28"/>
      <c r="R25" s="28"/>
      <c r="S25" s="28"/>
    </row>
    <row r="26" spans="1:19" ht="15.75">
      <c r="A26" s="30" t="s">
        <v>96</v>
      </c>
      <c r="B26" s="31">
        <v>5.9700366051549129E-3</v>
      </c>
      <c r="C26" s="30" t="s">
        <v>312</v>
      </c>
      <c r="D26" s="30" t="s">
        <v>211</v>
      </c>
      <c r="E26" s="32">
        <v>1</v>
      </c>
      <c r="F26" s="32">
        <v>935619.26637860003</v>
      </c>
      <c r="G26" s="32">
        <v>11.6952408297325</v>
      </c>
      <c r="H26" s="32">
        <v>11.6952408297325</v>
      </c>
      <c r="I26" s="32">
        <v>100009.77494222031</v>
      </c>
      <c r="J26" s="28"/>
      <c r="K26" s="33" t="s">
        <v>78</v>
      </c>
      <c r="L26" s="32"/>
      <c r="M26" s="28"/>
      <c r="N26" s="28"/>
      <c r="O26" s="28"/>
      <c r="P26" s="28"/>
      <c r="Q26" s="28"/>
      <c r="R26" s="28"/>
      <c r="S26" s="28"/>
    </row>
    <row r="27" spans="1:19">
      <c r="A27" s="30" t="s">
        <v>97</v>
      </c>
      <c r="B27" s="31">
        <v>4.7473489565643977E-2</v>
      </c>
      <c r="C27" s="30" t="s">
        <v>271</v>
      </c>
      <c r="D27" s="30" t="s">
        <v>211</v>
      </c>
      <c r="E27" s="32">
        <v>1</v>
      </c>
      <c r="F27" s="32">
        <v>329733.92287010001</v>
      </c>
      <c r="G27" s="32">
        <v>4.12167403587625</v>
      </c>
      <c r="H27" s="32">
        <v>4.12167403587625</v>
      </c>
      <c r="I27" s="32">
        <v>100027.39383490691</v>
      </c>
      <c r="J27" s="28"/>
      <c r="K27" s="30" t="s">
        <v>71</v>
      </c>
      <c r="L27" s="32">
        <v>596.20753228039041</v>
      </c>
      <c r="M27" s="28"/>
      <c r="N27" s="28"/>
      <c r="O27" s="28"/>
      <c r="P27" s="28"/>
      <c r="Q27" s="28"/>
      <c r="R27" s="28"/>
      <c r="S27" s="28"/>
    </row>
    <row r="28" spans="1:19">
      <c r="A28" s="30" t="s">
        <v>98</v>
      </c>
      <c r="B28" s="31">
        <v>1.876297218762972E-2</v>
      </c>
      <c r="C28" s="30" t="s">
        <v>200</v>
      </c>
      <c r="D28" s="30" t="s">
        <v>410</v>
      </c>
      <c r="E28" s="32">
        <v>1</v>
      </c>
      <c r="F28" s="32">
        <v>400033.2121</v>
      </c>
      <c r="G28" s="32">
        <v>5.0004151512500004</v>
      </c>
      <c r="H28" s="32">
        <v>5.0004151512500004</v>
      </c>
      <c r="I28" s="32">
        <v>150022.51743609831</v>
      </c>
      <c r="J28" s="28"/>
      <c r="K28" s="30" t="s">
        <v>73</v>
      </c>
      <c r="L28" s="32">
        <v>22133973.702244006</v>
      </c>
      <c r="M28" s="28"/>
      <c r="N28" s="28"/>
      <c r="O28" s="28"/>
      <c r="P28" s="28"/>
      <c r="Q28" s="28"/>
      <c r="R28" s="28"/>
      <c r="S28" s="28"/>
    </row>
    <row r="29" spans="1:19">
      <c r="A29" s="30" t="s">
        <v>99</v>
      </c>
      <c r="B29" s="31">
        <v>2.5585871164949619E-3</v>
      </c>
      <c r="C29" s="30" t="s">
        <v>271</v>
      </c>
      <c r="D29" s="30" t="s">
        <v>211</v>
      </c>
      <c r="E29" s="32">
        <v>1</v>
      </c>
      <c r="F29" s="32">
        <v>832160.28208629997</v>
      </c>
      <c r="G29" s="32">
        <v>10.402003526078749</v>
      </c>
      <c r="H29" s="32">
        <v>10.402003526078749</v>
      </c>
      <c r="I29" s="32">
        <v>100003.7260205091</v>
      </c>
      <c r="J29" s="28"/>
      <c r="K29" s="28"/>
      <c r="L29" s="32"/>
      <c r="M29" s="28"/>
      <c r="N29" s="28"/>
      <c r="O29" s="28"/>
      <c r="P29" s="28"/>
      <c r="Q29" s="28"/>
      <c r="R29" s="28"/>
      <c r="S29" s="28"/>
    </row>
    <row r="30" spans="1:19" ht="15.75">
      <c r="A30" s="30" t="s">
        <v>100</v>
      </c>
      <c r="B30" s="31">
        <v>0.1466545907392732</v>
      </c>
      <c r="C30" s="30" t="s">
        <v>271</v>
      </c>
      <c r="D30" s="30" t="s">
        <v>211</v>
      </c>
      <c r="E30" s="32">
        <v>1</v>
      </c>
      <c r="F30" s="32">
        <v>357510.69544360001</v>
      </c>
      <c r="G30" s="32">
        <v>4.468883693045</v>
      </c>
      <c r="H30" s="32">
        <v>4.468883693045</v>
      </c>
      <c r="I30" s="32">
        <v>100091.7535232691</v>
      </c>
      <c r="J30" s="28"/>
      <c r="K30" s="33" t="s">
        <v>83</v>
      </c>
      <c r="L30" s="32"/>
      <c r="M30" s="28"/>
      <c r="N30" s="28"/>
      <c r="O30" s="28"/>
      <c r="P30" s="28"/>
      <c r="Q30" s="28"/>
      <c r="R30" s="28"/>
      <c r="S30" s="28"/>
    </row>
    <row r="31" spans="1:19">
      <c r="A31" s="30" t="s">
        <v>101</v>
      </c>
      <c r="B31" s="31">
        <v>0.3158005962489151</v>
      </c>
      <c r="C31" s="30" t="s">
        <v>200</v>
      </c>
      <c r="D31" s="30" t="s">
        <v>211</v>
      </c>
      <c r="E31" s="32">
        <v>1</v>
      </c>
      <c r="F31" s="32">
        <v>730670.40958420001</v>
      </c>
      <c r="G31" s="32">
        <v>9.1333801198024993</v>
      </c>
      <c r="H31" s="32">
        <v>9.1333801198024993</v>
      </c>
      <c r="I31" s="32">
        <v>100403.80576426419</v>
      </c>
      <c r="J31" s="28"/>
      <c r="K31" s="30" t="s">
        <v>71</v>
      </c>
      <c r="L31" s="32">
        <v>3608.7845999263718</v>
      </c>
      <c r="M31" s="28"/>
      <c r="N31" s="28"/>
      <c r="O31" s="28"/>
      <c r="P31" s="28"/>
      <c r="Q31" s="28"/>
      <c r="R31" s="28"/>
      <c r="S31" s="28"/>
    </row>
    <row r="32" spans="1:19">
      <c r="A32" s="30" t="s">
        <v>102</v>
      </c>
      <c r="B32" s="31">
        <v>4.4348843352579347E-2</v>
      </c>
      <c r="C32" s="30" t="s">
        <v>58</v>
      </c>
      <c r="D32" s="30" t="s">
        <v>59</v>
      </c>
      <c r="E32" s="32">
        <v>1</v>
      </c>
      <c r="F32" s="32">
        <v>537609.50723710004</v>
      </c>
      <c r="G32" s="32">
        <v>25.60045272557619</v>
      </c>
      <c r="H32" s="32">
        <v>25.60045272557619</v>
      </c>
      <c r="I32" s="32">
        <v>2000001.037049466</v>
      </c>
      <c r="J32" s="28"/>
      <c r="K32" s="30" t="s">
        <v>86</v>
      </c>
      <c r="L32" s="32">
        <v>289704065.08283234</v>
      </c>
      <c r="M32" s="28"/>
      <c r="N32" s="28"/>
      <c r="O32" s="28"/>
      <c r="P32" s="28"/>
      <c r="Q32" s="28"/>
      <c r="R32" s="28"/>
      <c r="S32" s="28"/>
    </row>
    <row r="33" spans="1:19">
      <c r="A33" s="30" t="s">
        <v>103</v>
      </c>
      <c r="B33" s="31">
        <v>2.473300879278463E-2</v>
      </c>
      <c r="C33" s="30" t="s">
        <v>64</v>
      </c>
      <c r="D33" s="30" t="s">
        <v>59</v>
      </c>
      <c r="E33" s="32">
        <v>1</v>
      </c>
      <c r="F33" s="32">
        <v>114863.64211489999</v>
      </c>
      <c r="G33" s="32">
        <v>5.4696972435666664</v>
      </c>
      <c r="H33" s="32">
        <v>5.4696972435666664</v>
      </c>
      <c r="I33" s="32">
        <v>2000000.1235690671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>
      <c r="A34" s="30" t="s">
        <v>104</v>
      </c>
      <c r="B34" s="31">
        <v>0.69913581644590361</v>
      </c>
      <c r="C34" s="30" t="s">
        <v>369</v>
      </c>
      <c r="D34" s="30" t="s">
        <v>59</v>
      </c>
      <c r="E34" s="32">
        <v>1</v>
      </c>
      <c r="F34" s="32">
        <v>336176.95520000003</v>
      </c>
      <c r="G34" s="32">
        <v>16.008426438095238</v>
      </c>
      <c r="H34" s="32">
        <v>16.008426438095238</v>
      </c>
      <c r="I34" s="32">
        <v>2000010.223032115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1:19">
      <c r="A35" s="30" t="s">
        <v>105</v>
      </c>
      <c r="B35" s="31">
        <v>2.4536774972640479E-2</v>
      </c>
      <c r="C35" s="30" t="s">
        <v>58</v>
      </c>
      <c r="D35" s="30" t="s">
        <v>59</v>
      </c>
      <c r="E35" s="32">
        <v>1</v>
      </c>
      <c r="F35" s="32">
        <v>861856.42110250005</v>
      </c>
      <c r="G35" s="32">
        <v>41.040781957261913</v>
      </c>
      <c r="H35" s="32">
        <v>41.040781957261913</v>
      </c>
      <c r="I35" s="32">
        <v>2000000.9198195499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>
      <c r="A36" s="30" t="s">
        <v>106</v>
      </c>
      <c r="B36" s="31">
        <v>0.1466923280123778</v>
      </c>
      <c r="C36" s="30" t="s">
        <v>369</v>
      </c>
      <c r="D36" s="30" t="s">
        <v>410</v>
      </c>
      <c r="E36" s="32">
        <v>1</v>
      </c>
      <c r="F36" s="32">
        <v>400952.78487239999</v>
      </c>
      <c r="G36" s="32">
        <v>5.0119098109050002</v>
      </c>
      <c r="H36" s="32">
        <v>5.0119098109050002</v>
      </c>
      <c r="I36" s="32">
        <v>150176.4500923079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>
      <c r="A37" s="30" t="s">
        <v>107</v>
      </c>
      <c r="B37" s="31">
        <v>2.217442167628967E-2</v>
      </c>
      <c r="C37" s="30" t="s">
        <v>271</v>
      </c>
      <c r="D37" s="30" t="s">
        <v>410</v>
      </c>
      <c r="E37" s="32">
        <v>1</v>
      </c>
      <c r="F37" s="32">
        <v>443141.8008647</v>
      </c>
      <c r="G37" s="32">
        <v>5.5392725108087504</v>
      </c>
      <c r="H37" s="32">
        <v>5.5392725108087504</v>
      </c>
      <c r="I37" s="32">
        <v>150029.4792394643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>
      <c r="A38" s="30" t="s">
        <v>108</v>
      </c>
      <c r="B38" s="31">
        <v>1.1940073210309821E-2</v>
      </c>
      <c r="C38" s="30" t="s">
        <v>271</v>
      </c>
      <c r="D38" s="30" t="s">
        <v>410</v>
      </c>
      <c r="E38" s="32">
        <v>1</v>
      </c>
      <c r="F38" s="32">
        <v>402375.73657419998</v>
      </c>
      <c r="G38" s="32">
        <v>5.0296967071775001</v>
      </c>
      <c r="H38" s="32">
        <v>5.0296967071775001</v>
      </c>
      <c r="I38" s="32">
        <v>150014.41318725821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>
      <c r="A39" s="30" t="s">
        <v>109</v>
      </c>
      <c r="B39" s="31">
        <v>0.18247481037020261</v>
      </c>
      <c r="C39" s="30" t="s">
        <v>271</v>
      </c>
      <c r="D39" s="30" t="s">
        <v>410</v>
      </c>
      <c r="E39" s="32">
        <v>1</v>
      </c>
      <c r="F39" s="32">
        <v>306703.03488330002</v>
      </c>
      <c r="G39" s="32">
        <v>3.8337879360412499</v>
      </c>
      <c r="H39" s="32">
        <v>3.8337879360412499</v>
      </c>
      <c r="I39" s="32">
        <v>150167.8967343909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>
      <c r="A40" s="30" t="s">
        <v>110</v>
      </c>
      <c r="B40" s="31">
        <v>0.91278916185516401</v>
      </c>
      <c r="C40" s="30" t="s">
        <v>281</v>
      </c>
      <c r="D40" s="30" t="s">
        <v>410</v>
      </c>
      <c r="E40" s="32">
        <v>1</v>
      </c>
      <c r="F40" s="32">
        <v>46705.005793700002</v>
      </c>
      <c r="G40" s="32">
        <v>0.58381257242125006</v>
      </c>
      <c r="H40" s="32">
        <v>0.58381257242125006</v>
      </c>
      <c r="I40" s="32">
        <v>150127.89546927859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>
      <c r="A41" s="30" t="s">
        <v>111</v>
      </c>
      <c r="B41" s="31">
        <v>2.3095211140043018E-3</v>
      </c>
      <c r="C41" s="30" t="s">
        <v>257</v>
      </c>
      <c r="D41" s="30" t="s">
        <v>211</v>
      </c>
      <c r="E41" s="32">
        <v>1</v>
      </c>
      <c r="F41" s="32">
        <v>34431.252575300001</v>
      </c>
      <c r="G41" s="32">
        <v>0.43039065719125003</v>
      </c>
      <c r="H41" s="32">
        <v>0.43039065719125003</v>
      </c>
      <c r="I41" s="32">
        <v>100000.1391594834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>
      <c r="A42" s="30" t="s">
        <v>112</v>
      </c>
      <c r="B42" s="31">
        <v>1.2699120721536661</v>
      </c>
      <c r="C42" s="30" t="s">
        <v>369</v>
      </c>
      <c r="D42" s="30" t="s">
        <v>410</v>
      </c>
      <c r="E42" s="32">
        <v>1</v>
      </c>
      <c r="F42" s="32">
        <v>1343229.0606410999</v>
      </c>
      <c r="G42" s="32">
        <v>16.790363258013748</v>
      </c>
      <c r="H42" s="32">
        <v>16.790363258013748</v>
      </c>
      <c r="I42" s="32">
        <v>155117.34839932731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1:19">
      <c r="A43" s="30" t="s">
        <v>113</v>
      </c>
      <c r="B43" s="31">
        <v>0.27245304262314007</v>
      </c>
      <c r="C43" s="30" t="s">
        <v>282</v>
      </c>
      <c r="D43" s="30" t="s">
        <v>59</v>
      </c>
      <c r="E43" s="32">
        <v>1</v>
      </c>
      <c r="F43" s="32">
        <v>217940.60078810001</v>
      </c>
      <c r="G43" s="32">
        <v>10.378123847052381</v>
      </c>
      <c r="H43" s="32">
        <v>10.378123847052381</v>
      </c>
      <c r="I43" s="32">
        <v>2000002.5827361441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>
      <c r="A44" s="30" t="s">
        <v>114</v>
      </c>
      <c r="B44" s="31">
        <v>0.17270085663609949</v>
      </c>
      <c r="C44" s="30" t="s">
        <v>58</v>
      </c>
      <c r="D44" s="30" t="s">
        <v>59</v>
      </c>
      <c r="E44" s="32">
        <v>1</v>
      </c>
      <c r="F44" s="32">
        <v>789095.08291210001</v>
      </c>
      <c r="G44" s="32">
        <v>37.575956329147623</v>
      </c>
      <c r="H44" s="32">
        <v>37.575956329147623</v>
      </c>
      <c r="I44" s="32">
        <v>2000005.927534129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>
      <c r="A45" s="30" t="s">
        <v>115</v>
      </c>
      <c r="B45" s="31">
        <v>1.279293558247481E-2</v>
      </c>
      <c r="C45" s="30" t="s">
        <v>369</v>
      </c>
      <c r="D45" s="30" t="s">
        <v>410</v>
      </c>
      <c r="E45" s="32">
        <v>1</v>
      </c>
      <c r="F45" s="32">
        <v>839398.95250739995</v>
      </c>
      <c r="G45" s="32">
        <v>10.492486906342499</v>
      </c>
      <c r="H45" s="32">
        <v>10.492486906342499</v>
      </c>
      <c r="I45" s="32">
        <v>150032.2151301823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1:19">
      <c r="A46" s="30" t="s">
        <v>116</v>
      </c>
      <c r="B46" s="31">
        <v>0.34199781123815998</v>
      </c>
      <c r="C46" s="30" t="s">
        <v>271</v>
      </c>
      <c r="D46" s="30" t="s">
        <v>410</v>
      </c>
      <c r="E46" s="32">
        <v>1</v>
      </c>
      <c r="F46" s="32">
        <v>133313.00249869999</v>
      </c>
      <c r="G46" s="32">
        <v>1.6664125312337501</v>
      </c>
      <c r="H46" s="32">
        <v>1.6664125312337501</v>
      </c>
      <c r="I46" s="32">
        <v>150136.77826519241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>
      <c r="A47" s="30" t="s">
        <v>117</v>
      </c>
      <c r="B47" s="31">
        <v>6.573832974829239E-3</v>
      </c>
      <c r="C47" s="30" t="s">
        <v>362</v>
      </c>
      <c r="D47" s="30" t="s">
        <v>410</v>
      </c>
      <c r="E47" s="32">
        <v>1</v>
      </c>
      <c r="F47" s="32">
        <v>251487.05778979999</v>
      </c>
      <c r="G47" s="32">
        <v>3.1435882223724998</v>
      </c>
      <c r="H47" s="32">
        <v>3.1435882223724998</v>
      </c>
      <c r="I47" s="32">
        <v>150004.95970173969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>
      <c r="A48" s="30" t="s">
        <v>118</v>
      </c>
      <c r="B48" s="31">
        <v>4.8613155213404279E-2</v>
      </c>
      <c r="C48" s="30" t="s">
        <v>369</v>
      </c>
      <c r="D48" s="30" t="s">
        <v>410</v>
      </c>
      <c r="E48" s="32">
        <v>1</v>
      </c>
      <c r="F48" s="32">
        <v>269376.38977409998</v>
      </c>
      <c r="G48" s="32">
        <v>3.36720487217625</v>
      </c>
      <c r="H48" s="32">
        <v>3.36720487217625</v>
      </c>
      <c r="I48" s="32">
        <v>150039.2857087407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1:19">
      <c r="A49" s="30" t="s">
        <v>119</v>
      </c>
      <c r="B49" s="31">
        <v>3.070304539793953E-2</v>
      </c>
      <c r="C49" s="30" t="s">
        <v>120</v>
      </c>
      <c r="D49" s="30" t="s">
        <v>59</v>
      </c>
      <c r="E49" s="32">
        <v>1</v>
      </c>
      <c r="F49" s="32">
        <v>0</v>
      </c>
      <c r="G49" s="32">
        <v>0</v>
      </c>
      <c r="H49" s="32">
        <v>0</v>
      </c>
      <c r="I49" s="32">
        <v>2000000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1:19">
      <c r="A50" s="30" t="s">
        <v>120</v>
      </c>
      <c r="B50" s="31">
        <v>2.299275204613715</v>
      </c>
      <c r="C50" s="30" t="s">
        <v>234</v>
      </c>
      <c r="D50" s="30" t="s">
        <v>410</v>
      </c>
      <c r="E50" s="32">
        <v>1</v>
      </c>
      <c r="F50" s="32">
        <v>665433.86782869999</v>
      </c>
      <c r="G50" s="32">
        <v>8.3179233478587502</v>
      </c>
      <c r="H50" s="32">
        <v>8.3179233478587502</v>
      </c>
      <c r="I50" s="32">
        <v>154590.04677782621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1:19">
      <c r="A51" s="30" t="s">
        <v>121</v>
      </c>
      <c r="B51" s="31">
        <v>0.55606626665157177</v>
      </c>
      <c r="C51" s="30" t="s">
        <v>120</v>
      </c>
      <c r="D51" s="30" t="s">
        <v>211</v>
      </c>
      <c r="E51" s="32">
        <v>1</v>
      </c>
      <c r="F51" s="32">
        <v>0</v>
      </c>
      <c r="G51" s="32">
        <v>0</v>
      </c>
      <c r="H51" s="32">
        <v>0</v>
      </c>
      <c r="I51" s="32">
        <v>100000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1:19">
      <c r="A52" s="30" t="s">
        <v>122</v>
      </c>
      <c r="B52" s="31">
        <v>1.8921468734669229E-2</v>
      </c>
      <c r="C52" s="30" t="s">
        <v>362</v>
      </c>
      <c r="D52" s="30" t="s">
        <v>211</v>
      </c>
      <c r="E52" s="32">
        <v>1</v>
      </c>
      <c r="F52" s="32">
        <v>162823.5096968</v>
      </c>
      <c r="G52" s="32">
        <v>2.0352938712099999</v>
      </c>
      <c r="H52" s="32">
        <v>2.0352938712099999</v>
      </c>
      <c r="I52" s="32">
        <v>100005.391504909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1:19">
      <c r="A53" s="30" t="s">
        <v>123</v>
      </c>
      <c r="B53" s="31">
        <v>1.7306313445790411</v>
      </c>
      <c r="C53" s="30" t="s">
        <v>281</v>
      </c>
      <c r="D53" s="30" t="s">
        <v>59</v>
      </c>
      <c r="E53" s="32">
        <v>1</v>
      </c>
      <c r="F53" s="32">
        <v>714416.99451780005</v>
      </c>
      <c r="G53" s="32">
        <v>34.019856881800003</v>
      </c>
      <c r="H53" s="32">
        <v>34.019856881800003</v>
      </c>
      <c r="I53" s="32">
        <v>2000053.778238947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1:19">
      <c r="A54" s="30" t="s">
        <v>124</v>
      </c>
      <c r="B54" s="31">
        <v>0.20092833691837431</v>
      </c>
      <c r="C54" s="30" t="s">
        <v>234</v>
      </c>
      <c r="D54" s="30" t="s">
        <v>410</v>
      </c>
      <c r="E54" s="32">
        <v>1</v>
      </c>
      <c r="F54" s="32">
        <v>345546.1750096</v>
      </c>
      <c r="G54" s="32">
        <v>4.3193271876199999</v>
      </c>
      <c r="H54" s="32">
        <v>4.3193271876199999</v>
      </c>
      <c r="I54" s="32">
        <v>150208.29005481949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1:19">
      <c r="A55" s="30" t="s">
        <v>125</v>
      </c>
      <c r="B55" s="31">
        <v>4.2643118608249372E-3</v>
      </c>
      <c r="C55" s="30" t="s">
        <v>362</v>
      </c>
      <c r="D55" s="30" t="s">
        <v>211</v>
      </c>
      <c r="E55" s="32">
        <v>1</v>
      </c>
      <c r="F55" s="32">
        <v>532608.30673229997</v>
      </c>
      <c r="G55" s="32">
        <v>6.6576038341537496</v>
      </c>
      <c r="H55" s="32">
        <v>6.6576038341537496</v>
      </c>
      <c r="I55" s="32">
        <v>100003.9746138592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1:19">
      <c r="A56" s="30" t="s">
        <v>126</v>
      </c>
      <c r="B56" s="31">
        <v>0.55913053322766904</v>
      </c>
      <c r="C56" s="30" t="s">
        <v>362</v>
      </c>
      <c r="D56" s="30" t="s">
        <v>211</v>
      </c>
      <c r="E56" s="32">
        <v>1</v>
      </c>
      <c r="F56" s="32">
        <v>40229.643249200002</v>
      </c>
      <c r="G56" s="32">
        <v>0.50287054061500003</v>
      </c>
      <c r="H56" s="32">
        <v>0.50287054061500003</v>
      </c>
      <c r="I56" s="32">
        <v>100039.3638382926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1:19">
      <c r="A57" s="30" t="s">
        <v>127</v>
      </c>
      <c r="B57" s="31">
        <v>5.8847503679384128E-2</v>
      </c>
      <c r="C57" s="30" t="s">
        <v>120</v>
      </c>
      <c r="D57" s="30" t="s">
        <v>410</v>
      </c>
      <c r="E57" s="32">
        <v>1</v>
      </c>
      <c r="F57" s="32">
        <v>212557.84976410001</v>
      </c>
      <c r="G57" s="32">
        <v>2.6569731220512498</v>
      </c>
      <c r="H57" s="32">
        <v>2.6569731220512498</v>
      </c>
      <c r="I57" s="32">
        <v>150037.5254965382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1:19">
      <c r="A58" s="30" t="s">
        <v>128</v>
      </c>
      <c r="B58" s="31">
        <v>5.9700366051549129E-3</v>
      </c>
      <c r="C58" s="30" t="s">
        <v>362</v>
      </c>
      <c r="D58" s="30" t="s">
        <v>410</v>
      </c>
      <c r="E58" s="32">
        <v>1</v>
      </c>
      <c r="F58" s="32">
        <v>129164.42212</v>
      </c>
      <c r="G58" s="32">
        <v>1.6145552765</v>
      </c>
      <c r="H58" s="32">
        <v>1.6145552765</v>
      </c>
      <c r="I58" s="32">
        <v>150002.3133489844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1:19">
      <c r="A59" s="30" t="s">
        <v>129</v>
      </c>
      <c r="B59" s="31">
        <v>1.794203554851127</v>
      </c>
      <c r="C59" s="30" t="s">
        <v>369</v>
      </c>
      <c r="D59" s="30" t="s">
        <v>410</v>
      </c>
      <c r="E59" s="32">
        <v>1</v>
      </c>
      <c r="F59" s="32">
        <v>731233.40882570005</v>
      </c>
      <c r="G59" s="32">
        <v>9.1404176103212507</v>
      </c>
      <c r="H59" s="32">
        <v>9.1404176103212507</v>
      </c>
      <c r="I59" s="32">
        <v>153935.94474462289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1:19">
      <c r="A60" s="30" t="s">
        <v>130</v>
      </c>
      <c r="B60" s="31">
        <v>7.9678478433148417E-2</v>
      </c>
      <c r="C60" s="30" t="s">
        <v>281</v>
      </c>
      <c r="D60" s="30" t="s">
        <v>59</v>
      </c>
      <c r="E60" s="32">
        <v>1</v>
      </c>
      <c r="F60" s="32">
        <v>771670.79041180003</v>
      </c>
      <c r="G60" s="32">
        <v>36.746228114847618</v>
      </c>
      <c r="H60" s="32">
        <v>36.746228114847618</v>
      </c>
      <c r="I60" s="32">
        <v>2000002.674381305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1:19">
      <c r="A61" s="30" t="s">
        <v>131</v>
      </c>
      <c r="B61" s="31">
        <v>5.4915279821880089E-2</v>
      </c>
      <c r="C61" s="30" t="s">
        <v>312</v>
      </c>
      <c r="D61" s="30" t="s">
        <v>410</v>
      </c>
      <c r="E61" s="32">
        <v>1</v>
      </c>
      <c r="F61" s="32">
        <v>405147.39399539999</v>
      </c>
      <c r="G61" s="32">
        <v>5.0643424249424998</v>
      </c>
      <c r="H61" s="32">
        <v>5.0643424249424998</v>
      </c>
      <c r="I61" s="32">
        <v>150066.74634753109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1:19">
      <c r="A62" s="30" t="s">
        <v>132</v>
      </c>
      <c r="B62" s="31">
        <v>5.7738027850107558E-3</v>
      </c>
      <c r="C62" s="30" t="s">
        <v>362</v>
      </c>
      <c r="D62" s="30" t="s">
        <v>410</v>
      </c>
      <c r="E62" s="32">
        <v>1</v>
      </c>
      <c r="F62" s="32">
        <v>698344.15449059999</v>
      </c>
      <c r="G62" s="32">
        <v>8.7293019311325004</v>
      </c>
      <c r="H62" s="32">
        <v>8.7293019311325004</v>
      </c>
      <c r="I62" s="32">
        <v>150012.0963042723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1:19">
      <c r="A63" s="30" t="s">
        <v>133</v>
      </c>
      <c r="B63" s="31">
        <v>1.387607079512434</v>
      </c>
      <c r="C63" s="30" t="s">
        <v>362</v>
      </c>
      <c r="D63" s="30" t="s">
        <v>410</v>
      </c>
      <c r="E63" s="32">
        <v>1</v>
      </c>
      <c r="F63" s="32">
        <v>471503.7173963</v>
      </c>
      <c r="G63" s="32">
        <v>5.8937964674537504</v>
      </c>
      <c r="H63" s="32">
        <v>5.8937964674537504</v>
      </c>
      <c r="I63" s="32">
        <v>151962.78568882661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1:19">
      <c r="A64" s="30" t="s">
        <v>134</v>
      </c>
      <c r="B64" s="31">
        <v>0.32468395033774849</v>
      </c>
      <c r="C64" s="30" t="s">
        <v>281</v>
      </c>
      <c r="D64" s="30" t="s">
        <v>211</v>
      </c>
      <c r="E64" s="32">
        <v>1</v>
      </c>
      <c r="F64" s="32">
        <v>78002.404058300002</v>
      </c>
      <c r="G64" s="32">
        <v>0.97503005072875004</v>
      </c>
      <c r="H64" s="32">
        <v>0.97503005072875004</v>
      </c>
      <c r="I64" s="32">
        <v>100044.32072519961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1:19">
      <c r="A65" s="30" t="s">
        <v>135</v>
      </c>
      <c r="B65" s="31">
        <v>0.39973583908826738</v>
      </c>
      <c r="C65" s="30" t="s">
        <v>322</v>
      </c>
      <c r="D65" s="30" t="s">
        <v>410</v>
      </c>
      <c r="E65" s="32">
        <v>1</v>
      </c>
      <c r="F65" s="32">
        <v>118403.3938739</v>
      </c>
      <c r="G65" s="32">
        <v>1.4800424234237499</v>
      </c>
      <c r="H65" s="32">
        <v>1.4800424234237499</v>
      </c>
      <c r="I65" s="32">
        <v>150141.99024000319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1:19">
      <c r="A66" s="30" t="s">
        <v>136</v>
      </c>
      <c r="B66" s="31">
        <v>0.61576663270312082</v>
      </c>
      <c r="C66" s="30" t="s">
        <v>362</v>
      </c>
      <c r="D66" s="30" t="s">
        <v>410</v>
      </c>
      <c r="E66" s="32">
        <v>1</v>
      </c>
      <c r="F66" s="32">
        <v>165540.45928879999</v>
      </c>
      <c r="G66" s="32">
        <v>2.0692557411100001</v>
      </c>
      <c r="H66" s="32">
        <v>2.0692557411100001</v>
      </c>
      <c r="I66" s="32">
        <v>150305.80287357719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1:19">
      <c r="A67" s="30" t="s">
        <v>137</v>
      </c>
      <c r="B67" s="31">
        <v>0.55551530246424385</v>
      </c>
      <c r="C67" s="30" t="s">
        <v>307</v>
      </c>
      <c r="D67" s="30" t="s">
        <v>410</v>
      </c>
      <c r="E67" s="32">
        <v>1</v>
      </c>
      <c r="F67" s="32">
        <v>371111.21958979999</v>
      </c>
      <c r="G67" s="32">
        <v>4.6388902448725</v>
      </c>
      <c r="H67" s="32">
        <v>4.6388902448725</v>
      </c>
      <c r="I67" s="32">
        <v>150618.47388419489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1:19">
      <c r="A68" s="30" t="s">
        <v>138</v>
      </c>
      <c r="B68" s="31">
        <v>3.4642816710064518E-3</v>
      </c>
      <c r="C68" s="30" t="s">
        <v>307</v>
      </c>
      <c r="D68" s="30" t="s">
        <v>59</v>
      </c>
      <c r="E68" s="32">
        <v>1</v>
      </c>
      <c r="F68" s="32">
        <v>367848.71862120001</v>
      </c>
      <c r="G68" s="32">
        <v>17.51660564862857</v>
      </c>
      <c r="H68" s="32">
        <v>17.51660564862857</v>
      </c>
      <c r="I68" s="32">
        <v>2000000.055428443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1:19">
      <c r="A69" s="30" t="s">
        <v>139</v>
      </c>
      <c r="B69" s="31">
        <v>3.2408770142269512E-2</v>
      </c>
      <c r="C69" s="30" t="s">
        <v>312</v>
      </c>
      <c r="D69" s="30" t="s">
        <v>410</v>
      </c>
      <c r="E69" s="32">
        <v>1</v>
      </c>
      <c r="F69" s="32">
        <v>626340.59547539998</v>
      </c>
      <c r="G69" s="32">
        <v>7.8292574434424997</v>
      </c>
      <c r="H69" s="32">
        <v>7.8292574434424997</v>
      </c>
      <c r="I69" s="32">
        <v>150060.89678516859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1:19">
      <c r="A70" s="30" t="s">
        <v>140</v>
      </c>
      <c r="B70" s="31">
        <v>1.543680893618627</v>
      </c>
      <c r="C70" s="30" t="s">
        <v>307</v>
      </c>
      <c r="D70" s="30" t="s">
        <v>211</v>
      </c>
      <c r="E70" s="32">
        <v>1</v>
      </c>
      <c r="F70" s="32">
        <v>270576.50576059998</v>
      </c>
      <c r="G70" s="32">
        <v>3.3822063220074998</v>
      </c>
      <c r="H70" s="32">
        <v>3.3822063220074998</v>
      </c>
      <c r="I70" s="32">
        <v>100730.9466188583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1:19">
      <c r="A71" s="30" t="s">
        <v>141</v>
      </c>
      <c r="B71" s="31">
        <v>0.29338465602475561</v>
      </c>
      <c r="C71" s="30" t="s">
        <v>58</v>
      </c>
      <c r="D71" s="30" t="s">
        <v>59</v>
      </c>
      <c r="E71" s="32">
        <v>1</v>
      </c>
      <c r="F71" s="32">
        <v>561062.47569300001</v>
      </c>
      <c r="G71" s="32">
        <v>26.71726074728571</v>
      </c>
      <c r="H71" s="32">
        <v>26.71726074728571</v>
      </c>
      <c r="I71" s="32">
        <v>2000007.159766427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1:19">
      <c r="A72" s="30" t="s">
        <v>142</v>
      </c>
      <c r="B72" s="31">
        <v>1.535152269896977E-2</v>
      </c>
      <c r="C72" s="30" t="s">
        <v>362</v>
      </c>
      <c r="D72" s="30" t="s">
        <v>410</v>
      </c>
      <c r="E72" s="32">
        <v>1</v>
      </c>
      <c r="F72" s="32">
        <v>133989.31114800001</v>
      </c>
      <c r="G72" s="32">
        <v>1.67486638935</v>
      </c>
      <c r="H72" s="32">
        <v>1.67486638935</v>
      </c>
      <c r="I72" s="32">
        <v>150006.17081985451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1:19">
      <c r="A73" s="30" t="s">
        <v>143</v>
      </c>
      <c r="B73" s="31">
        <v>1.0392845013019359E-2</v>
      </c>
      <c r="C73" s="30" t="s">
        <v>271</v>
      </c>
      <c r="D73" s="30" t="s">
        <v>410</v>
      </c>
      <c r="E73" s="32">
        <v>1</v>
      </c>
      <c r="F73" s="32">
        <v>448743.3942482</v>
      </c>
      <c r="G73" s="32">
        <v>5.6092924281025001</v>
      </c>
      <c r="H73" s="32">
        <v>5.6092924281025001</v>
      </c>
      <c r="I73" s="32">
        <v>150013.99116164111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1:19">
      <c r="A74" s="30" t="s">
        <v>144</v>
      </c>
      <c r="B74" s="31">
        <v>8.8697686705158693E-2</v>
      </c>
      <c r="C74" s="30" t="s">
        <v>307</v>
      </c>
      <c r="D74" s="30" t="s">
        <v>410</v>
      </c>
      <c r="E74" s="32">
        <v>1</v>
      </c>
      <c r="F74" s="32">
        <v>483031.011665</v>
      </c>
      <c r="G74" s="32">
        <v>6.0378876458124999</v>
      </c>
      <c r="H74" s="32">
        <v>6.0378876458124999</v>
      </c>
      <c r="I74" s="32">
        <v>150128.53120002459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1:19">
      <c r="A75" s="30" t="s">
        <v>145</v>
      </c>
      <c r="B75" s="31">
        <v>0.15607381410619259</v>
      </c>
      <c r="C75" s="30" t="s">
        <v>271</v>
      </c>
      <c r="D75" s="30" t="s">
        <v>410</v>
      </c>
      <c r="E75" s="32">
        <v>1</v>
      </c>
      <c r="F75" s="32">
        <v>413937.57624710002</v>
      </c>
      <c r="G75" s="32">
        <v>5.1742197030887507</v>
      </c>
      <c r="H75" s="32">
        <v>5.1742197030887507</v>
      </c>
      <c r="I75" s="32">
        <v>150193.81444898029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1:19">
      <c r="A76" s="30" t="s">
        <v>146</v>
      </c>
      <c r="B76" s="31">
        <v>4.1571380052077452E-2</v>
      </c>
      <c r="C76" s="30" t="s">
        <v>282</v>
      </c>
      <c r="D76" s="30" t="s">
        <v>410</v>
      </c>
      <c r="E76" s="32">
        <v>1</v>
      </c>
      <c r="F76" s="32">
        <v>1369189.8079409001</v>
      </c>
      <c r="G76" s="32">
        <v>17.11487259926125</v>
      </c>
      <c r="H76" s="32">
        <v>17.11487259926125</v>
      </c>
      <c r="I76" s="32">
        <v>150170.75732960799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 spans="1:19">
      <c r="A77" s="30" t="s">
        <v>147</v>
      </c>
      <c r="B77" s="31">
        <v>2.3095211140043018E-3</v>
      </c>
      <c r="C77" s="30" t="s">
        <v>307</v>
      </c>
      <c r="D77" s="30" t="s">
        <v>59</v>
      </c>
      <c r="E77" s="32">
        <v>1</v>
      </c>
      <c r="F77" s="32">
        <v>157213.05744100001</v>
      </c>
      <c r="G77" s="32">
        <v>7.4863360686190479</v>
      </c>
      <c r="H77" s="32">
        <v>7.4863360686190479</v>
      </c>
      <c r="I77" s="32">
        <v>2000000.01579286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</row>
    <row r="78" spans="1:19">
      <c r="A78" s="30" t="s">
        <v>148</v>
      </c>
      <c r="B78" s="31">
        <v>4.8681082304992632E-3</v>
      </c>
      <c r="C78" s="30" t="s">
        <v>234</v>
      </c>
      <c r="D78" s="30" t="s">
        <v>59</v>
      </c>
      <c r="E78" s="32">
        <v>1</v>
      </c>
      <c r="F78" s="32">
        <v>168515.25121680001</v>
      </c>
      <c r="G78" s="32">
        <v>8.0245357722285711</v>
      </c>
      <c r="H78" s="32">
        <v>8.0245357722285711</v>
      </c>
      <c r="I78" s="32">
        <v>2000000.03568204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</row>
    <row r="79" spans="1:19">
      <c r="A79" s="30" t="s">
        <v>149</v>
      </c>
      <c r="B79" s="31">
        <v>1.03622778218046</v>
      </c>
      <c r="C79" s="30" t="s">
        <v>307</v>
      </c>
      <c r="D79" s="30" t="s">
        <v>211</v>
      </c>
      <c r="E79" s="32">
        <v>1</v>
      </c>
      <c r="F79" s="32">
        <v>28033.606433199999</v>
      </c>
      <c r="G79" s="32">
        <v>0.350420080415</v>
      </c>
      <c r="H79" s="32">
        <v>0.350420080415</v>
      </c>
      <c r="I79" s="32">
        <v>100050.8361031864</v>
      </c>
      <c r="J79" s="28"/>
      <c r="K79" s="28"/>
      <c r="L79" s="28"/>
      <c r="M79" s="28"/>
      <c r="N79" s="28"/>
      <c r="O79" s="28"/>
      <c r="P79" s="28"/>
      <c r="Q79" s="28"/>
      <c r="R79" s="28"/>
      <c r="S79" s="28"/>
    </row>
    <row r="80" spans="1:19">
      <c r="A80" s="30" t="s">
        <v>150</v>
      </c>
      <c r="B80" s="31">
        <v>0.18183327672742369</v>
      </c>
      <c r="C80" s="30" t="s">
        <v>233</v>
      </c>
      <c r="D80" s="30" t="s">
        <v>410</v>
      </c>
      <c r="E80" s="32">
        <v>1</v>
      </c>
      <c r="F80" s="32">
        <v>27768.248097200001</v>
      </c>
      <c r="G80" s="32">
        <v>0.34710310121499999</v>
      </c>
      <c r="H80" s="32">
        <v>0.34710310121499999</v>
      </c>
      <c r="I80" s="32">
        <v>150015.14757462149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</row>
    <row r="81" spans="1:19">
      <c r="A81" s="30" t="s">
        <v>151</v>
      </c>
      <c r="B81" s="31">
        <v>5.9700366051549129E-3</v>
      </c>
      <c r="C81" s="30" t="s">
        <v>234</v>
      </c>
      <c r="D81" s="30" t="s">
        <v>410</v>
      </c>
      <c r="E81" s="32">
        <v>1</v>
      </c>
      <c r="F81" s="32">
        <v>93146.423235900002</v>
      </c>
      <c r="G81" s="32">
        <v>1.16433029044875</v>
      </c>
      <c r="H81" s="32">
        <v>1.16433029044875</v>
      </c>
      <c r="I81" s="32">
        <v>150001.66826266909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</row>
    <row r="82" spans="1:19">
      <c r="A82" s="30" t="s">
        <v>152</v>
      </c>
      <c r="B82" s="31">
        <v>3.4114494886599477E-2</v>
      </c>
      <c r="C82" s="30" t="s">
        <v>362</v>
      </c>
      <c r="D82" s="30" t="s">
        <v>410</v>
      </c>
      <c r="E82" s="32">
        <v>1</v>
      </c>
      <c r="F82" s="32">
        <v>77066.749659099994</v>
      </c>
      <c r="G82" s="32">
        <v>0.96333437073874995</v>
      </c>
      <c r="H82" s="32">
        <v>0.96333437073874995</v>
      </c>
      <c r="I82" s="32">
        <v>150007.88727971149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</row>
    <row r="83" spans="1:19">
      <c r="A83" s="30" t="s">
        <v>153</v>
      </c>
      <c r="B83" s="31">
        <v>1.0763726933091819</v>
      </c>
      <c r="C83" s="30" t="s">
        <v>362</v>
      </c>
      <c r="D83" s="30" t="s">
        <v>211</v>
      </c>
      <c r="E83" s="32">
        <v>1</v>
      </c>
      <c r="F83" s="32">
        <v>179786.9086928</v>
      </c>
      <c r="G83" s="32">
        <v>2.2473363586600001</v>
      </c>
      <c r="H83" s="32">
        <v>2.2473363586600001</v>
      </c>
      <c r="I83" s="32">
        <v>100338.65600848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</row>
    <row r="84" spans="1:19">
      <c r="A84" s="30" t="s">
        <v>154</v>
      </c>
      <c r="B84" s="31">
        <v>2.1321559304124681E-2</v>
      </c>
      <c r="C84" s="30" t="s">
        <v>312</v>
      </c>
      <c r="D84" s="30" t="s">
        <v>211</v>
      </c>
      <c r="E84" s="32">
        <v>1</v>
      </c>
      <c r="F84" s="32">
        <v>79925.934373600001</v>
      </c>
      <c r="G84" s="32">
        <v>0.99907417967000001</v>
      </c>
      <c r="H84" s="32">
        <v>0.99907417967000001</v>
      </c>
      <c r="I84" s="32">
        <v>100002.982254712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</row>
    <row r="85" spans="1:19">
      <c r="A85" s="30" t="s">
        <v>155</v>
      </c>
      <c r="B85" s="31">
        <v>0.73434217051475859</v>
      </c>
      <c r="C85" s="30" t="s">
        <v>234</v>
      </c>
      <c r="D85" s="30" t="s">
        <v>410</v>
      </c>
      <c r="E85" s="32">
        <v>1</v>
      </c>
      <c r="F85" s="32">
        <v>2043799.2727234</v>
      </c>
      <c r="G85" s="32">
        <v>25.547490909042502</v>
      </c>
      <c r="H85" s="32">
        <v>25.547490909042502</v>
      </c>
      <c r="I85" s="32">
        <v>154502.54398208449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</row>
    <row r="86" spans="1:19">
      <c r="A86" s="30" t="s">
        <v>156</v>
      </c>
      <c r="B86" s="31">
        <v>0.41022680101135889</v>
      </c>
      <c r="C86" s="30" t="s">
        <v>234</v>
      </c>
      <c r="D86" s="30" t="s">
        <v>410</v>
      </c>
      <c r="E86" s="32">
        <v>1</v>
      </c>
      <c r="F86" s="32">
        <v>522812.17496450001</v>
      </c>
      <c r="G86" s="32">
        <v>6.5351521870562497</v>
      </c>
      <c r="H86" s="32">
        <v>6.5351521870562497</v>
      </c>
      <c r="I86" s="32">
        <v>150643.4146981964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</row>
    <row r="87" spans="1:19">
      <c r="A87" s="30" t="s">
        <v>157</v>
      </c>
      <c r="B87" s="31">
        <v>4.8499943394090361E-2</v>
      </c>
      <c r="C87" s="30" t="s">
        <v>120</v>
      </c>
      <c r="D87" s="30" t="s">
        <v>211</v>
      </c>
      <c r="E87" s="32">
        <v>1</v>
      </c>
      <c r="F87" s="32">
        <v>133118.19374079999</v>
      </c>
      <c r="G87" s="32">
        <v>1.6639774217600001</v>
      </c>
      <c r="H87" s="32">
        <v>1.6639774217600001</v>
      </c>
      <c r="I87" s="32">
        <v>100011.29839350699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</row>
    <row r="88" spans="1:19">
      <c r="A88" s="30" t="s">
        <v>158</v>
      </c>
      <c r="B88" s="31">
        <v>1.3168195026227401</v>
      </c>
      <c r="C88" s="30" t="s">
        <v>282</v>
      </c>
      <c r="D88" s="30" t="s">
        <v>410</v>
      </c>
      <c r="E88" s="32">
        <v>1</v>
      </c>
      <c r="F88" s="32">
        <v>782304.38536730001</v>
      </c>
      <c r="G88" s="32">
        <v>9.7788048170912507</v>
      </c>
      <c r="H88" s="32">
        <v>9.7788048170912507</v>
      </c>
      <c r="I88" s="32">
        <v>153090.46101491689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</row>
    <row r="89" spans="1:19">
      <c r="A89" s="30" t="s">
        <v>159</v>
      </c>
      <c r="B89" s="31">
        <v>2.424997169704517E-2</v>
      </c>
      <c r="C89" s="30" t="s">
        <v>233</v>
      </c>
      <c r="D89" s="30" t="s">
        <v>410</v>
      </c>
      <c r="E89" s="32">
        <v>1</v>
      </c>
      <c r="F89" s="32">
        <v>27172.8704899</v>
      </c>
      <c r="G89" s="32">
        <v>0.33966088112374998</v>
      </c>
      <c r="H89" s="32">
        <v>0.33966088112374998</v>
      </c>
      <c r="I89" s="32">
        <v>150001.97682402091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</row>
    <row r="90" spans="1:19">
      <c r="A90" s="30" t="s">
        <v>160</v>
      </c>
      <c r="B90" s="31">
        <v>2.3095211140043018E-3</v>
      </c>
      <c r="C90" s="30" t="s">
        <v>312</v>
      </c>
      <c r="D90" s="30" t="s">
        <v>410</v>
      </c>
      <c r="E90" s="32">
        <v>1</v>
      </c>
      <c r="F90" s="32">
        <v>592925.27078300004</v>
      </c>
      <c r="G90" s="32">
        <v>7.4115658847875006</v>
      </c>
      <c r="H90" s="32">
        <v>7.4115658847875006</v>
      </c>
      <c r="I90" s="32">
        <v>150004.10812029571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</row>
    <row r="91" spans="1:19">
      <c r="A91" s="30" t="s">
        <v>161</v>
      </c>
      <c r="B91" s="31">
        <v>1.876297218762972E-2</v>
      </c>
      <c r="C91" s="30" t="s">
        <v>307</v>
      </c>
      <c r="D91" s="30" t="s">
        <v>410</v>
      </c>
      <c r="E91" s="32">
        <v>1</v>
      </c>
      <c r="F91" s="32">
        <v>446466.94227210002</v>
      </c>
      <c r="G91" s="32">
        <v>5.5808367784012498</v>
      </c>
      <c r="H91" s="32">
        <v>5.5808367784012498</v>
      </c>
      <c r="I91" s="32">
        <v>150025.1311404616</v>
      </c>
      <c r="J91" s="28"/>
      <c r="K91" s="28"/>
      <c r="L91" s="28"/>
      <c r="M91" s="28"/>
      <c r="N91" s="28"/>
      <c r="O91" s="28"/>
      <c r="P91" s="28"/>
      <c r="Q91" s="28"/>
      <c r="R91" s="28"/>
      <c r="S91" s="28"/>
    </row>
    <row r="92" spans="1:19">
      <c r="A92" s="30" t="s">
        <v>162</v>
      </c>
      <c r="B92" s="31">
        <v>1.7057247443299751E-3</v>
      </c>
      <c r="C92" s="30" t="s">
        <v>271</v>
      </c>
      <c r="D92" s="30" t="s">
        <v>410</v>
      </c>
      <c r="E92" s="32">
        <v>1</v>
      </c>
      <c r="F92" s="32">
        <v>261653.48822550001</v>
      </c>
      <c r="G92" s="32">
        <v>3.2706686028187502</v>
      </c>
      <c r="H92" s="32">
        <v>3.2706686028187502</v>
      </c>
      <c r="I92" s="32">
        <v>150001.33892648789</v>
      </c>
      <c r="J92" s="28"/>
      <c r="K92" s="28"/>
      <c r="L92" s="28"/>
      <c r="M92" s="28"/>
      <c r="N92" s="28"/>
      <c r="O92" s="28"/>
      <c r="P92" s="28"/>
      <c r="Q92" s="28"/>
      <c r="R92" s="28"/>
      <c r="S92" s="28"/>
    </row>
    <row r="93" spans="1:19">
      <c r="A93" s="30" t="s">
        <v>163</v>
      </c>
      <c r="B93" s="31">
        <v>0.8451866108155025</v>
      </c>
      <c r="C93" s="30" t="s">
        <v>271</v>
      </c>
      <c r="D93" s="30" t="s">
        <v>410</v>
      </c>
      <c r="E93" s="32">
        <v>1</v>
      </c>
      <c r="F93" s="32">
        <v>213207.86291130001</v>
      </c>
      <c r="G93" s="32">
        <v>2.6650982863912498</v>
      </c>
      <c r="H93" s="32">
        <v>2.6650982863912498</v>
      </c>
      <c r="I93" s="32">
        <v>150540.60129315959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</row>
    <row r="94" spans="1:19">
      <c r="A94" s="30" t="s">
        <v>164</v>
      </c>
      <c r="B94" s="31">
        <v>0.57824068832786135</v>
      </c>
      <c r="C94" s="30" t="s">
        <v>271</v>
      </c>
      <c r="D94" s="30" t="s">
        <v>410</v>
      </c>
      <c r="E94" s="32">
        <v>1</v>
      </c>
      <c r="F94" s="32">
        <v>73485.857636700006</v>
      </c>
      <c r="G94" s="32">
        <v>0.91857322045875012</v>
      </c>
      <c r="H94" s="32">
        <v>0.91857322045875012</v>
      </c>
      <c r="I94" s="32">
        <v>150127.47753870659</v>
      </c>
      <c r="J94" s="28"/>
      <c r="K94" s="28"/>
      <c r="L94" s="28"/>
      <c r="M94" s="28"/>
      <c r="N94" s="28"/>
      <c r="O94" s="28"/>
      <c r="P94" s="28"/>
      <c r="Q94" s="28"/>
      <c r="R94" s="28"/>
      <c r="S94" s="28"/>
    </row>
    <row r="95" spans="1:19">
      <c r="A95" s="30" t="s">
        <v>165</v>
      </c>
      <c r="B95" s="31">
        <v>0.61576663270312082</v>
      </c>
      <c r="C95" s="30" t="s">
        <v>362</v>
      </c>
      <c r="D95" s="30" t="s">
        <v>410</v>
      </c>
      <c r="E95" s="32">
        <v>1</v>
      </c>
      <c r="F95" s="32">
        <v>217749.8737271</v>
      </c>
      <c r="G95" s="32">
        <v>2.7218734215887501</v>
      </c>
      <c r="H95" s="32">
        <v>2.7218734215887501</v>
      </c>
      <c r="I95" s="32">
        <v>150402.24931954939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</row>
    <row r="96" spans="1:19">
      <c r="A96" s="30" t="s">
        <v>166</v>
      </c>
      <c r="B96" s="31">
        <v>4.0152458583342767E-3</v>
      </c>
      <c r="C96" s="30" t="s">
        <v>168</v>
      </c>
      <c r="D96" s="30" t="s">
        <v>59</v>
      </c>
      <c r="E96" s="32">
        <v>1</v>
      </c>
      <c r="F96" s="32">
        <v>0</v>
      </c>
      <c r="G96" s="32">
        <v>0</v>
      </c>
      <c r="H96" s="32">
        <v>0</v>
      </c>
      <c r="I96" s="32">
        <v>2000000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</row>
    <row r="97" spans="1:19">
      <c r="A97" s="30" t="s">
        <v>167</v>
      </c>
      <c r="B97" s="31">
        <v>7.1640439261858938E-2</v>
      </c>
      <c r="C97" s="30" t="s">
        <v>120</v>
      </c>
      <c r="D97" s="30" t="s">
        <v>59</v>
      </c>
      <c r="E97" s="32">
        <v>1</v>
      </c>
      <c r="F97" s="32">
        <v>120196.088687</v>
      </c>
      <c r="G97" s="32">
        <v>5.723623270809524</v>
      </c>
      <c r="H97" s="32">
        <v>5.723623270809524</v>
      </c>
      <c r="I97" s="32">
        <v>2000000.3745405211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</row>
    <row r="98" spans="1:19">
      <c r="A98" s="30" t="s">
        <v>168</v>
      </c>
      <c r="B98" s="31">
        <v>5.3199667911996684</v>
      </c>
      <c r="C98" s="30" t="s">
        <v>58</v>
      </c>
      <c r="D98" s="30" t="s">
        <v>59</v>
      </c>
      <c r="E98" s="32">
        <v>1</v>
      </c>
      <c r="F98" s="32">
        <v>353540.5373962</v>
      </c>
      <c r="G98" s="32">
        <v>16.835263685533331</v>
      </c>
      <c r="H98" s="32">
        <v>16.835263685533331</v>
      </c>
      <c r="I98" s="32">
        <v>2000081.808489369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</row>
    <row r="99" spans="1:19">
      <c r="A99" s="30" t="s">
        <v>169</v>
      </c>
      <c r="B99" s="31">
        <v>25.561107966338351</v>
      </c>
      <c r="C99" s="30" t="s">
        <v>168</v>
      </c>
      <c r="D99" s="30" t="s">
        <v>410</v>
      </c>
      <c r="E99" s="32">
        <v>2</v>
      </c>
      <c r="F99" s="32">
        <v>0</v>
      </c>
      <c r="G99" s="32">
        <v>0</v>
      </c>
      <c r="H99" s="32">
        <v>0</v>
      </c>
      <c r="I99" s="32">
        <v>300000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</row>
    <row r="100" spans="1:19">
      <c r="A100" s="30" t="s">
        <v>170</v>
      </c>
      <c r="B100" s="31">
        <v>0.46907430469074302</v>
      </c>
      <c r="C100" s="30" t="s">
        <v>168</v>
      </c>
      <c r="D100" s="30" t="s">
        <v>211</v>
      </c>
      <c r="E100" s="32">
        <v>1</v>
      </c>
      <c r="F100" s="32">
        <v>137114.7342797</v>
      </c>
      <c r="G100" s="32">
        <v>1.7139341784962501</v>
      </c>
      <c r="H100" s="32">
        <v>1.7139341784962501</v>
      </c>
      <c r="I100" s="32">
        <v>100112.55474762891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</row>
    <row r="101" spans="1:19">
      <c r="A101" s="30" t="s">
        <v>171</v>
      </c>
      <c r="B101" s="31">
        <v>0.26674968866749688</v>
      </c>
      <c r="C101" s="30" t="s">
        <v>369</v>
      </c>
      <c r="D101" s="30" t="s">
        <v>59</v>
      </c>
      <c r="E101" s="32">
        <v>1</v>
      </c>
      <c r="F101" s="32">
        <v>1430429.5711071</v>
      </c>
      <c r="G101" s="32">
        <v>68.115693862242864</v>
      </c>
      <c r="H101" s="32">
        <v>68.115693862242864</v>
      </c>
      <c r="I101" s="32">
        <v>2000016.596657631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</row>
    <row r="102" spans="1:19">
      <c r="A102" s="30" t="s">
        <v>172</v>
      </c>
      <c r="B102" s="31">
        <v>0.1002754820936639</v>
      </c>
      <c r="C102" s="30" t="s">
        <v>200</v>
      </c>
      <c r="D102" s="30" t="s">
        <v>410</v>
      </c>
      <c r="E102" s="32">
        <v>1</v>
      </c>
      <c r="F102" s="32">
        <v>635506.00401759997</v>
      </c>
      <c r="G102" s="32">
        <v>7.9438250502200001</v>
      </c>
      <c r="H102" s="32">
        <v>7.9438250502200001</v>
      </c>
      <c r="I102" s="32">
        <v>150191.17701277879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</row>
    <row r="103" spans="1:19">
      <c r="A103" s="30" t="s">
        <v>173</v>
      </c>
      <c r="B103" s="31">
        <v>6.6976112306124769E-2</v>
      </c>
      <c r="C103" s="30" t="s">
        <v>58</v>
      </c>
      <c r="D103" s="30" t="s">
        <v>59</v>
      </c>
      <c r="E103" s="32">
        <v>1</v>
      </c>
      <c r="F103" s="32">
        <v>1510519.7787393001</v>
      </c>
      <c r="G103" s="32">
        <v>71.929513273300003</v>
      </c>
      <c r="H103" s="32">
        <v>71.929513273300003</v>
      </c>
      <c r="I103" s="32">
        <v>2000004.4004448799</v>
      </c>
      <c r="J103" s="28"/>
      <c r="K103" s="28"/>
      <c r="L103" s="28"/>
      <c r="M103" s="28"/>
      <c r="N103" s="28"/>
      <c r="O103" s="28"/>
      <c r="P103" s="28"/>
      <c r="Q103" s="28"/>
      <c r="R103" s="28"/>
      <c r="S103" s="28"/>
    </row>
    <row r="104" spans="1:19">
      <c r="A104" s="30" t="s">
        <v>174</v>
      </c>
      <c r="B104" s="31">
        <v>0.17568964866598741</v>
      </c>
      <c r="C104" s="30" t="s">
        <v>312</v>
      </c>
      <c r="D104" s="30" t="s">
        <v>211</v>
      </c>
      <c r="E104" s="32">
        <v>1</v>
      </c>
      <c r="F104" s="32">
        <v>758250.09300879994</v>
      </c>
      <c r="G104" s="32">
        <v>9.4781261626099997</v>
      </c>
      <c r="H104" s="32">
        <v>9.4781261626099997</v>
      </c>
      <c r="I104" s="32">
        <v>100233.1292117729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</row>
    <row r="105" spans="1:19">
      <c r="A105" s="30" t="s">
        <v>175</v>
      </c>
      <c r="B105" s="31">
        <v>4.619042228008606E-2</v>
      </c>
      <c r="C105" s="30" t="s">
        <v>322</v>
      </c>
      <c r="D105" s="30" t="s">
        <v>211</v>
      </c>
      <c r="E105" s="32">
        <v>1</v>
      </c>
      <c r="F105" s="32">
        <v>496056.69272759999</v>
      </c>
      <c r="G105" s="32">
        <v>6.2007086590949996</v>
      </c>
      <c r="H105" s="32">
        <v>6.2007086590949996</v>
      </c>
      <c r="I105" s="32">
        <v>100040.0978691959</v>
      </c>
      <c r="J105" s="28"/>
      <c r="K105" s="28"/>
      <c r="L105" s="28"/>
      <c r="M105" s="28"/>
      <c r="N105" s="28"/>
      <c r="O105" s="28"/>
      <c r="P105" s="28"/>
      <c r="Q105" s="28"/>
      <c r="R105" s="28"/>
      <c r="S105" s="28"/>
    </row>
    <row r="106" spans="1:19">
      <c r="A106" s="30" t="s">
        <v>176</v>
      </c>
      <c r="B106" s="31">
        <v>1.0392845013019359E-2</v>
      </c>
      <c r="C106" s="30" t="s">
        <v>271</v>
      </c>
      <c r="D106" s="30" t="s">
        <v>410</v>
      </c>
      <c r="E106" s="32">
        <v>1</v>
      </c>
      <c r="F106" s="32">
        <v>1173203.6082665001</v>
      </c>
      <c r="G106" s="32">
        <v>14.66504510333125</v>
      </c>
      <c r="H106" s="32">
        <v>14.66504510333125</v>
      </c>
      <c r="I106" s="32">
        <v>150036.57876980829</v>
      </c>
      <c r="J106" s="28"/>
      <c r="K106" s="28"/>
      <c r="L106" s="28"/>
      <c r="M106" s="28"/>
      <c r="N106" s="28"/>
      <c r="O106" s="28"/>
      <c r="P106" s="28"/>
      <c r="Q106" s="28"/>
      <c r="R106" s="28"/>
      <c r="S106" s="28"/>
    </row>
    <row r="107" spans="1:19">
      <c r="A107" s="30" t="s">
        <v>177</v>
      </c>
      <c r="B107" s="31">
        <v>1.090773236725914</v>
      </c>
      <c r="C107" s="30" t="s">
        <v>369</v>
      </c>
      <c r="D107" s="30" t="s">
        <v>59</v>
      </c>
      <c r="E107" s="32">
        <v>1</v>
      </c>
      <c r="F107" s="32">
        <v>152504.1157471</v>
      </c>
      <c r="G107" s="32">
        <v>7.2621007498619052</v>
      </c>
      <c r="H107" s="32">
        <v>7.2621007498619052</v>
      </c>
      <c r="I107" s="32">
        <v>2000007.2354620879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</row>
    <row r="108" spans="1:19">
      <c r="A108" s="30" t="s">
        <v>178</v>
      </c>
      <c r="B108" s="31">
        <v>0.22081587984452239</v>
      </c>
      <c r="C108" s="30" t="s">
        <v>281</v>
      </c>
      <c r="D108" s="30" t="s">
        <v>211</v>
      </c>
      <c r="E108" s="32">
        <v>1</v>
      </c>
      <c r="F108" s="32">
        <v>22173.591405200001</v>
      </c>
      <c r="G108" s="32">
        <v>0.27716989256500002</v>
      </c>
      <c r="H108" s="32">
        <v>0.27716989256500002</v>
      </c>
      <c r="I108" s="32">
        <v>100008.568491917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</row>
    <row r="109" spans="1:19">
      <c r="A109" s="30" t="s">
        <v>179</v>
      </c>
      <c r="B109" s="31">
        <v>5.9700366051549117E-2</v>
      </c>
      <c r="C109" s="30" t="s">
        <v>369</v>
      </c>
      <c r="D109" s="30" t="s">
        <v>410</v>
      </c>
      <c r="E109" s="32">
        <v>1</v>
      </c>
      <c r="F109" s="32">
        <v>114615.7295633</v>
      </c>
      <c r="G109" s="32">
        <v>1.43269661954125</v>
      </c>
      <c r="H109" s="32">
        <v>1.43269661954125</v>
      </c>
      <c r="I109" s="32">
        <v>150020.52780303059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</row>
    <row r="110" spans="1:19">
      <c r="A110" s="30" t="s">
        <v>180</v>
      </c>
      <c r="B110" s="31">
        <v>0.11257783312577831</v>
      </c>
      <c r="C110" s="30" t="s">
        <v>247</v>
      </c>
      <c r="D110" s="30" t="s">
        <v>211</v>
      </c>
      <c r="E110" s="32">
        <v>1</v>
      </c>
      <c r="F110" s="32">
        <v>32452.192710399999</v>
      </c>
      <c r="G110" s="32">
        <v>0.40565240887999998</v>
      </c>
      <c r="H110" s="32">
        <v>0.40565240887999998</v>
      </c>
      <c r="I110" s="32">
        <v>100006.39344568719</v>
      </c>
      <c r="J110" s="28"/>
      <c r="K110" s="28"/>
      <c r="L110" s="28"/>
      <c r="M110" s="28"/>
      <c r="N110" s="28"/>
      <c r="O110" s="28"/>
      <c r="P110" s="28"/>
      <c r="Q110" s="28"/>
      <c r="R110" s="28"/>
      <c r="S110" s="28"/>
    </row>
    <row r="111" spans="1:19">
      <c r="A111" s="30" t="s">
        <v>181</v>
      </c>
      <c r="B111" s="31">
        <v>3.7525944375259447E-2</v>
      </c>
      <c r="C111" s="30" t="s">
        <v>271</v>
      </c>
      <c r="D111" s="30" t="s">
        <v>410</v>
      </c>
      <c r="E111" s="32">
        <v>1</v>
      </c>
      <c r="F111" s="32">
        <v>259876.53815919999</v>
      </c>
      <c r="G111" s="32">
        <v>3.2484567269900002</v>
      </c>
      <c r="H111" s="32">
        <v>3.2484567269900002</v>
      </c>
      <c r="I111" s="32">
        <v>150029.25633754619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</row>
    <row r="112" spans="1:19">
      <c r="A112" s="30" t="s">
        <v>182</v>
      </c>
      <c r="B112" s="31">
        <v>4.1043058228612379E-2</v>
      </c>
      <c r="C112" s="30" t="s">
        <v>282</v>
      </c>
      <c r="D112" s="30" t="s">
        <v>211</v>
      </c>
      <c r="E112" s="32">
        <v>1</v>
      </c>
      <c r="F112" s="32">
        <v>1233677.4409989</v>
      </c>
      <c r="G112" s="32">
        <v>15.42096801248625</v>
      </c>
      <c r="H112" s="32">
        <v>15.42096801248625</v>
      </c>
      <c r="I112" s="32">
        <v>100088.6093163309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</row>
    <row r="113" spans="1:19">
      <c r="A113" s="30" t="s">
        <v>183</v>
      </c>
      <c r="B113" s="31">
        <v>0.16119098833918261</v>
      </c>
      <c r="C113" s="30" t="s">
        <v>322</v>
      </c>
      <c r="D113" s="30" t="s">
        <v>410</v>
      </c>
      <c r="E113" s="32">
        <v>1</v>
      </c>
      <c r="F113" s="32">
        <v>379508.98946020001</v>
      </c>
      <c r="G113" s="32">
        <v>4.7438623682525014</v>
      </c>
      <c r="H113" s="32">
        <v>4.7438623682525014</v>
      </c>
      <c r="I113" s="32">
        <v>150183.5202872841</v>
      </c>
      <c r="J113" s="28"/>
      <c r="K113" s="28"/>
      <c r="L113" s="28"/>
      <c r="M113" s="28"/>
      <c r="N113" s="28"/>
      <c r="O113" s="28"/>
      <c r="P113" s="28"/>
      <c r="Q113" s="28"/>
      <c r="R113" s="28"/>
      <c r="S113" s="28"/>
    </row>
    <row r="114" spans="1:19">
      <c r="A114" s="30" t="s">
        <v>184</v>
      </c>
      <c r="B114" s="31">
        <v>1.330804936035322</v>
      </c>
      <c r="C114" s="30" t="s">
        <v>322</v>
      </c>
      <c r="D114" s="30" t="s">
        <v>211</v>
      </c>
      <c r="E114" s="32">
        <v>1</v>
      </c>
      <c r="F114" s="32">
        <v>297012.52786490001</v>
      </c>
      <c r="G114" s="32">
        <v>3.7126565983112498</v>
      </c>
      <c r="H114" s="32">
        <v>3.7126565983112498</v>
      </c>
      <c r="I114" s="32">
        <v>100691.7150417571</v>
      </c>
      <c r="J114" s="28"/>
      <c r="K114" s="28"/>
      <c r="L114" s="28"/>
      <c r="M114" s="28"/>
      <c r="N114" s="28"/>
      <c r="O114" s="28"/>
      <c r="P114" s="28"/>
      <c r="Q114" s="28"/>
      <c r="R114" s="28"/>
      <c r="S114" s="28"/>
    </row>
    <row r="115" spans="1:19">
      <c r="A115" s="30" t="s">
        <v>185</v>
      </c>
      <c r="B115" s="31">
        <v>3.4642816710064518E-3</v>
      </c>
      <c r="C115" s="30" t="s">
        <v>282</v>
      </c>
      <c r="D115" s="30" t="s">
        <v>59</v>
      </c>
      <c r="E115" s="32">
        <v>1</v>
      </c>
      <c r="F115" s="32">
        <v>149217.1082092</v>
      </c>
      <c r="G115" s="32">
        <v>7.1055765813904763</v>
      </c>
      <c r="H115" s="32">
        <v>7.1055765813904763</v>
      </c>
      <c r="I115" s="32">
        <v>2000000.022484439</v>
      </c>
      <c r="J115" s="28"/>
      <c r="K115" s="28"/>
      <c r="L115" s="28"/>
      <c r="M115" s="28"/>
      <c r="N115" s="28"/>
      <c r="O115" s="28"/>
      <c r="P115" s="28"/>
      <c r="Q115" s="28"/>
      <c r="R115" s="28"/>
      <c r="S115" s="28"/>
    </row>
    <row r="116" spans="1:19">
      <c r="A116" s="30" t="s">
        <v>186</v>
      </c>
      <c r="B116" s="31">
        <v>6.9429035057926719E-2</v>
      </c>
      <c r="C116" s="30" t="s">
        <v>307</v>
      </c>
      <c r="D116" s="30" t="s">
        <v>410</v>
      </c>
      <c r="E116" s="32">
        <v>1</v>
      </c>
      <c r="F116" s="32">
        <v>543586.65163129999</v>
      </c>
      <c r="G116" s="32">
        <v>6.7948331453912498</v>
      </c>
      <c r="H116" s="32">
        <v>6.7948331453912498</v>
      </c>
      <c r="I116" s="32">
        <v>150113.22209007939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</row>
    <row r="117" spans="1:19">
      <c r="A117" s="30" t="s">
        <v>187</v>
      </c>
      <c r="B117" s="31">
        <v>1.576089663760897</v>
      </c>
      <c r="C117" s="30" t="s">
        <v>58</v>
      </c>
      <c r="D117" s="30" t="s">
        <v>59</v>
      </c>
      <c r="E117" s="32">
        <v>1</v>
      </c>
      <c r="F117" s="32">
        <v>455807.02380109997</v>
      </c>
      <c r="G117" s="32">
        <v>21.705096371480948</v>
      </c>
      <c r="H117" s="32">
        <v>21.705096371480948</v>
      </c>
      <c r="I117" s="32">
        <v>2000031.2472763499</v>
      </c>
      <c r="J117" s="28"/>
      <c r="K117" s="28"/>
      <c r="L117" s="28"/>
      <c r="M117" s="28"/>
      <c r="N117" s="28"/>
      <c r="O117" s="28"/>
      <c r="P117" s="28"/>
      <c r="Q117" s="28"/>
      <c r="R117" s="28"/>
      <c r="S117" s="28"/>
    </row>
    <row r="118" spans="1:19">
      <c r="A118" s="30" t="s">
        <v>188</v>
      </c>
      <c r="B118" s="31">
        <v>5.1171742329899232E-2</v>
      </c>
      <c r="C118" s="30" t="s">
        <v>322</v>
      </c>
      <c r="D118" s="30" t="s">
        <v>410</v>
      </c>
      <c r="E118" s="32">
        <v>1</v>
      </c>
      <c r="F118" s="32">
        <v>224735.9926734</v>
      </c>
      <c r="G118" s="32">
        <v>2.8091999084174999</v>
      </c>
      <c r="H118" s="32">
        <v>2.8091999084174999</v>
      </c>
      <c r="I118" s="32">
        <v>150034.50039692799</v>
      </c>
      <c r="J118" s="28"/>
      <c r="K118" s="28"/>
      <c r="L118" s="28"/>
      <c r="M118" s="28"/>
      <c r="N118" s="28"/>
      <c r="O118" s="28"/>
      <c r="P118" s="28"/>
      <c r="Q118" s="28"/>
      <c r="R118" s="28"/>
      <c r="S118" s="28"/>
    </row>
    <row r="119" spans="1:19">
      <c r="A119" s="30" t="s">
        <v>189</v>
      </c>
      <c r="B119" s="31">
        <v>0.52394177804711839</v>
      </c>
      <c r="C119" s="30" t="s">
        <v>282</v>
      </c>
      <c r="D119" s="30" t="s">
        <v>410</v>
      </c>
      <c r="E119" s="32">
        <v>1</v>
      </c>
      <c r="F119" s="32">
        <v>1269114.1842069</v>
      </c>
      <c r="G119" s="32">
        <v>15.86392730258625</v>
      </c>
      <c r="H119" s="32">
        <v>15.86392730258625</v>
      </c>
      <c r="I119" s="32">
        <v>151994.8258266545</v>
      </c>
      <c r="J119" s="28"/>
      <c r="K119" s="28"/>
      <c r="L119" s="28"/>
      <c r="M119" s="28"/>
      <c r="N119" s="28"/>
      <c r="O119" s="28"/>
      <c r="P119" s="28"/>
      <c r="Q119" s="28"/>
      <c r="R119" s="28"/>
      <c r="S119" s="28"/>
    </row>
    <row r="120" spans="1:19">
      <c r="A120" s="30" t="s">
        <v>190</v>
      </c>
      <c r="B120" s="31">
        <v>1.9615834559794709E-2</v>
      </c>
      <c r="C120" s="30" t="s">
        <v>168</v>
      </c>
      <c r="D120" s="30" t="s">
        <v>211</v>
      </c>
      <c r="E120" s="32">
        <v>1</v>
      </c>
      <c r="F120" s="32">
        <v>592197.44958160003</v>
      </c>
      <c r="G120" s="32">
        <v>7.40246811977</v>
      </c>
      <c r="H120" s="32">
        <v>7.40246811977</v>
      </c>
      <c r="I120" s="32">
        <v>100020.328782596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</row>
    <row r="121" spans="1:19">
      <c r="A121" s="30" t="s">
        <v>191</v>
      </c>
      <c r="B121" s="31">
        <v>0.72578587871240441</v>
      </c>
      <c r="C121" s="30" t="s">
        <v>362</v>
      </c>
      <c r="D121" s="30" t="s">
        <v>211</v>
      </c>
      <c r="E121" s="32">
        <v>1</v>
      </c>
      <c r="F121" s="32">
        <v>158847.264024</v>
      </c>
      <c r="G121" s="32">
        <v>1.9855908003</v>
      </c>
      <c r="H121" s="32">
        <v>1.9855908003</v>
      </c>
      <c r="I121" s="32">
        <v>100201.7559269263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</row>
    <row r="122" spans="1:19">
      <c r="A122" s="30" t="s">
        <v>192</v>
      </c>
      <c r="B122" s="31">
        <v>1.0392845013019359E-2</v>
      </c>
      <c r="C122" s="30" t="s">
        <v>233</v>
      </c>
      <c r="D122" s="30" t="s">
        <v>410</v>
      </c>
      <c r="E122" s="32">
        <v>1</v>
      </c>
      <c r="F122" s="32">
        <v>19459.653520600001</v>
      </c>
      <c r="G122" s="32">
        <v>0.2432456690075</v>
      </c>
      <c r="H122" s="32">
        <v>0.2432456690075</v>
      </c>
      <c r="I122" s="32">
        <v>150000.60672348921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</row>
    <row r="123" spans="1:19">
      <c r="A123" s="30" t="s">
        <v>193</v>
      </c>
      <c r="B123" s="31">
        <v>1.3645797954639801E-2</v>
      </c>
      <c r="C123" s="30" t="s">
        <v>362</v>
      </c>
      <c r="D123" s="30" t="s">
        <v>410</v>
      </c>
      <c r="E123" s="32">
        <v>1</v>
      </c>
      <c r="F123" s="32">
        <v>390681.46888589999</v>
      </c>
      <c r="G123" s="32">
        <v>4.88351836107375</v>
      </c>
      <c r="H123" s="32">
        <v>4.88351836107375</v>
      </c>
      <c r="I123" s="32">
        <v>150015.9934811671</v>
      </c>
      <c r="J123" s="28"/>
      <c r="K123" s="28"/>
      <c r="L123" s="28"/>
      <c r="M123" s="28"/>
      <c r="N123" s="28"/>
      <c r="O123" s="28"/>
      <c r="P123" s="28"/>
      <c r="Q123" s="28"/>
      <c r="R123" s="28"/>
      <c r="S123" s="28"/>
    </row>
    <row r="124" spans="1:19">
      <c r="A124" s="30" t="s">
        <v>194</v>
      </c>
      <c r="B124" s="31">
        <v>0.94582437073097092</v>
      </c>
      <c r="C124" s="30" t="s">
        <v>271</v>
      </c>
      <c r="D124" s="30" t="s">
        <v>410</v>
      </c>
      <c r="E124" s="32">
        <v>1</v>
      </c>
      <c r="F124" s="32">
        <v>69975.545097900002</v>
      </c>
      <c r="G124" s="32">
        <v>0.87469431372375006</v>
      </c>
      <c r="H124" s="32">
        <v>0.87469431372375006</v>
      </c>
      <c r="I124" s="32">
        <v>150198.55372772631</v>
      </c>
      <c r="J124" s="28"/>
      <c r="K124" s="28"/>
      <c r="L124" s="28"/>
      <c r="M124" s="28"/>
      <c r="N124" s="28"/>
      <c r="O124" s="28"/>
      <c r="P124" s="28"/>
      <c r="Q124" s="28"/>
      <c r="R124" s="28"/>
      <c r="S124" s="28"/>
    </row>
    <row r="125" spans="1:19">
      <c r="A125" s="30" t="s">
        <v>195</v>
      </c>
      <c r="B125" s="31">
        <v>1.7910109815464731E-2</v>
      </c>
      <c r="C125" s="30" t="s">
        <v>271</v>
      </c>
      <c r="D125" s="30" t="s">
        <v>410</v>
      </c>
      <c r="E125" s="32">
        <v>1</v>
      </c>
      <c r="F125" s="32">
        <v>78336.8903632</v>
      </c>
      <c r="G125" s="32">
        <v>0.97921112954</v>
      </c>
      <c r="H125" s="32">
        <v>0.97921112954</v>
      </c>
      <c r="I125" s="32">
        <v>150004.209066927</v>
      </c>
      <c r="J125" s="28"/>
      <c r="K125" s="28"/>
      <c r="L125" s="28"/>
      <c r="M125" s="28"/>
      <c r="N125" s="28"/>
      <c r="O125" s="28"/>
      <c r="P125" s="28"/>
      <c r="Q125" s="28"/>
      <c r="R125" s="28"/>
      <c r="S125" s="28"/>
    </row>
    <row r="126" spans="1:19">
      <c r="A126" s="30" t="s">
        <v>196</v>
      </c>
      <c r="B126" s="31">
        <v>1.3836295709272051</v>
      </c>
      <c r="C126" s="30" t="s">
        <v>322</v>
      </c>
      <c r="D126" s="30" t="s">
        <v>410</v>
      </c>
      <c r="E126" s="32">
        <v>1</v>
      </c>
      <c r="F126" s="32">
        <v>513341.59467110003</v>
      </c>
      <c r="G126" s="32">
        <v>6.4167699333887507</v>
      </c>
      <c r="H126" s="32">
        <v>6.4167699333887507</v>
      </c>
      <c r="I126" s="32">
        <v>152130.82383112161</v>
      </c>
      <c r="J126" s="28"/>
      <c r="K126" s="28"/>
      <c r="L126" s="28"/>
      <c r="M126" s="28"/>
      <c r="N126" s="28"/>
      <c r="O126" s="28"/>
      <c r="P126" s="28"/>
      <c r="Q126" s="28"/>
      <c r="R126" s="28"/>
      <c r="S126" s="28"/>
    </row>
    <row r="127" spans="1:19">
      <c r="A127" s="30" t="s">
        <v>197</v>
      </c>
      <c r="B127" s="31">
        <v>1.501188724102796E-2</v>
      </c>
      <c r="C127" s="30" t="s">
        <v>307</v>
      </c>
      <c r="D127" s="30" t="s">
        <v>211</v>
      </c>
      <c r="E127" s="32">
        <v>1</v>
      </c>
      <c r="F127" s="32">
        <v>333041.69705379999</v>
      </c>
      <c r="G127" s="32">
        <v>4.1630212131724997</v>
      </c>
      <c r="H127" s="32">
        <v>4.1630212131724997</v>
      </c>
      <c r="I127" s="32">
        <v>100008.74927270479</v>
      </c>
      <c r="J127" s="28"/>
      <c r="K127" s="28"/>
      <c r="L127" s="28"/>
      <c r="M127" s="28"/>
      <c r="N127" s="28"/>
      <c r="O127" s="28"/>
      <c r="P127" s="28"/>
      <c r="Q127" s="28"/>
      <c r="R127" s="28"/>
      <c r="S127" s="28"/>
    </row>
    <row r="128" spans="1:19">
      <c r="A128" s="30" t="s">
        <v>198</v>
      </c>
      <c r="B128" s="31">
        <v>1.1940073210309821E-2</v>
      </c>
      <c r="C128" s="30" t="s">
        <v>312</v>
      </c>
      <c r="D128" s="30" t="s">
        <v>211</v>
      </c>
      <c r="E128" s="32">
        <v>1</v>
      </c>
      <c r="F128" s="32">
        <v>1000738.5488424</v>
      </c>
      <c r="G128" s="32">
        <v>12.509231860530001</v>
      </c>
      <c r="H128" s="32">
        <v>12.509231860530001</v>
      </c>
      <c r="I128" s="32">
        <v>100020.91056019071</v>
      </c>
      <c r="J128" s="28"/>
      <c r="K128" s="28"/>
      <c r="L128" s="28"/>
      <c r="M128" s="28"/>
      <c r="N128" s="28"/>
      <c r="O128" s="28"/>
      <c r="P128" s="28"/>
      <c r="Q128" s="28"/>
      <c r="R128" s="28"/>
      <c r="S128" s="28"/>
    </row>
    <row r="129" spans="1:19">
      <c r="A129" s="30" t="s">
        <v>199</v>
      </c>
      <c r="B129" s="31">
        <v>9.9392429903015195E-2</v>
      </c>
      <c r="C129" s="30" t="s">
        <v>200</v>
      </c>
      <c r="D129" s="30" t="s">
        <v>68</v>
      </c>
      <c r="E129" s="32">
        <v>1</v>
      </c>
      <c r="F129" s="32">
        <v>0</v>
      </c>
      <c r="G129" s="32">
        <v>0</v>
      </c>
      <c r="H129" s="32">
        <v>0</v>
      </c>
      <c r="I129" s="32">
        <v>600000</v>
      </c>
      <c r="J129" s="28"/>
      <c r="K129" s="28"/>
      <c r="L129" s="28"/>
      <c r="M129" s="28"/>
      <c r="N129" s="28"/>
      <c r="O129" s="28"/>
      <c r="P129" s="28"/>
      <c r="Q129" s="28"/>
      <c r="R129" s="28"/>
      <c r="S129" s="28"/>
    </row>
    <row r="130" spans="1:19">
      <c r="A130" s="30" t="s">
        <v>200</v>
      </c>
      <c r="B130" s="31">
        <v>6.5746556473829214</v>
      </c>
      <c r="C130" s="30" t="s">
        <v>282</v>
      </c>
      <c r="D130" s="30" t="s">
        <v>410</v>
      </c>
      <c r="E130" s="32">
        <v>1</v>
      </c>
      <c r="F130" s="32">
        <v>1268315.2064799001</v>
      </c>
      <c r="G130" s="32">
        <v>15.853940080998751</v>
      </c>
      <c r="H130" s="32">
        <v>15.853940080998751</v>
      </c>
      <c r="I130" s="32">
        <v>175016.20720483409</v>
      </c>
      <c r="J130" s="28"/>
      <c r="K130" s="28"/>
      <c r="L130" s="28"/>
      <c r="M130" s="28"/>
      <c r="N130" s="28"/>
      <c r="O130" s="28"/>
      <c r="P130" s="28"/>
      <c r="Q130" s="28"/>
      <c r="R130" s="28"/>
      <c r="S130" s="28"/>
    </row>
    <row r="131" spans="1:19">
      <c r="A131" s="30" t="s">
        <v>201</v>
      </c>
      <c r="B131" s="31">
        <v>1.108721083814483E-2</v>
      </c>
      <c r="C131" s="30" t="s">
        <v>200</v>
      </c>
      <c r="D131" s="30" t="s">
        <v>211</v>
      </c>
      <c r="E131" s="32">
        <v>1</v>
      </c>
      <c r="F131" s="32">
        <v>0</v>
      </c>
      <c r="G131" s="32">
        <v>0</v>
      </c>
      <c r="H131" s="32">
        <v>0</v>
      </c>
      <c r="I131" s="32">
        <v>100000</v>
      </c>
      <c r="J131" s="28"/>
      <c r="K131" s="28"/>
      <c r="L131" s="28"/>
      <c r="M131" s="28"/>
      <c r="N131" s="28"/>
      <c r="O131" s="28"/>
      <c r="P131" s="28"/>
      <c r="Q131" s="28"/>
      <c r="R131" s="28"/>
      <c r="S131" s="28"/>
    </row>
    <row r="132" spans="1:19">
      <c r="A132" s="30" t="s">
        <v>202</v>
      </c>
      <c r="B132" s="31">
        <v>1.279293558247481E-2</v>
      </c>
      <c r="C132" s="30" t="s">
        <v>271</v>
      </c>
      <c r="D132" s="30" t="s">
        <v>410</v>
      </c>
      <c r="E132" s="32">
        <v>1</v>
      </c>
      <c r="F132" s="32">
        <v>451965.31053329998</v>
      </c>
      <c r="G132" s="32">
        <v>5.6495663816662498</v>
      </c>
      <c r="H132" s="32">
        <v>5.6495663816662498</v>
      </c>
      <c r="I132" s="32">
        <v>150017.34588930951</v>
      </c>
      <c r="J132" s="28"/>
      <c r="K132" s="28"/>
      <c r="L132" s="28"/>
      <c r="M132" s="28"/>
      <c r="N132" s="28"/>
      <c r="O132" s="28"/>
      <c r="P132" s="28"/>
      <c r="Q132" s="28"/>
      <c r="R132" s="28"/>
      <c r="S132" s="28"/>
    </row>
    <row r="133" spans="1:19">
      <c r="A133" s="30" t="s">
        <v>203</v>
      </c>
      <c r="B133" s="31">
        <v>1.535152269896977E-2</v>
      </c>
      <c r="C133" s="30" t="s">
        <v>271</v>
      </c>
      <c r="D133" s="30" t="s">
        <v>410</v>
      </c>
      <c r="E133" s="32">
        <v>1</v>
      </c>
      <c r="F133" s="32">
        <v>412300.54925919999</v>
      </c>
      <c r="G133" s="32">
        <v>5.1537568657400001</v>
      </c>
      <c r="H133" s="32">
        <v>5.1537568657400001</v>
      </c>
      <c r="I133" s="32">
        <v>150018.98832372221</v>
      </c>
      <c r="J133" s="28"/>
      <c r="K133" s="28"/>
      <c r="L133" s="28"/>
      <c r="M133" s="28"/>
      <c r="N133" s="28"/>
      <c r="O133" s="28"/>
      <c r="P133" s="28"/>
      <c r="Q133" s="28"/>
      <c r="R133" s="28"/>
      <c r="S133" s="28"/>
    </row>
    <row r="134" spans="1:19">
      <c r="A134" s="30" t="s">
        <v>204</v>
      </c>
      <c r="B134" s="31">
        <v>4.0058945620589457</v>
      </c>
      <c r="C134" s="30" t="s">
        <v>362</v>
      </c>
      <c r="D134" s="30" t="s">
        <v>211</v>
      </c>
      <c r="E134" s="32">
        <v>1</v>
      </c>
      <c r="F134" s="32">
        <v>69869.040421900005</v>
      </c>
      <c r="G134" s="32">
        <v>0.8733630052737501</v>
      </c>
      <c r="H134" s="32">
        <v>0.8733630052737501</v>
      </c>
      <c r="I134" s="32">
        <v>100489.8040158941</v>
      </c>
      <c r="J134" s="28"/>
      <c r="K134" s="28"/>
      <c r="L134" s="28"/>
      <c r="M134" s="28"/>
      <c r="N134" s="28"/>
      <c r="O134" s="28"/>
      <c r="P134" s="28"/>
      <c r="Q134" s="28"/>
      <c r="R134" s="28"/>
      <c r="S134" s="28"/>
    </row>
    <row r="135" spans="1:19">
      <c r="A135" s="30" t="s">
        <v>205</v>
      </c>
      <c r="B135" s="31">
        <v>0.39146382882372899</v>
      </c>
      <c r="C135" s="30" t="s">
        <v>362</v>
      </c>
      <c r="D135" s="30" t="s">
        <v>410</v>
      </c>
      <c r="E135" s="32">
        <v>1</v>
      </c>
      <c r="F135" s="32">
        <v>271468.13190069998</v>
      </c>
      <c r="G135" s="32">
        <v>3.3933516487587498</v>
      </c>
      <c r="H135" s="32">
        <v>3.3933516487587498</v>
      </c>
      <c r="I135" s="32">
        <v>150318.80986295239</v>
      </c>
      <c r="J135" s="28"/>
      <c r="K135" s="28"/>
      <c r="L135" s="28"/>
      <c r="M135" s="28"/>
      <c r="N135" s="28"/>
      <c r="O135" s="28"/>
      <c r="P135" s="28"/>
      <c r="Q135" s="28"/>
      <c r="R135" s="28"/>
      <c r="S135" s="28"/>
    </row>
    <row r="136" spans="1:19">
      <c r="A136" s="30" t="s">
        <v>206</v>
      </c>
      <c r="B136" s="31">
        <v>6.301686856107775</v>
      </c>
      <c r="C136" s="30" t="s">
        <v>271</v>
      </c>
      <c r="D136" s="30" t="s">
        <v>410</v>
      </c>
      <c r="E136" s="32">
        <v>1</v>
      </c>
      <c r="F136" s="32">
        <v>591464.23488150002</v>
      </c>
      <c r="G136" s="32">
        <v>7.3933029360187499</v>
      </c>
      <c r="H136" s="32">
        <v>7.3933029360187499</v>
      </c>
      <c r="I136" s="32">
        <v>161181.6671844318</v>
      </c>
      <c r="J136" s="28"/>
      <c r="K136" s="28"/>
      <c r="L136" s="28"/>
      <c r="M136" s="28"/>
      <c r="N136" s="28"/>
      <c r="O136" s="28"/>
      <c r="P136" s="28"/>
      <c r="Q136" s="28"/>
      <c r="R136" s="28"/>
      <c r="S136" s="28"/>
    </row>
    <row r="137" spans="1:19">
      <c r="A137" s="30" t="s">
        <v>207</v>
      </c>
      <c r="B137" s="31">
        <v>1.394769613947696E-2</v>
      </c>
      <c r="C137" s="30" t="s">
        <v>348</v>
      </c>
      <c r="D137" s="30" t="s">
        <v>211</v>
      </c>
      <c r="E137" s="32">
        <v>1</v>
      </c>
      <c r="F137" s="32">
        <v>54436.945349299996</v>
      </c>
      <c r="G137" s="32">
        <v>0.68046181686624996</v>
      </c>
      <c r="H137" s="32">
        <v>0.68046181686624996</v>
      </c>
      <c r="I137" s="32">
        <v>100001.3287224519</v>
      </c>
      <c r="J137" s="28"/>
      <c r="K137" s="28"/>
      <c r="L137" s="28"/>
      <c r="M137" s="28"/>
      <c r="N137" s="28"/>
      <c r="O137" s="28"/>
      <c r="P137" s="28"/>
      <c r="Q137" s="28"/>
      <c r="R137" s="28"/>
      <c r="S137" s="28"/>
    </row>
    <row r="138" spans="1:19">
      <c r="A138" s="30" t="s">
        <v>208</v>
      </c>
      <c r="B138" s="31">
        <v>0.14072229140722289</v>
      </c>
      <c r="C138" s="30" t="s">
        <v>234</v>
      </c>
      <c r="D138" s="30" t="s">
        <v>410</v>
      </c>
      <c r="E138" s="32">
        <v>1</v>
      </c>
      <c r="F138" s="32">
        <v>1274437.9717051</v>
      </c>
      <c r="G138" s="32">
        <v>15.930474646313749</v>
      </c>
      <c r="H138" s="32">
        <v>15.930474646313749</v>
      </c>
      <c r="I138" s="32">
        <v>150538.02549490411</v>
      </c>
      <c r="J138" s="28"/>
      <c r="K138" s="28"/>
      <c r="L138" s="28"/>
      <c r="M138" s="28"/>
      <c r="N138" s="28"/>
      <c r="O138" s="28"/>
      <c r="P138" s="28"/>
      <c r="Q138" s="28"/>
      <c r="R138" s="28"/>
      <c r="S138" s="28"/>
    </row>
    <row r="139" spans="1:19">
      <c r="A139" s="30" t="s">
        <v>209</v>
      </c>
      <c r="B139" s="31">
        <v>0.66437978791652519</v>
      </c>
      <c r="C139" s="30" t="s">
        <v>64</v>
      </c>
      <c r="D139" s="30" t="s">
        <v>59</v>
      </c>
      <c r="E139" s="32">
        <v>1</v>
      </c>
      <c r="F139" s="32">
        <v>0</v>
      </c>
      <c r="G139" s="32">
        <v>0</v>
      </c>
      <c r="H139" s="32">
        <v>0</v>
      </c>
      <c r="I139" s="32">
        <v>2000000</v>
      </c>
      <c r="J139" s="28"/>
      <c r="K139" s="28"/>
      <c r="L139" s="28"/>
      <c r="M139" s="28"/>
      <c r="N139" s="28"/>
      <c r="O139" s="28"/>
      <c r="P139" s="28"/>
      <c r="Q139" s="28"/>
      <c r="R139" s="28"/>
      <c r="S139" s="28"/>
    </row>
    <row r="140" spans="1:19">
      <c r="A140" s="30" t="s">
        <v>64</v>
      </c>
      <c r="B140" s="31">
        <v>5.2455564360919276</v>
      </c>
      <c r="C140" s="30" t="s">
        <v>362</v>
      </c>
      <c r="D140" s="30" t="s">
        <v>410</v>
      </c>
      <c r="E140" s="32">
        <v>1</v>
      </c>
      <c r="F140" s="32">
        <v>22648.354274099998</v>
      </c>
      <c r="G140" s="32">
        <v>0.28310442842625</v>
      </c>
      <c r="H140" s="32">
        <v>0.28310442842625</v>
      </c>
      <c r="I140" s="32">
        <v>150356.4096615882</v>
      </c>
      <c r="J140" s="28"/>
      <c r="K140" s="28"/>
      <c r="L140" s="28"/>
      <c r="M140" s="28"/>
      <c r="N140" s="28"/>
      <c r="O140" s="28"/>
      <c r="P140" s="28"/>
      <c r="Q140" s="28"/>
      <c r="R140" s="28"/>
      <c r="S140" s="28"/>
    </row>
    <row r="141" spans="1:19">
      <c r="A141" s="30" t="s">
        <v>210</v>
      </c>
      <c r="B141" s="31">
        <v>1.746480999282991E-2</v>
      </c>
      <c r="C141" s="30" t="s">
        <v>64</v>
      </c>
      <c r="D141" s="30" t="s">
        <v>410</v>
      </c>
      <c r="E141" s="32">
        <v>1</v>
      </c>
      <c r="F141" s="32">
        <v>0</v>
      </c>
      <c r="G141" s="32">
        <v>0</v>
      </c>
      <c r="H141" s="32">
        <v>0</v>
      </c>
      <c r="I141" s="32">
        <v>150000</v>
      </c>
      <c r="J141" s="28"/>
      <c r="K141" s="28"/>
      <c r="L141" s="28"/>
      <c r="M141" s="28"/>
      <c r="N141" s="28"/>
      <c r="O141" s="28"/>
      <c r="P141" s="28"/>
      <c r="Q141" s="28"/>
      <c r="R141" s="28"/>
      <c r="S141" s="28"/>
    </row>
    <row r="142" spans="1:19">
      <c r="A142" s="30" t="s">
        <v>212</v>
      </c>
      <c r="B142" s="31">
        <v>0.4109503266493964</v>
      </c>
      <c r="C142" s="30" t="s">
        <v>369</v>
      </c>
      <c r="D142" s="30" t="s">
        <v>410</v>
      </c>
      <c r="E142" s="32">
        <v>1</v>
      </c>
      <c r="F142" s="32">
        <v>581704.240277</v>
      </c>
      <c r="G142" s="32">
        <v>7.2713030034625001</v>
      </c>
      <c r="H142" s="32">
        <v>7.2713030034625001</v>
      </c>
      <c r="I142" s="32">
        <v>150717.1546426655</v>
      </c>
      <c r="J142" s="28"/>
      <c r="K142" s="28"/>
      <c r="L142" s="28"/>
      <c r="M142" s="28"/>
      <c r="N142" s="28"/>
      <c r="O142" s="28"/>
      <c r="P142" s="28"/>
      <c r="Q142" s="28"/>
      <c r="R142" s="28"/>
      <c r="S142" s="28"/>
    </row>
    <row r="143" spans="1:19">
      <c r="A143" s="30" t="s">
        <v>213</v>
      </c>
      <c r="B143" s="31">
        <v>3.3261632514434487E-2</v>
      </c>
      <c r="C143" s="30" t="s">
        <v>234</v>
      </c>
      <c r="D143" s="30" t="s">
        <v>211</v>
      </c>
      <c r="E143" s="32">
        <v>1</v>
      </c>
      <c r="F143" s="32">
        <v>495238.69449149998</v>
      </c>
      <c r="G143" s="32">
        <v>6.1904836811437498</v>
      </c>
      <c r="H143" s="32">
        <v>6.1904836811437498</v>
      </c>
      <c r="I143" s="32">
        <v>100028.8267830604</v>
      </c>
      <c r="J143" s="28"/>
      <c r="K143" s="28"/>
      <c r="L143" s="28"/>
      <c r="M143" s="28"/>
      <c r="N143" s="28"/>
      <c r="O143" s="28"/>
      <c r="P143" s="28"/>
      <c r="Q143" s="28"/>
      <c r="R143" s="28"/>
      <c r="S143" s="28"/>
    </row>
    <row r="144" spans="1:19">
      <c r="A144" s="30" t="s">
        <v>214</v>
      </c>
      <c r="B144" s="31">
        <v>0.79742631797426333</v>
      </c>
      <c r="C144" s="30" t="s">
        <v>271</v>
      </c>
      <c r="D144" s="30" t="s">
        <v>410</v>
      </c>
      <c r="E144" s="32">
        <v>1</v>
      </c>
      <c r="F144" s="32">
        <v>370718.96221149998</v>
      </c>
      <c r="G144" s="32">
        <v>4.6339870276437498</v>
      </c>
      <c r="H144" s="32">
        <v>4.6339870276437498</v>
      </c>
      <c r="I144" s="32">
        <v>150886.86317111869</v>
      </c>
      <c r="J144" s="28"/>
      <c r="K144" s="28"/>
      <c r="L144" s="28"/>
      <c r="M144" s="28"/>
      <c r="N144" s="28"/>
      <c r="O144" s="28"/>
      <c r="P144" s="28"/>
      <c r="Q144" s="28"/>
      <c r="R144" s="28"/>
      <c r="S144" s="28"/>
    </row>
    <row r="145" spans="1:19">
      <c r="A145" s="30" t="s">
        <v>215</v>
      </c>
      <c r="B145" s="31">
        <v>0.26674968866749688</v>
      </c>
      <c r="C145" s="30" t="s">
        <v>64</v>
      </c>
      <c r="D145" s="30" t="s">
        <v>410</v>
      </c>
      <c r="E145" s="32">
        <v>1</v>
      </c>
      <c r="F145" s="32">
        <v>154384.37701950001</v>
      </c>
      <c r="G145" s="32">
        <v>1.9298047127437501</v>
      </c>
      <c r="H145" s="32">
        <v>1.9298047127437501</v>
      </c>
      <c r="I145" s="32">
        <v>150123.54595351519</v>
      </c>
      <c r="J145" s="28"/>
      <c r="K145" s="28"/>
      <c r="L145" s="28"/>
      <c r="M145" s="28"/>
      <c r="N145" s="28"/>
      <c r="O145" s="28"/>
      <c r="P145" s="28"/>
      <c r="Q145" s="28"/>
      <c r="R145" s="28"/>
      <c r="S145" s="28"/>
    </row>
    <row r="146" spans="1:19">
      <c r="A146" s="30" t="s">
        <v>216</v>
      </c>
      <c r="B146" s="31">
        <v>5.6288916562889153E-2</v>
      </c>
      <c r="C146" s="30" t="s">
        <v>312</v>
      </c>
      <c r="D146" s="30" t="s">
        <v>410</v>
      </c>
      <c r="E146" s="32">
        <v>1</v>
      </c>
      <c r="F146" s="32">
        <v>872922.57351150003</v>
      </c>
      <c r="G146" s="32">
        <v>10.91153216889375</v>
      </c>
      <c r="H146" s="32">
        <v>10.91153216889375</v>
      </c>
      <c r="I146" s="32">
        <v>150147.40759771879</v>
      </c>
      <c r="J146" s="28"/>
      <c r="K146" s="28"/>
      <c r="L146" s="28"/>
      <c r="M146" s="28"/>
      <c r="N146" s="28"/>
      <c r="O146" s="28"/>
      <c r="P146" s="28"/>
      <c r="Q146" s="28"/>
      <c r="R146" s="28"/>
      <c r="S146" s="28"/>
    </row>
    <row r="147" spans="1:19">
      <c r="A147" s="30" t="s">
        <v>217</v>
      </c>
      <c r="B147" s="31">
        <v>0.12765010000377369</v>
      </c>
      <c r="C147" s="30" t="s">
        <v>282</v>
      </c>
      <c r="D147" s="30" t="s">
        <v>410</v>
      </c>
      <c r="E147" s="32">
        <v>1</v>
      </c>
      <c r="F147" s="32">
        <v>1237885.9162169001</v>
      </c>
      <c r="G147" s="32">
        <v>15.47357395271125</v>
      </c>
      <c r="H147" s="32">
        <v>15.47357395271125</v>
      </c>
      <c r="I147" s="32">
        <v>150474.04878299509</v>
      </c>
      <c r="J147" s="28"/>
      <c r="K147" s="28"/>
      <c r="L147" s="28"/>
      <c r="M147" s="28"/>
      <c r="N147" s="28"/>
      <c r="O147" s="28"/>
      <c r="P147" s="28"/>
      <c r="Q147" s="28"/>
      <c r="R147" s="28"/>
      <c r="S147" s="28"/>
    </row>
    <row r="148" spans="1:19">
      <c r="A148" s="30" t="s">
        <v>218</v>
      </c>
      <c r="B148" s="31">
        <v>3.3367296879127512E-2</v>
      </c>
      <c r="C148" s="30" t="s">
        <v>281</v>
      </c>
      <c r="D148" s="30" t="s">
        <v>59</v>
      </c>
      <c r="E148" s="32">
        <v>1</v>
      </c>
      <c r="F148" s="32">
        <v>641828.26639330003</v>
      </c>
      <c r="G148" s="32">
        <v>30.563250780633339</v>
      </c>
      <c r="H148" s="32">
        <v>30.563250780633339</v>
      </c>
      <c r="I148" s="32">
        <v>2000000.9315155291</v>
      </c>
      <c r="J148" s="28"/>
      <c r="K148" s="28"/>
      <c r="L148" s="28"/>
      <c r="M148" s="28"/>
      <c r="N148" s="28"/>
      <c r="O148" s="28"/>
      <c r="P148" s="28"/>
      <c r="Q148" s="28"/>
      <c r="R148" s="28"/>
      <c r="S148" s="28"/>
    </row>
    <row r="149" spans="1:19">
      <c r="A149" s="30" t="s">
        <v>219</v>
      </c>
      <c r="B149" s="31">
        <v>2.3095211140043018E-3</v>
      </c>
      <c r="C149" s="30" t="s">
        <v>200</v>
      </c>
      <c r="D149" s="30" t="s">
        <v>410</v>
      </c>
      <c r="E149" s="32">
        <v>1</v>
      </c>
      <c r="F149" s="32">
        <v>673366.7457502</v>
      </c>
      <c r="G149" s="32">
        <v>8.4170843218774998</v>
      </c>
      <c r="H149" s="32">
        <v>8.4170843218774998</v>
      </c>
      <c r="I149" s="32">
        <v>150004.66546415031</v>
      </c>
      <c r="J149" s="28"/>
      <c r="K149" s="28"/>
      <c r="L149" s="28"/>
      <c r="M149" s="28"/>
      <c r="N149" s="28"/>
      <c r="O149" s="28"/>
      <c r="P149" s="28"/>
      <c r="Q149" s="28"/>
      <c r="R149" s="28"/>
      <c r="S149" s="28"/>
    </row>
    <row r="150" spans="1:19">
      <c r="A150" s="30" t="s">
        <v>220</v>
      </c>
      <c r="B150" s="31">
        <v>0.35499051462541309</v>
      </c>
      <c r="C150" s="30" t="s">
        <v>362</v>
      </c>
      <c r="D150" s="30" t="s">
        <v>211</v>
      </c>
      <c r="E150" s="32">
        <v>1</v>
      </c>
      <c r="F150" s="32">
        <v>469112.28817040002</v>
      </c>
      <c r="G150" s="32">
        <v>5.8639036021300006</v>
      </c>
      <c r="H150" s="32">
        <v>5.8639036021300006</v>
      </c>
      <c r="I150" s="32">
        <v>100291.4282220407</v>
      </c>
      <c r="J150" s="28"/>
      <c r="K150" s="28"/>
      <c r="L150" s="28"/>
      <c r="M150" s="28"/>
      <c r="N150" s="28"/>
      <c r="O150" s="28"/>
      <c r="P150" s="28"/>
      <c r="Q150" s="28"/>
      <c r="R150" s="28"/>
      <c r="S150" s="28"/>
    </row>
    <row r="151" spans="1:19">
      <c r="A151" s="30" t="s">
        <v>221</v>
      </c>
      <c r="B151" s="31">
        <v>3.4114494886599477E-2</v>
      </c>
      <c r="C151" s="30" t="s">
        <v>234</v>
      </c>
      <c r="D151" s="30" t="s">
        <v>211</v>
      </c>
      <c r="E151" s="32">
        <v>1</v>
      </c>
      <c r="F151" s="32">
        <v>1203133.9065976001</v>
      </c>
      <c r="G151" s="32">
        <v>15.03917383247</v>
      </c>
      <c r="H151" s="32">
        <v>15.03917383247</v>
      </c>
      <c r="I151" s="32">
        <v>100071.8275346329</v>
      </c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 spans="1:19">
      <c r="A152" s="30" t="s">
        <v>222</v>
      </c>
      <c r="B152" s="31">
        <v>4.0416619495075287E-2</v>
      </c>
      <c r="C152" s="30" t="s">
        <v>307</v>
      </c>
      <c r="D152" s="30" t="s">
        <v>410</v>
      </c>
      <c r="E152" s="32">
        <v>1</v>
      </c>
      <c r="F152" s="32">
        <v>297006.49737729999</v>
      </c>
      <c r="G152" s="32">
        <v>3.71258121721625</v>
      </c>
      <c r="H152" s="32">
        <v>3.71258121721625</v>
      </c>
      <c r="I152" s="32">
        <v>150036.01199577621</v>
      </c>
      <c r="J152" s="28"/>
      <c r="K152" s="28"/>
      <c r="L152" s="28"/>
      <c r="M152" s="28"/>
      <c r="N152" s="28"/>
      <c r="O152" s="28"/>
      <c r="P152" s="28"/>
      <c r="Q152" s="28"/>
      <c r="R152" s="28"/>
      <c r="S152" s="28"/>
    </row>
    <row r="153" spans="1:19">
      <c r="A153" s="30" t="s">
        <v>223</v>
      </c>
      <c r="B153" s="31">
        <v>2.473300879278463E-2</v>
      </c>
      <c r="C153" s="30" t="s">
        <v>307</v>
      </c>
      <c r="D153" s="30" t="s">
        <v>410</v>
      </c>
      <c r="E153" s="32">
        <v>1</v>
      </c>
      <c r="F153" s="32">
        <v>376704.4997941</v>
      </c>
      <c r="G153" s="32">
        <v>4.7088062474262502</v>
      </c>
      <c r="H153" s="32">
        <v>4.7088062474262502</v>
      </c>
      <c r="I153" s="32">
        <v>150027.95110711709</v>
      </c>
      <c r="J153" s="28"/>
      <c r="K153" s="28"/>
      <c r="L153" s="28"/>
      <c r="M153" s="28"/>
      <c r="N153" s="28"/>
      <c r="O153" s="28"/>
      <c r="P153" s="28"/>
      <c r="Q153" s="28"/>
      <c r="R153" s="28"/>
      <c r="S153" s="28"/>
    </row>
    <row r="154" spans="1:19">
      <c r="A154" s="30" t="s">
        <v>224</v>
      </c>
      <c r="B154" s="31">
        <v>3.5797577267066692E-2</v>
      </c>
      <c r="C154" s="30" t="s">
        <v>322</v>
      </c>
      <c r="D154" s="30" t="s">
        <v>410</v>
      </c>
      <c r="E154" s="32">
        <v>1</v>
      </c>
      <c r="F154" s="32">
        <v>720121.82921730005</v>
      </c>
      <c r="G154" s="32">
        <v>9.0015228652162502</v>
      </c>
      <c r="H154" s="32">
        <v>9.0015228652162502</v>
      </c>
      <c r="I154" s="32">
        <v>150077.3358504693</v>
      </c>
      <c r="J154" s="28"/>
      <c r="K154" s="28"/>
      <c r="L154" s="28"/>
      <c r="M154" s="28"/>
      <c r="N154" s="28"/>
      <c r="O154" s="28"/>
      <c r="P154" s="28"/>
      <c r="Q154" s="28"/>
      <c r="R154" s="28"/>
      <c r="S154" s="28"/>
    </row>
    <row r="155" spans="1:19">
      <c r="A155" s="30" t="s">
        <v>225</v>
      </c>
      <c r="B155" s="31">
        <v>7.9678478433148417E-2</v>
      </c>
      <c r="C155" s="30" t="s">
        <v>312</v>
      </c>
      <c r="D155" s="30" t="s">
        <v>211</v>
      </c>
      <c r="E155" s="32">
        <v>1</v>
      </c>
      <c r="F155" s="32">
        <v>613166.62193879997</v>
      </c>
      <c r="G155" s="32">
        <v>7.6645827742349999</v>
      </c>
      <c r="H155" s="32">
        <v>7.6645827742349999</v>
      </c>
      <c r="I155" s="32">
        <v>100085.49832105861</v>
      </c>
      <c r="J155" s="28"/>
      <c r="K155" s="28"/>
      <c r="L155" s="28"/>
      <c r="M155" s="28"/>
      <c r="N155" s="28"/>
      <c r="O155" s="28"/>
      <c r="P155" s="28"/>
      <c r="Q155" s="28"/>
      <c r="R155" s="28"/>
      <c r="S155" s="28"/>
    </row>
    <row r="156" spans="1:19">
      <c r="A156" s="30" t="s">
        <v>226</v>
      </c>
      <c r="B156" s="31">
        <v>0.20980414355258689</v>
      </c>
      <c r="C156" s="30" t="s">
        <v>282</v>
      </c>
      <c r="D156" s="30" t="s">
        <v>59</v>
      </c>
      <c r="E156" s="32">
        <v>1</v>
      </c>
      <c r="F156" s="32">
        <v>69348.5306404</v>
      </c>
      <c r="G156" s="32">
        <v>3.302310982876191</v>
      </c>
      <c r="H156" s="32">
        <v>3.302310982876191</v>
      </c>
      <c r="I156" s="32">
        <v>2000000.6328511289</v>
      </c>
      <c r="J156" s="28"/>
      <c r="K156" s="28"/>
      <c r="L156" s="28"/>
      <c r="M156" s="28"/>
      <c r="N156" s="28"/>
      <c r="O156" s="28"/>
      <c r="P156" s="28"/>
      <c r="Q156" s="28"/>
      <c r="R156" s="28"/>
      <c r="S156" s="28"/>
    </row>
    <row r="157" spans="1:19">
      <c r="A157" s="30" t="s">
        <v>227</v>
      </c>
      <c r="B157" s="31">
        <v>0.59774078933056296</v>
      </c>
      <c r="C157" s="30" t="s">
        <v>233</v>
      </c>
      <c r="D157" s="30" t="s">
        <v>410</v>
      </c>
      <c r="E157" s="32">
        <v>1</v>
      </c>
      <c r="F157" s="32">
        <v>131580.334734</v>
      </c>
      <c r="G157" s="32">
        <v>1.644754184175</v>
      </c>
      <c r="H157" s="32">
        <v>1.644754184175</v>
      </c>
      <c r="I157" s="32">
        <v>150235.95279943291</v>
      </c>
      <c r="J157" s="28"/>
      <c r="K157" s="28"/>
      <c r="L157" s="28"/>
      <c r="M157" s="28"/>
      <c r="N157" s="28"/>
      <c r="O157" s="28"/>
      <c r="P157" s="28"/>
      <c r="Q157" s="28"/>
      <c r="R157" s="28"/>
      <c r="S157" s="28"/>
    </row>
    <row r="158" spans="1:19">
      <c r="A158" s="30" t="s">
        <v>228</v>
      </c>
      <c r="B158" s="31">
        <v>0.16282123853730329</v>
      </c>
      <c r="C158" s="30" t="s">
        <v>168</v>
      </c>
      <c r="D158" s="30" t="s">
        <v>211</v>
      </c>
      <c r="E158" s="32">
        <v>1</v>
      </c>
      <c r="F158" s="32">
        <v>491601.10770450003</v>
      </c>
      <c r="G158" s="32">
        <v>6.1450138463062496</v>
      </c>
      <c r="H158" s="32">
        <v>6.1450138463062496</v>
      </c>
      <c r="I158" s="32">
        <v>100140.0754271398</v>
      </c>
      <c r="J158" s="28"/>
      <c r="K158" s="28"/>
      <c r="L158" s="28"/>
      <c r="M158" s="28"/>
      <c r="N158" s="28"/>
      <c r="O158" s="28"/>
      <c r="P158" s="28"/>
      <c r="Q158" s="28"/>
      <c r="R158" s="28"/>
      <c r="S158" s="28"/>
    </row>
    <row r="159" spans="1:19">
      <c r="A159" s="30" t="s">
        <v>229</v>
      </c>
      <c r="B159" s="31">
        <v>0.119000717008189</v>
      </c>
      <c r="C159" s="30" t="s">
        <v>312</v>
      </c>
      <c r="D159" s="30" t="s">
        <v>211</v>
      </c>
      <c r="E159" s="32">
        <v>1</v>
      </c>
      <c r="F159" s="32">
        <v>703046.53006669995</v>
      </c>
      <c r="G159" s="32">
        <v>8.7880816258337493</v>
      </c>
      <c r="H159" s="32">
        <v>8.7880816258337493</v>
      </c>
      <c r="I159" s="32">
        <v>100146.4103220441</v>
      </c>
      <c r="J159" s="28"/>
      <c r="K159" s="28"/>
      <c r="L159" s="28"/>
      <c r="M159" s="28"/>
      <c r="N159" s="28"/>
      <c r="O159" s="28"/>
      <c r="P159" s="28"/>
      <c r="Q159" s="28"/>
      <c r="R159" s="28"/>
      <c r="S159" s="28"/>
    </row>
    <row r="160" spans="1:19">
      <c r="A160" s="30" t="s">
        <v>230</v>
      </c>
      <c r="B160" s="31">
        <v>0.44149943949050252</v>
      </c>
      <c r="C160" s="30" t="s">
        <v>369</v>
      </c>
      <c r="D160" s="30" t="s">
        <v>410</v>
      </c>
      <c r="E160" s="32">
        <v>1</v>
      </c>
      <c r="F160" s="32">
        <v>822369.88955600001</v>
      </c>
      <c r="G160" s="32">
        <v>10.27962361945</v>
      </c>
      <c r="H160" s="32">
        <v>10.27962361945</v>
      </c>
      <c r="I160" s="32">
        <v>151089.22753587851</v>
      </c>
      <c r="J160" s="28"/>
      <c r="K160" s="28"/>
      <c r="L160" s="28"/>
      <c r="M160" s="28"/>
      <c r="N160" s="28"/>
      <c r="O160" s="28"/>
      <c r="P160" s="28"/>
      <c r="Q160" s="28"/>
      <c r="R160" s="28"/>
      <c r="S160" s="28"/>
    </row>
    <row r="161" spans="1:19">
      <c r="A161" s="30" t="s">
        <v>231</v>
      </c>
      <c r="B161" s="31">
        <v>6.638555843394756</v>
      </c>
      <c r="C161" s="30" t="s">
        <v>168</v>
      </c>
      <c r="D161" s="30" t="s">
        <v>211</v>
      </c>
      <c r="E161" s="32">
        <v>1</v>
      </c>
      <c r="F161" s="32">
        <v>603132.28374730004</v>
      </c>
      <c r="G161" s="32">
        <v>7.5391535468412503</v>
      </c>
      <c r="H161" s="32">
        <v>7.5391535468412503</v>
      </c>
      <c r="I161" s="32">
        <v>107006.87285656871</v>
      </c>
      <c r="J161" s="28"/>
      <c r="K161" s="28"/>
      <c r="L161" s="28"/>
      <c r="M161" s="28"/>
      <c r="N161" s="28"/>
      <c r="O161" s="28"/>
      <c r="P161" s="28"/>
      <c r="Q161" s="28"/>
      <c r="R161" s="28"/>
      <c r="S161" s="28"/>
    </row>
    <row r="162" spans="1:19">
      <c r="A162" s="30" t="s">
        <v>232</v>
      </c>
      <c r="B162" s="31">
        <v>0.23322389524132989</v>
      </c>
      <c r="C162" s="30" t="s">
        <v>233</v>
      </c>
      <c r="D162" s="30" t="s">
        <v>68</v>
      </c>
      <c r="E162" s="32">
        <v>1</v>
      </c>
      <c r="F162" s="32">
        <v>0</v>
      </c>
      <c r="G162" s="32">
        <v>0</v>
      </c>
      <c r="H162" s="32">
        <v>0</v>
      </c>
      <c r="I162" s="32">
        <v>600000</v>
      </c>
      <c r="J162" s="28"/>
      <c r="K162" s="28"/>
      <c r="L162" s="28"/>
      <c r="M162" s="28"/>
      <c r="N162" s="28"/>
      <c r="O162" s="28"/>
      <c r="P162" s="28"/>
      <c r="Q162" s="28"/>
      <c r="R162" s="28"/>
      <c r="S162" s="28"/>
    </row>
    <row r="163" spans="1:19">
      <c r="A163" s="30" t="s">
        <v>233</v>
      </c>
      <c r="B163" s="31">
        <v>34.197222536699513</v>
      </c>
      <c r="C163" s="30" t="s">
        <v>234</v>
      </c>
      <c r="D163" s="30" t="s">
        <v>59</v>
      </c>
      <c r="E163" s="32">
        <v>1</v>
      </c>
      <c r="F163" s="32">
        <v>0</v>
      </c>
      <c r="G163" s="32">
        <v>0</v>
      </c>
      <c r="H163" s="32">
        <v>0</v>
      </c>
      <c r="I163" s="32">
        <v>2000000</v>
      </c>
      <c r="J163" s="28"/>
      <c r="K163" s="28"/>
      <c r="L163" s="28"/>
      <c r="M163" s="28"/>
      <c r="N163" s="28"/>
      <c r="O163" s="28"/>
      <c r="P163" s="28"/>
      <c r="Q163" s="28"/>
      <c r="R163" s="28"/>
      <c r="S163" s="28"/>
    </row>
    <row r="164" spans="1:19">
      <c r="A164" s="30" t="s">
        <v>234</v>
      </c>
      <c r="B164" s="31">
        <v>1.7492207253103891</v>
      </c>
      <c r="C164" s="30" t="s">
        <v>362</v>
      </c>
      <c r="D164" s="30" t="s">
        <v>410</v>
      </c>
      <c r="E164" s="32">
        <v>1</v>
      </c>
      <c r="F164" s="32">
        <v>718215.2148663</v>
      </c>
      <c r="G164" s="32">
        <v>8.9776901858287506</v>
      </c>
      <c r="H164" s="32">
        <v>8.9776901858287506</v>
      </c>
      <c r="I164" s="32">
        <v>153768.95081723219</v>
      </c>
      <c r="J164" s="28"/>
      <c r="K164" s="28"/>
      <c r="L164" s="28"/>
      <c r="M164" s="28"/>
      <c r="N164" s="28"/>
      <c r="O164" s="28"/>
      <c r="P164" s="28"/>
      <c r="Q164" s="28"/>
      <c r="R164" s="28"/>
      <c r="S164" s="28"/>
    </row>
    <row r="165" spans="1:19">
      <c r="A165" s="30" t="s">
        <v>235</v>
      </c>
      <c r="B165" s="31">
        <v>0.60126797237631613</v>
      </c>
      <c r="C165" s="30" t="s">
        <v>233</v>
      </c>
      <c r="D165" s="30" t="s">
        <v>410</v>
      </c>
      <c r="E165" s="32">
        <v>1</v>
      </c>
      <c r="F165" s="32">
        <v>0</v>
      </c>
      <c r="G165" s="32">
        <v>0</v>
      </c>
      <c r="H165" s="32">
        <v>0</v>
      </c>
      <c r="I165" s="32">
        <v>150000</v>
      </c>
      <c r="J165" s="28"/>
      <c r="K165" s="28"/>
      <c r="L165" s="28"/>
      <c r="M165" s="28"/>
      <c r="N165" s="28"/>
      <c r="O165" s="28"/>
      <c r="P165" s="28"/>
      <c r="Q165" s="28"/>
      <c r="R165" s="28"/>
      <c r="S165" s="28"/>
    </row>
    <row r="166" spans="1:19">
      <c r="A166" s="30" t="s">
        <v>236</v>
      </c>
      <c r="B166" s="31">
        <v>3.3218989395826242</v>
      </c>
      <c r="C166" s="30" t="s">
        <v>120</v>
      </c>
      <c r="D166" s="30" t="s">
        <v>59</v>
      </c>
      <c r="E166" s="32">
        <v>1</v>
      </c>
      <c r="F166" s="32">
        <v>156344.10576020001</v>
      </c>
      <c r="G166" s="32">
        <v>7.4449574171523816</v>
      </c>
      <c r="H166" s="32">
        <v>7.4449574171523816</v>
      </c>
      <c r="I166" s="32">
        <v>2000022.5901005</v>
      </c>
      <c r="J166" s="28"/>
      <c r="K166" s="28"/>
      <c r="L166" s="28"/>
      <c r="M166" s="28"/>
      <c r="N166" s="28"/>
      <c r="O166" s="28"/>
      <c r="P166" s="28"/>
      <c r="Q166" s="28"/>
      <c r="R166" s="28"/>
      <c r="S166" s="28"/>
    </row>
    <row r="167" spans="1:19">
      <c r="A167" s="30" t="s">
        <v>237</v>
      </c>
      <c r="B167" s="31">
        <v>2.8869013925053779E-2</v>
      </c>
      <c r="C167" s="30" t="s">
        <v>362</v>
      </c>
      <c r="D167" s="30" t="s">
        <v>410</v>
      </c>
      <c r="E167" s="32">
        <v>1</v>
      </c>
      <c r="F167" s="32">
        <v>148096.30394479999</v>
      </c>
      <c r="G167" s="32">
        <v>1.8512037993099999</v>
      </c>
      <c r="H167" s="32">
        <v>1.8512037993099999</v>
      </c>
      <c r="I167" s="32">
        <v>150012.8261827825</v>
      </c>
      <c r="J167" s="28"/>
      <c r="K167" s="28"/>
      <c r="L167" s="28"/>
      <c r="M167" s="28"/>
      <c r="N167" s="28"/>
      <c r="O167" s="28"/>
      <c r="P167" s="28"/>
      <c r="Q167" s="28"/>
      <c r="R167" s="28"/>
      <c r="S167" s="28"/>
    </row>
    <row r="168" spans="1:19">
      <c r="A168" s="30" t="s">
        <v>238</v>
      </c>
      <c r="B168" s="31">
        <v>1.591010981546473</v>
      </c>
      <c r="C168" s="30" t="s">
        <v>64</v>
      </c>
      <c r="D168" s="30" t="s">
        <v>59</v>
      </c>
      <c r="E168" s="32">
        <v>1</v>
      </c>
      <c r="F168" s="32">
        <v>215803.53670200001</v>
      </c>
      <c r="G168" s="32">
        <v>10.27635889057143</v>
      </c>
      <c r="H168" s="32">
        <v>10.27635889057143</v>
      </c>
      <c r="I168" s="32">
        <v>2000014.934200214</v>
      </c>
      <c r="J168" s="28"/>
      <c r="K168" s="28"/>
      <c r="L168" s="28"/>
      <c r="M168" s="28"/>
      <c r="N168" s="28"/>
      <c r="O168" s="28"/>
      <c r="P168" s="28"/>
      <c r="Q168" s="28"/>
      <c r="R168" s="28"/>
      <c r="S168" s="28"/>
    </row>
    <row r="169" spans="1:19">
      <c r="A169" s="30" t="s">
        <v>65</v>
      </c>
      <c r="B169" s="31">
        <v>0.2439186384391864</v>
      </c>
      <c r="C169" s="30" t="s">
        <v>120</v>
      </c>
      <c r="D169" s="30" t="s">
        <v>410</v>
      </c>
      <c r="E169" s="32">
        <v>1</v>
      </c>
      <c r="F169" s="32">
        <v>186460.7096796</v>
      </c>
      <c r="G169" s="32">
        <v>2.330758870995</v>
      </c>
      <c r="H169" s="32">
        <v>2.330758870995</v>
      </c>
      <c r="I169" s="32">
        <v>150136.4437272824</v>
      </c>
      <c r="J169" s="28"/>
      <c r="K169" s="28"/>
      <c r="L169" s="28"/>
      <c r="M169" s="28"/>
      <c r="N169" s="28"/>
      <c r="O169" s="28"/>
      <c r="P169" s="28"/>
      <c r="Q169" s="28"/>
      <c r="R169" s="28"/>
      <c r="S169" s="28"/>
    </row>
    <row r="170" spans="1:19">
      <c r="A170" s="30" t="s">
        <v>239</v>
      </c>
      <c r="B170" s="31">
        <v>9.9784897543303497E-2</v>
      </c>
      <c r="C170" s="30" t="s">
        <v>322</v>
      </c>
      <c r="D170" s="30" t="s">
        <v>59</v>
      </c>
      <c r="E170" s="32">
        <v>1</v>
      </c>
      <c r="F170" s="32">
        <v>132671.8378179</v>
      </c>
      <c r="G170" s="32">
        <v>6.3177065627571416</v>
      </c>
      <c r="H170" s="32">
        <v>6.3177065627571416</v>
      </c>
      <c r="I170" s="32">
        <v>2000000.5758293469</v>
      </c>
      <c r="J170" s="28"/>
      <c r="K170" s="28"/>
      <c r="L170" s="28"/>
      <c r="M170" s="28"/>
      <c r="N170" s="28"/>
      <c r="O170" s="28"/>
      <c r="P170" s="28"/>
      <c r="Q170" s="28"/>
      <c r="R170" s="28"/>
      <c r="S170" s="28"/>
    </row>
    <row r="171" spans="1:19">
      <c r="A171" s="30" t="s">
        <v>240</v>
      </c>
      <c r="B171" s="31">
        <v>3.0335333408807892</v>
      </c>
      <c r="C171" s="30" t="s">
        <v>322</v>
      </c>
      <c r="D171" s="30" t="s">
        <v>410</v>
      </c>
      <c r="E171" s="32">
        <v>1</v>
      </c>
      <c r="F171" s="32">
        <v>522094.70383349998</v>
      </c>
      <c r="G171" s="32">
        <v>6.5261837979187494</v>
      </c>
      <c r="H171" s="32">
        <v>6.5261837979187494</v>
      </c>
      <c r="I171" s="32">
        <v>154751.37507352859</v>
      </c>
      <c r="J171" s="28"/>
      <c r="K171" s="28"/>
      <c r="L171" s="28"/>
      <c r="M171" s="28"/>
      <c r="N171" s="28"/>
      <c r="O171" s="28"/>
      <c r="P171" s="28"/>
      <c r="Q171" s="28"/>
      <c r="R171" s="28"/>
      <c r="S171" s="28"/>
    </row>
    <row r="172" spans="1:19">
      <c r="A172" s="30" t="s">
        <v>241</v>
      </c>
      <c r="B172" s="31">
        <v>0.18080682289897729</v>
      </c>
      <c r="C172" s="30" t="s">
        <v>200</v>
      </c>
      <c r="D172" s="30" t="s">
        <v>410</v>
      </c>
      <c r="E172" s="32">
        <v>1</v>
      </c>
      <c r="F172" s="32">
        <v>536775.58107830002</v>
      </c>
      <c r="G172" s="32">
        <v>6.7096947634787503</v>
      </c>
      <c r="H172" s="32">
        <v>6.7096947634787503</v>
      </c>
      <c r="I172" s="32">
        <v>150291.15806227349</v>
      </c>
      <c r="J172" s="28"/>
      <c r="K172" s="28"/>
      <c r="L172" s="28"/>
      <c r="M172" s="28"/>
      <c r="N172" s="28"/>
      <c r="O172" s="28"/>
      <c r="P172" s="28"/>
      <c r="Q172" s="28"/>
      <c r="R172" s="28"/>
      <c r="S172" s="28"/>
    </row>
    <row r="173" spans="1:19">
      <c r="A173" s="30" t="s">
        <v>242</v>
      </c>
      <c r="B173" s="31">
        <v>0.29074956435647981</v>
      </c>
      <c r="C173" s="30" t="s">
        <v>322</v>
      </c>
      <c r="D173" s="30" t="s">
        <v>410</v>
      </c>
      <c r="E173" s="32">
        <v>1</v>
      </c>
      <c r="F173" s="32">
        <v>89149.332807600003</v>
      </c>
      <c r="G173" s="32">
        <v>1.114366660095</v>
      </c>
      <c r="H173" s="32">
        <v>1.114366660095</v>
      </c>
      <c r="I173" s="32">
        <v>150077.76038902951</v>
      </c>
      <c r="J173" s="28"/>
      <c r="K173" s="28"/>
      <c r="L173" s="28"/>
      <c r="M173" s="28"/>
      <c r="N173" s="28"/>
      <c r="O173" s="28"/>
      <c r="P173" s="28"/>
      <c r="Q173" s="28"/>
      <c r="R173" s="28"/>
      <c r="S173" s="28"/>
    </row>
    <row r="174" spans="1:19">
      <c r="A174" s="30" t="s">
        <v>243</v>
      </c>
      <c r="B174" s="31">
        <v>2.7714253368051611E-2</v>
      </c>
      <c r="C174" s="30" t="s">
        <v>58</v>
      </c>
      <c r="D174" s="30" t="s">
        <v>59</v>
      </c>
      <c r="E174" s="32">
        <v>1</v>
      </c>
      <c r="F174" s="32">
        <v>650502.34206479997</v>
      </c>
      <c r="G174" s="32">
        <v>30.97630200308571</v>
      </c>
      <c r="H174" s="32">
        <v>30.97630200308571</v>
      </c>
      <c r="I174" s="32">
        <v>2000000.784155661</v>
      </c>
      <c r="J174" s="28"/>
      <c r="K174" s="28"/>
      <c r="L174" s="28"/>
      <c r="M174" s="28"/>
      <c r="N174" s="28"/>
      <c r="O174" s="28"/>
      <c r="P174" s="28"/>
      <c r="Q174" s="28"/>
      <c r="R174" s="28"/>
      <c r="S174" s="28"/>
    </row>
    <row r="175" spans="1:19">
      <c r="A175" s="30" t="s">
        <v>244</v>
      </c>
      <c r="B175" s="31">
        <v>0.39743386542888409</v>
      </c>
      <c r="C175" s="30" t="s">
        <v>247</v>
      </c>
      <c r="D175" s="30" t="s">
        <v>68</v>
      </c>
      <c r="E175" s="32">
        <v>1</v>
      </c>
      <c r="F175" s="32">
        <v>0</v>
      </c>
      <c r="G175" s="32">
        <v>0</v>
      </c>
      <c r="H175" s="32">
        <v>0</v>
      </c>
      <c r="I175" s="32">
        <v>600000</v>
      </c>
      <c r="J175" s="28"/>
      <c r="K175" s="28"/>
      <c r="L175" s="28"/>
      <c r="M175" s="28"/>
      <c r="N175" s="28"/>
      <c r="O175" s="28"/>
      <c r="P175" s="28"/>
      <c r="Q175" s="28"/>
      <c r="R175" s="28"/>
      <c r="S175" s="28"/>
    </row>
    <row r="176" spans="1:19">
      <c r="A176" s="30" t="s">
        <v>245</v>
      </c>
      <c r="B176" s="31">
        <v>1.108721083814483E-2</v>
      </c>
      <c r="C176" s="30" t="s">
        <v>233</v>
      </c>
      <c r="D176" s="30" t="s">
        <v>410</v>
      </c>
      <c r="E176" s="32">
        <v>1</v>
      </c>
      <c r="F176" s="32">
        <v>109394.6641068</v>
      </c>
      <c r="G176" s="32">
        <v>1.367433301335</v>
      </c>
      <c r="H176" s="32">
        <v>1.367433301335</v>
      </c>
      <c r="I176" s="32">
        <v>150003.63864511659</v>
      </c>
      <c r="J176" s="28"/>
      <c r="K176" s="28"/>
      <c r="L176" s="28"/>
      <c r="M176" s="28"/>
      <c r="N176" s="28"/>
      <c r="O176" s="28"/>
      <c r="P176" s="28"/>
      <c r="Q176" s="28"/>
      <c r="R176" s="28"/>
      <c r="S176" s="28"/>
    </row>
    <row r="177" spans="1:19">
      <c r="A177" s="30" t="s">
        <v>246</v>
      </c>
      <c r="B177" s="31">
        <v>0.61150232084229583</v>
      </c>
      <c r="C177" s="30" t="s">
        <v>362</v>
      </c>
      <c r="D177" s="30" t="s">
        <v>410</v>
      </c>
      <c r="E177" s="32">
        <v>1</v>
      </c>
      <c r="F177" s="32">
        <v>130149.33286189999</v>
      </c>
      <c r="G177" s="32">
        <v>1.6268666607737501</v>
      </c>
      <c r="H177" s="32">
        <v>1.6268666607737501</v>
      </c>
      <c r="I177" s="32">
        <v>150238.7598573034</v>
      </c>
      <c r="J177" s="28"/>
      <c r="K177" s="28"/>
      <c r="L177" s="28"/>
      <c r="M177" s="28"/>
      <c r="N177" s="28"/>
      <c r="O177" s="28"/>
      <c r="P177" s="28"/>
      <c r="Q177" s="28"/>
      <c r="R177" s="28"/>
      <c r="S177" s="28"/>
    </row>
    <row r="178" spans="1:19">
      <c r="A178" s="30" t="s">
        <v>247</v>
      </c>
      <c r="B178" s="31">
        <v>1.8762972187629721</v>
      </c>
      <c r="C178" s="30" t="s">
        <v>271</v>
      </c>
      <c r="D178" s="30" t="s">
        <v>410</v>
      </c>
      <c r="E178" s="32">
        <v>1</v>
      </c>
      <c r="F178" s="32">
        <v>65452.845716199998</v>
      </c>
      <c r="G178" s="32">
        <v>0.81816057145249999</v>
      </c>
      <c r="H178" s="32">
        <v>0.81816057145249999</v>
      </c>
      <c r="I178" s="32">
        <v>150368.4269771323</v>
      </c>
      <c r="J178" s="28"/>
      <c r="K178" s="28"/>
      <c r="L178" s="28"/>
      <c r="M178" s="28"/>
      <c r="N178" s="28"/>
      <c r="O178" s="28"/>
      <c r="P178" s="28"/>
      <c r="Q178" s="28"/>
      <c r="R178" s="28"/>
      <c r="S178" s="28"/>
    </row>
    <row r="179" spans="1:19">
      <c r="A179" s="30" t="s">
        <v>248</v>
      </c>
      <c r="B179" s="31">
        <v>0.19530548322578209</v>
      </c>
      <c r="C179" s="30" t="s">
        <v>247</v>
      </c>
      <c r="D179" s="30" t="s">
        <v>410</v>
      </c>
      <c r="E179" s="32">
        <v>1</v>
      </c>
      <c r="F179" s="32">
        <v>0</v>
      </c>
      <c r="G179" s="32">
        <v>0</v>
      </c>
      <c r="H179" s="32">
        <v>0</v>
      </c>
      <c r="I179" s="32">
        <v>150000</v>
      </c>
      <c r="J179" s="28"/>
      <c r="K179" s="28"/>
      <c r="L179" s="28"/>
      <c r="M179" s="28"/>
      <c r="N179" s="28"/>
      <c r="O179" s="28"/>
      <c r="P179" s="28"/>
      <c r="Q179" s="28"/>
      <c r="R179" s="28"/>
      <c r="S179" s="28"/>
    </row>
    <row r="180" spans="1:19">
      <c r="A180" s="30" t="s">
        <v>249</v>
      </c>
      <c r="B180" s="31">
        <v>1.876297218762972E-2</v>
      </c>
      <c r="C180" s="30" t="s">
        <v>322</v>
      </c>
      <c r="D180" s="30" t="s">
        <v>410</v>
      </c>
      <c r="E180" s="32">
        <v>1</v>
      </c>
      <c r="F180" s="32">
        <v>622514.13252310001</v>
      </c>
      <c r="G180" s="32">
        <v>7.7814266565387502</v>
      </c>
      <c r="H180" s="32">
        <v>7.7814266565387502</v>
      </c>
      <c r="I180" s="32">
        <v>150035.04064606479</v>
      </c>
      <c r="J180" s="28"/>
      <c r="K180" s="28"/>
      <c r="L180" s="28"/>
      <c r="M180" s="28"/>
      <c r="N180" s="28"/>
      <c r="O180" s="28"/>
      <c r="P180" s="28"/>
      <c r="Q180" s="28"/>
      <c r="R180" s="28"/>
      <c r="S180" s="28"/>
    </row>
    <row r="181" spans="1:19">
      <c r="A181" s="30" t="s">
        <v>250</v>
      </c>
      <c r="B181" s="31">
        <v>9.38148609381486E-3</v>
      </c>
      <c r="C181" s="30" t="s">
        <v>362</v>
      </c>
      <c r="D181" s="30" t="s">
        <v>211</v>
      </c>
      <c r="E181" s="32">
        <v>1</v>
      </c>
      <c r="F181" s="32">
        <v>234693.43121030001</v>
      </c>
      <c r="G181" s="32">
        <v>2.9336678901287501</v>
      </c>
      <c r="H181" s="32">
        <v>2.9336678901287501</v>
      </c>
      <c r="I181" s="32">
        <v>100003.8531030321</v>
      </c>
      <c r="J181" s="28"/>
      <c r="K181" s="28"/>
      <c r="L181" s="28"/>
      <c r="M181" s="28"/>
      <c r="N181" s="28"/>
      <c r="O181" s="28"/>
      <c r="P181" s="28"/>
      <c r="Q181" s="28"/>
      <c r="R181" s="28"/>
      <c r="S181" s="28"/>
    </row>
    <row r="182" spans="1:19">
      <c r="A182" s="30" t="s">
        <v>251</v>
      </c>
      <c r="B182" s="31">
        <v>0.38351635910789089</v>
      </c>
      <c r="C182" s="30" t="s">
        <v>271</v>
      </c>
      <c r="D182" s="30" t="s">
        <v>410</v>
      </c>
      <c r="E182" s="32">
        <v>1</v>
      </c>
      <c r="F182" s="32">
        <v>427613.66089140001</v>
      </c>
      <c r="G182" s="32">
        <v>5.3451707611425006</v>
      </c>
      <c r="H182" s="32">
        <v>5.3451707611425006</v>
      </c>
      <c r="I182" s="32">
        <v>150491.99050298959</v>
      </c>
      <c r="J182" s="28"/>
      <c r="K182" s="28"/>
      <c r="L182" s="28"/>
      <c r="M182" s="28"/>
      <c r="N182" s="28"/>
      <c r="O182" s="28"/>
      <c r="P182" s="28"/>
      <c r="Q182" s="28"/>
      <c r="R182" s="28"/>
      <c r="S182" s="28"/>
    </row>
    <row r="183" spans="1:19">
      <c r="A183" s="30" t="s">
        <v>252</v>
      </c>
      <c r="B183" s="31">
        <v>0.64714140156232303</v>
      </c>
      <c r="C183" s="30" t="s">
        <v>281</v>
      </c>
      <c r="D183" s="30" t="s">
        <v>59</v>
      </c>
      <c r="E183" s="32">
        <v>1</v>
      </c>
      <c r="F183" s="32">
        <v>186549.0509191</v>
      </c>
      <c r="G183" s="32">
        <v>8.8832881390047618</v>
      </c>
      <c r="H183" s="32">
        <v>8.8832881390047618</v>
      </c>
      <c r="I183" s="32">
        <v>2000005.2510053799</v>
      </c>
      <c r="J183" s="28"/>
      <c r="K183" s="28"/>
      <c r="L183" s="28"/>
      <c r="M183" s="28"/>
      <c r="N183" s="28"/>
      <c r="O183" s="28"/>
      <c r="P183" s="28"/>
      <c r="Q183" s="28"/>
      <c r="R183" s="28"/>
      <c r="S183" s="28"/>
    </row>
    <row r="184" spans="1:19">
      <c r="A184" s="30" t="s">
        <v>253</v>
      </c>
      <c r="B184" s="31">
        <v>8.8305219064870391E-3</v>
      </c>
      <c r="C184" s="30" t="s">
        <v>282</v>
      </c>
      <c r="D184" s="30" t="s">
        <v>410</v>
      </c>
      <c r="E184" s="32">
        <v>1</v>
      </c>
      <c r="F184" s="32">
        <v>1228739.0363165999</v>
      </c>
      <c r="G184" s="32">
        <v>15.3592379539575</v>
      </c>
      <c r="H184" s="32">
        <v>15.3592379539575</v>
      </c>
      <c r="I184" s="32">
        <v>150032.55122093271</v>
      </c>
      <c r="J184" s="28"/>
      <c r="K184" s="28"/>
      <c r="L184" s="28"/>
      <c r="M184" s="28"/>
      <c r="N184" s="28"/>
      <c r="O184" s="28"/>
      <c r="P184" s="28"/>
      <c r="Q184" s="28"/>
      <c r="R184" s="28"/>
      <c r="S184" s="28"/>
    </row>
    <row r="185" spans="1:19">
      <c r="A185" s="30" t="s">
        <v>254</v>
      </c>
      <c r="B185" s="31">
        <v>5.9006000226423647E-2</v>
      </c>
      <c r="C185" s="30" t="s">
        <v>369</v>
      </c>
      <c r="D185" s="30" t="s">
        <v>410</v>
      </c>
      <c r="E185" s="32">
        <v>1</v>
      </c>
      <c r="F185" s="32">
        <v>688140.9110959</v>
      </c>
      <c r="G185" s="32">
        <v>8.6017613886987494</v>
      </c>
      <c r="H185" s="32">
        <v>8.6017613886987494</v>
      </c>
      <c r="I185" s="32">
        <v>150121.8133282678</v>
      </c>
      <c r="J185" s="28"/>
      <c r="K185" s="28"/>
      <c r="L185" s="28"/>
      <c r="M185" s="28"/>
      <c r="N185" s="28"/>
      <c r="O185" s="28"/>
      <c r="P185" s="28"/>
      <c r="Q185" s="28"/>
      <c r="R185" s="28"/>
      <c r="S185" s="28"/>
    </row>
    <row r="186" spans="1:19">
      <c r="A186" s="30" t="s">
        <v>255</v>
      </c>
      <c r="B186" s="31">
        <v>2.3095211140043018E-3</v>
      </c>
      <c r="C186" s="30" t="s">
        <v>257</v>
      </c>
      <c r="D186" s="30" t="s">
        <v>59</v>
      </c>
      <c r="E186" s="32">
        <v>1</v>
      </c>
      <c r="F186" s="32">
        <v>0</v>
      </c>
      <c r="G186" s="32">
        <v>0</v>
      </c>
      <c r="H186" s="32">
        <v>0</v>
      </c>
      <c r="I186" s="32">
        <v>2000000</v>
      </c>
      <c r="J186" s="28"/>
      <c r="K186" s="28"/>
      <c r="L186" s="28"/>
      <c r="M186" s="28"/>
      <c r="N186" s="28"/>
      <c r="O186" s="28"/>
      <c r="P186" s="28"/>
      <c r="Q186" s="28"/>
      <c r="R186" s="28"/>
      <c r="S186" s="28"/>
    </row>
    <row r="187" spans="1:19">
      <c r="A187" s="30" t="s">
        <v>256</v>
      </c>
      <c r="B187" s="31">
        <v>1.279293558247481E-2</v>
      </c>
      <c r="C187" s="30" t="s">
        <v>307</v>
      </c>
      <c r="D187" s="30" t="s">
        <v>211</v>
      </c>
      <c r="E187" s="32">
        <v>1</v>
      </c>
      <c r="F187" s="32">
        <v>555950.53848440002</v>
      </c>
      <c r="G187" s="32">
        <v>6.9493817310550003</v>
      </c>
      <c r="H187" s="32">
        <v>6.9493817310550003</v>
      </c>
      <c r="I187" s="32">
        <v>100012.4464189953</v>
      </c>
      <c r="J187" s="28"/>
      <c r="K187" s="28"/>
      <c r="L187" s="28"/>
      <c r="M187" s="28"/>
      <c r="N187" s="28"/>
      <c r="O187" s="28"/>
      <c r="P187" s="28"/>
      <c r="Q187" s="28"/>
      <c r="R187" s="28"/>
      <c r="S187" s="28"/>
    </row>
    <row r="188" spans="1:19">
      <c r="A188" s="30" t="s">
        <v>257</v>
      </c>
      <c r="B188" s="31">
        <v>7.6211781576663258</v>
      </c>
      <c r="C188" s="30" t="s">
        <v>271</v>
      </c>
      <c r="D188" s="30" t="s">
        <v>211</v>
      </c>
      <c r="E188" s="32">
        <v>1</v>
      </c>
      <c r="F188" s="32">
        <v>228613.1318155</v>
      </c>
      <c r="G188" s="32">
        <v>2.8576641476937499</v>
      </c>
      <c r="H188" s="32">
        <v>2.8576641476937499</v>
      </c>
      <c r="I188" s="32">
        <v>103049.027461809</v>
      </c>
      <c r="J188" s="28"/>
      <c r="K188" s="28"/>
      <c r="L188" s="28"/>
      <c r="M188" s="28"/>
      <c r="N188" s="28"/>
      <c r="O188" s="28"/>
      <c r="P188" s="28"/>
      <c r="Q188" s="28"/>
      <c r="R188" s="28"/>
      <c r="S188" s="28"/>
    </row>
    <row r="189" spans="1:19">
      <c r="A189" s="30" t="s">
        <v>258</v>
      </c>
      <c r="B189" s="31">
        <v>0.17516887429714331</v>
      </c>
      <c r="C189" s="30" t="s">
        <v>257</v>
      </c>
      <c r="D189" s="30" t="s">
        <v>410</v>
      </c>
      <c r="E189" s="32">
        <v>1</v>
      </c>
      <c r="F189" s="32">
        <v>0</v>
      </c>
      <c r="G189" s="32">
        <v>0</v>
      </c>
      <c r="H189" s="32">
        <v>0</v>
      </c>
      <c r="I189" s="32">
        <v>150000</v>
      </c>
      <c r="J189" s="28"/>
      <c r="K189" s="28"/>
      <c r="L189" s="28"/>
      <c r="M189" s="28"/>
      <c r="N189" s="28"/>
      <c r="O189" s="28"/>
      <c r="P189" s="28"/>
      <c r="Q189" s="28"/>
      <c r="R189" s="28"/>
      <c r="S189" s="28"/>
    </row>
    <row r="190" spans="1:19">
      <c r="A190" s="30" t="s">
        <v>259</v>
      </c>
      <c r="B190" s="31">
        <v>5.1171742329899237E-3</v>
      </c>
      <c r="C190" s="30" t="s">
        <v>362</v>
      </c>
      <c r="D190" s="30" t="s">
        <v>410</v>
      </c>
      <c r="E190" s="32">
        <v>1</v>
      </c>
      <c r="F190" s="32">
        <v>230327.9983494</v>
      </c>
      <c r="G190" s="32">
        <v>2.8790999793675001</v>
      </c>
      <c r="H190" s="32">
        <v>2.8790999793675001</v>
      </c>
      <c r="I190" s="32">
        <v>150003.5358854949</v>
      </c>
      <c r="J190" s="28"/>
      <c r="K190" s="28"/>
      <c r="L190" s="28"/>
      <c r="M190" s="28"/>
      <c r="N190" s="28"/>
      <c r="O190" s="28"/>
      <c r="P190" s="28"/>
      <c r="Q190" s="28"/>
      <c r="R190" s="28"/>
      <c r="S190" s="28"/>
    </row>
    <row r="191" spans="1:19">
      <c r="A191" s="30" t="s">
        <v>260</v>
      </c>
      <c r="B191" s="31">
        <v>1.4498660326804779E-2</v>
      </c>
      <c r="C191" s="30" t="s">
        <v>369</v>
      </c>
      <c r="D191" s="30" t="s">
        <v>410</v>
      </c>
      <c r="E191" s="32">
        <v>1</v>
      </c>
      <c r="F191" s="32">
        <v>853718.90518949996</v>
      </c>
      <c r="G191" s="32">
        <v>10.67148631486875</v>
      </c>
      <c r="H191" s="32">
        <v>10.67148631486875</v>
      </c>
      <c r="I191" s="32">
        <v>150037.1333412627</v>
      </c>
      <c r="J191" s="28"/>
      <c r="K191" s="28"/>
      <c r="L191" s="28"/>
      <c r="M191" s="28"/>
      <c r="N191" s="28"/>
      <c r="O191" s="28"/>
      <c r="P191" s="28"/>
      <c r="Q191" s="28"/>
      <c r="R191" s="28"/>
      <c r="S191" s="28"/>
    </row>
    <row r="192" spans="1:19">
      <c r="A192" s="30" t="s">
        <v>261</v>
      </c>
      <c r="B192" s="31">
        <v>7.8463338239178823E-2</v>
      </c>
      <c r="C192" s="30" t="s">
        <v>271</v>
      </c>
      <c r="D192" s="30" t="s">
        <v>211</v>
      </c>
      <c r="E192" s="32">
        <v>1</v>
      </c>
      <c r="F192" s="32">
        <v>160550.12846149999</v>
      </c>
      <c r="G192" s="32">
        <v>2.0068766057687499</v>
      </c>
      <c r="H192" s="32">
        <v>2.0068766057687499</v>
      </c>
      <c r="I192" s="32">
        <v>100022.0452733092</v>
      </c>
      <c r="J192" s="28"/>
      <c r="K192" s="28"/>
      <c r="L192" s="28"/>
      <c r="M192" s="28"/>
      <c r="N192" s="28"/>
      <c r="O192" s="28"/>
      <c r="P192" s="28"/>
      <c r="Q192" s="28"/>
      <c r="R192" s="28"/>
      <c r="S192" s="28"/>
    </row>
    <row r="193" spans="1:19">
      <c r="A193" s="30" t="s">
        <v>262</v>
      </c>
      <c r="B193" s="31">
        <v>2.0468696931959691E-2</v>
      </c>
      <c r="C193" s="30" t="s">
        <v>168</v>
      </c>
      <c r="D193" s="30" t="s">
        <v>59</v>
      </c>
      <c r="E193" s="32">
        <v>1</v>
      </c>
      <c r="F193" s="32">
        <v>2317813.8202367001</v>
      </c>
      <c r="G193" s="32">
        <v>110.3720866779381</v>
      </c>
      <c r="H193" s="32">
        <v>110.3720866779381</v>
      </c>
      <c r="I193" s="32">
        <v>2000002.063568919</v>
      </c>
      <c r="J193" s="28"/>
      <c r="K193" s="28"/>
      <c r="L193" s="28"/>
      <c r="M193" s="28"/>
      <c r="N193" s="28"/>
      <c r="O193" s="28"/>
      <c r="P193" s="28"/>
      <c r="Q193" s="28"/>
      <c r="R193" s="28"/>
      <c r="S193" s="28"/>
    </row>
    <row r="194" spans="1:19">
      <c r="A194" s="30" t="s">
        <v>263</v>
      </c>
      <c r="B194" s="31">
        <v>6.2020151703837891</v>
      </c>
      <c r="C194" s="30" t="s">
        <v>271</v>
      </c>
      <c r="D194" s="30" t="s">
        <v>211</v>
      </c>
      <c r="E194" s="32">
        <v>1</v>
      </c>
      <c r="F194" s="32">
        <v>441005.47030250001</v>
      </c>
      <c r="G194" s="32">
        <v>5.5125683787812498</v>
      </c>
      <c r="H194" s="32">
        <v>5.5125683787812498</v>
      </c>
      <c r="I194" s="32">
        <v>104786.4645798171</v>
      </c>
      <c r="J194" s="28"/>
      <c r="K194" s="28"/>
      <c r="L194" s="28"/>
      <c r="M194" s="28"/>
      <c r="N194" s="28"/>
      <c r="O194" s="28"/>
      <c r="P194" s="28"/>
      <c r="Q194" s="28"/>
      <c r="R194" s="28"/>
      <c r="S194" s="28"/>
    </row>
    <row r="195" spans="1:19">
      <c r="A195" s="30" t="s">
        <v>264</v>
      </c>
      <c r="B195" s="31">
        <v>0.30670591343069559</v>
      </c>
      <c r="C195" s="30" t="s">
        <v>58</v>
      </c>
      <c r="D195" s="30" t="s">
        <v>211</v>
      </c>
      <c r="E195" s="32">
        <v>1</v>
      </c>
      <c r="F195" s="32">
        <v>231269.51796</v>
      </c>
      <c r="G195" s="32">
        <v>2.8908689745</v>
      </c>
      <c r="H195" s="32">
        <v>2.8908689745</v>
      </c>
      <c r="I195" s="32">
        <v>100124.13052532059</v>
      </c>
      <c r="J195" s="28"/>
      <c r="K195" s="28"/>
      <c r="L195" s="28"/>
      <c r="M195" s="28"/>
      <c r="N195" s="28"/>
      <c r="O195" s="28"/>
      <c r="P195" s="28"/>
      <c r="Q195" s="28"/>
      <c r="R195" s="28"/>
      <c r="S195" s="28"/>
    </row>
    <row r="196" spans="1:19">
      <c r="A196" s="30" t="s">
        <v>265</v>
      </c>
      <c r="B196" s="31">
        <v>7.9678478433148417E-2</v>
      </c>
      <c r="C196" s="30" t="s">
        <v>200</v>
      </c>
      <c r="D196" s="30" t="s">
        <v>59</v>
      </c>
      <c r="E196" s="32">
        <v>1</v>
      </c>
      <c r="F196" s="32">
        <v>683251.65106399998</v>
      </c>
      <c r="G196" s="32">
        <v>32.535792907809522</v>
      </c>
      <c r="H196" s="32">
        <v>32.535792907809522</v>
      </c>
      <c r="I196" s="32">
        <v>2000002.367946882</v>
      </c>
      <c r="J196" s="28"/>
      <c r="K196" s="28"/>
      <c r="L196" s="28"/>
      <c r="M196" s="28"/>
      <c r="N196" s="28"/>
      <c r="O196" s="28"/>
      <c r="P196" s="28"/>
      <c r="Q196" s="28"/>
      <c r="R196" s="28"/>
      <c r="S196" s="28"/>
    </row>
    <row r="197" spans="1:19">
      <c r="A197" s="30" t="s">
        <v>266</v>
      </c>
      <c r="B197" s="31">
        <v>1.0392845013019359E-2</v>
      </c>
      <c r="C197" s="30" t="s">
        <v>312</v>
      </c>
      <c r="D197" s="30" t="s">
        <v>410</v>
      </c>
      <c r="E197" s="32">
        <v>1</v>
      </c>
      <c r="F197" s="32">
        <v>831739.72874189995</v>
      </c>
      <c r="G197" s="32">
        <v>10.39674660927375</v>
      </c>
      <c r="H197" s="32">
        <v>10.39674660927375</v>
      </c>
      <c r="I197" s="32">
        <v>150025.93242627589</v>
      </c>
      <c r="J197" s="28"/>
      <c r="K197" s="28"/>
      <c r="L197" s="28"/>
      <c r="M197" s="28"/>
      <c r="N197" s="28"/>
      <c r="O197" s="28"/>
      <c r="P197" s="28"/>
      <c r="Q197" s="28"/>
      <c r="R197" s="28"/>
      <c r="S197" s="28"/>
    </row>
    <row r="198" spans="1:19">
      <c r="A198" s="30" t="s">
        <v>267</v>
      </c>
      <c r="B198" s="31">
        <v>3.1555907770104523E-2</v>
      </c>
      <c r="C198" s="30" t="s">
        <v>307</v>
      </c>
      <c r="D198" s="30" t="s">
        <v>410</v>
      </c>
      <c r="E198" s="32">
        <v>1</v>
      </c>
      <c r="F198" s="32">
        <v>517385.59762680001</v>
      </c>
      <c r="G198" s="32">
        <v>6.4673199703349997</v>
      </c>
      <c r="H198" s="32">
        <v>6.4673199703349997</v>
      </c>
      <c r="I198" s="32">
        <v>150048.97971660091</v>
      </c>
      <c r="J198" s="28"/>
      <c r="K198" s="28"/>
      <c r="L198" s="28"/>
      <c r="M198" s="28"/>
      <c r="N198" s="28"/>
      <c r="O198" s="28"/>
      <c r="P198" s="28"/>
      <c r="Q198" s="28"/>
      <c r="R198" s="28"/>
      <c r="S198" s="28"/>
    </row>
    <row r="199" spans="1:19">
      <c r="A199" s="30" t="s">
        <v>268</v>
      </c>
      <c r="B199" s="31">
        <v>0.58591644967734624</v>
      </c>
      <c r="C199" s="30" t="s">
        <v>362</v>
      </c>
      <c r="D199" s="30" t="s">
        <v>410</v>
      </c>
      <c r="E199" s="32">
        <v>1</v>
      </c>
      <c r="F199" s="32">
        <v>120331.33273730001</v>
      </c>
      <c r="G199" s="32">
        <v>1.50414165921625</v>
      </c>
      <c r="H199" s="32">
        <v>1.50414165921625</v>
      </c>
      <c r="I199" s="32">
        <v>150211.51232178719</v>
      </c>
      <c r="J199" s="28"/>
      <c r="K199" s="28"/>
      <c r="L199" s="28"/>
      <c r="M199" s="28"/>
      <c r="N199" s="28"/>
      <c r="O199" s="28"/>
      <c r="P199" s="28"/>
      <c r="Q199" s="28"/>
      <c r="R199" s="28"/>
      <c r="S199" s="28"/>
    </row>
    <row r="200" spans="1:19">
      <c r="A200" s="30" t="s">
        <v>269</v>
      </c>
      <c r="B200" s="31">
        <v>0.1813653345409261</v>
      </c>
      <c r="C200" s="30" t="s">
        <v>362</v>
      </c>
      <c r="D200" s="30" t="s">
        <v>410</v>
      </c>
      <c r="E200" s="32">
        <v>1</v>
      </c>
      <c r="F200" s="32">
        <v>514249.84077180002</v>
      </c>
      <c r="G200" s="32">
        <v>6.4281230096474999</v>
      </c>
      <c r="H200" s="32">
        <v>6.4281230096474999</v>
      </c>
      <c r="I200" s="32">
        <v>150279.8012832276</v>
      </c>
      <c r="J200" s="28"/>
      <c r="K200" s="28"/>
      <c r="L200" s="28"/>
      <c r="M200" s="28"/>
      <c r="N200" s="28"/>
      <c r="O200" s="28"/>
      <c r="P200" s="28"/>
      <c r="Q200" s="28"/>
      <c r="R200" s="28"/>
      <c r="S200" s="28"/>
    </row>
    <row r="201" spans="1:19">
      <c r="A201" s="30" t="s">
        <v>270</v>
      </c>
      <c r="B201" s="31">
        <v>6.928563342012907E-2</v>
      </c>
      <c r="C201" s="30" t="s">
        <v>271</v>
      </c>
      <c r="D201" s="30" t="s">
        <v>68</v>
      </c>
      <c r="E201" s="32">
        <v>1</v>
      </c>
      <c r="F201" s="32">
        <v>0</v>
      </c>
      <c r="G201" s="32">
        <v>0</v>
      </c>
      <c r="H201" s="32">
        <v>0</v>
      </c>
      <c r="I201" s="32">
        <v>600000</v>
      </c>
      <c r="J201" s="28"/>
      <c r="K201" s="28"/>
      <c r="L201" s="28"/>
      <c r="M201" s="28"/>
      <c r="N201" s="28"/>
      <c r="O201" s="28"/>
      <c r="P201" s="28"/>
      <c r="Q201" s="28"/>
      <c r="R201" s="28"/>
      <c r="S201" s="28"/>
    </row>
    <row r="202" spans="1:19">
      <c r="A202" s="30" t="s">
        <v>271</v>
      </c>
      <c r="B202" s="31">
        <v>2.348782972942375</v>
      </c>
      <c r="C202" s="30" t="s">
        <v>64</v>
      </c>
      <c r="D202" s="30" t="s">
        <v>59</v>
      </c>
      <c r="E202" s="32">
        <v>1</v>
      </c>
      <c r="F202" s="32">
        <v>125870.23602310001</v>
      </c>
      <c r="G202" s="32">
        <v>5.993820763004762</v>
      </c>
      <c r="H202" s="32">
        <v>5.993820763004762</v>
      </c>
      <c r="I202" s="32">
        <v>2000012.8592657249</v>
      </c>
      <c r="J202" s="28"/>
      <c r="K202" s="28"/>
      <c r="L202" s="28"/>
      <c r="M202" s="28"/>
      <c r="N202" s="28"/>
      <c r="O202" s="28"/>
      <c r="P202" s="28"/>
      <c r="Q202" s="28"/>
      <c r="R202" s="28"/>
      <c r="S202" s="28"/>
    </row>
    <row r="203" spans="1:19">
      <c r="A203" s="30" t="s">
        <v>272</v>
      </c>
      <c r="B203" s="31">
        <v>0.81092871429110525</v>
      </c>
      <c r="C203" s="30" t="s">
        <v>271</v>
      </c>
      <c r="D203" s="30" t="s">
        <v>410</v>
      </c>
      <c r="E203" s="32">
        <v>1</v>
      </c>
      <c r="F203" s="32">
        <v>0</v>
      </c>
      <c r="G203" s="32">
        <v>0</v>
      </c>
      <c r="H203" s="32">
        <v>0</v>
      </c>
      <c r="I203" s="32">
        <v>150000</v>
      </c>
      <c r="J203" s="28"/>
      <c r="K203" s="28"/>
      <c r="L203" s="28"/>
      <c r="M203" s="28"/>
      <c r="N203" s="28"/>
      <c r="O203" s="28"/>
      <c r="P203" s="28"/>
      <c r="Q203" s="28"/>
      <c r="R203" s="28"/>
      <c r="S203" s="28"/>
    </row>
    <row r="204" spans="1:19">
      <c r="A204" s="30" t="s">
        <v>273</v>
      </c>
      <c r="B204" s="31">
        <v>1.616664779803012E-2</v>
      </c>
      <c r="C204" s="30" t="s">
        <v>58</v>
      </c>
      <c r="D204" s="30" t="s">
        <v>59</v>
      </c>
      <c r="E204" s="32">
        <v>1</v>
      </c>
      <c r="F204" s="32">
        <v>455865.68819419999</v>
      </c>
      <c r="G204" s="32">
        <v>21.70788991400952</v>
      </c>
      <c r="H204" s="32">
        <v>21.70788991400952</v>
      </c>
      <c r="I204" s="32">
        <v>2000000.3205583671</v>
      </c>
      <c r="J204" s="28"/>
      <c r="K204" s="28"/>
      <c r="L204" s="28"/>
      <c r="M204" s="28"/>
      <c r="N204" s="28"/>
      <c r="O204" s="28"/>
      <c r="P204" s="28"/>
      <c r="Q204" s="28"/>
      <c r="R204" s="28"/>
      <c r="S204" s="28"/>
    </row>
    <row r="205" spans="1:19">
      <c r="A205" s="30" t="s">
        <v>274</v>
      </c>
      <c r="B205" s="31">
        <v>1.7057247443299751E-3</v>
      </c>
      <c r="C205" s="30" t="s">
        <v>312</v>
      </c>
      <c r="D205" s="30" t="s">
        <v>410</v>
      </c>
      <c r="E205" s="32">
        <v>1</v>
      </c>
      <c r="F205" s="32">
        <v>892619.47253759997</v>
      </c>
      <c r="G205" s="32">
        <v>11.15774340672</v>
      </c>
      <c r="H205" s="32">
        <v>11.15774340672</v>
      </c>
      <c r="I205" s="32">
        <v>150004.56768936469</v>
      </c>
      <c r="J205" s="28"/>
      <c r="K205" s="28"/>
      <c r="L205" s="28"/>
      <c r="M205" s="28"/>
      <c r="N205" s="28"/>
      <c r="O205" s="28"/>
      <c r="P205" s="28"/>
      <c r="Q205" s="28"/>
      <c r="R205" s="28"/>
      <c r="S205" s="28"/>
    </row>
    <row r="206" spans="1:19">
      <c r="A206" s="30" t="s">
        <v>275</v>
      </c>
      <c r="B206" s="31">
        <v>5.2024604702064221E-2</v>
      </c>
      <c r="C206" s="30" t="s">
        <v>362</v>
      </c>
      <c r="D206" s="30" t="s">
        <v>410</v>
      </c>
      <c r="E206" s="32">
        <v>1</v>
      </c>
      <c r="F206" s="32">
        <v>100577.7815903</v>
      </c>
      <c r="G206" s="32">
        <v>1.2572222698787501</v>
      </c>
      <c r="H206" s="32">
        <v>1.2572222698787501</v>
      </c>
      <c r="I206" s="32">
        <v>150015.69755798721</v>
      </c>
      <c r="J206" s="28"/>
      <c r="K206" s="28"/>
      <c r="L206" s="28"/>
      <c r="M206" s="28"/>
      <c r="N206" s="28"/>
      <c r="O206" s="28"/>
      <c r="P206" s="28"/>
      <c r="Q206" s="28"/>
      <c r="R206" s="28"/>
      <c r="S206" s="28"/>
    </row>
    <row r="207" spans="1:19">
      <c r="A207" s="30" t="s">
        <v>276</v>
      </c>
      <c r="B207" s="31">
        <v>0.39656944213211148</v>
      </c>
      <c r="C207" s="30" t="s">
        <v>307</v>
      </c>
      <c r="D207" s="30" t="s">
        <v>410</v>
      </c>
      <c r="E207" s="32">
        <v>1</v>
      </c>
      <c r="F207" s="32">
        <v>372166.6667692</v>
      </c>
      <c r="G207" s="32">
        <v>4.6520833346149999</v>
      </c>
      <c r="H207" s="32">
        <v>4.6520833346149999</v>
      </c>
      <c r="I207" s="32">
        <v>150442.76978226251</v>
      </c>
      <c r="J207" s="28"/>
      <c r="K207" s="28"/>
      <c r="L207" s="28"/>
      <c r="M207" s="28"/>
      <c r="N207" s="28"/>
      <c r="O207" s="28"/>
      <c r="P207" s="28"/>
      <c r="Q207" s="28"/>
      <c r="R207" s="28"/>
      <c r="S207" s="28"/>
    </row>
    <row r="208" spans="1:19">
      <c r="A208" s="30" t="s">
        <v>277</v>
      </c>
      <c r="B208" s="31">
        <v>1.737310841918563</v>
      </c>
      <c r="C208" s="30" t="s">
        <v>369</v>
      </c>
      <c r="D208" s="30" t="s">
        <v>59</v>
      </c>
      <c r="E208" s="32">
        <v>1</v>
      </c>
      <c r="F208" s="32">
        <v>1641593.286657</v>
      </c>
      <c r="G208" s="32">
        <v>78.171108888428563</v>
      </c>
      <c r="H208" s="32">
        <v>78.171108888428563</v>
      </c>
      <c r="I208" s="32">
        <v>2000124.0490182589</v>
      </c>
      <c r="J208" s="28"/>
      <c r="K208" s="28"/>
      <c r="L208" s="28"/>
      <c r="M208" s="28"/>
      <c r="N208" s="28"/>
      <c r="O208" s="28"/>
      <c r="P208" s="28"/>
      <c r="Q208" s="28"/>
      <c r="R208" s="28"/>
      <c r="S208" s="28"/>
    </row>
    <row r="209" spans="1:19">
      <c r="A209" s="30" t="s">
        <v>278</v>
      </c>
      <c r="B209" s="31">
        <v>1.1547605570021509E-3</v>
      </c>
      <c r="C209" s="30" t="s">
        <v>120</v>
      </c>
      <c r="D209" s="30" t="s">
        <v>410</v>
      </c>
      <c r="E209" s="32">
        <v>1</v>
      </c>
      <c r="F209" s="32">
        <v>256651.59146289999</v>
      </c>
      <c r="G209" s="32">
        <v>3.2081448932862502</v>
      </c>
      <c r="H209" s="32">
        <v>3.2081448932862502</v>
      </c>
      <c r="I209" s="32">
        <v>150000.88911340409</v>
      </c>
      <c r="J209" s="28"/>
      <c r="K209" s="28"/>
      <c r="L209" s="28"/>
      <c r="M209" s="28"/>
      <c r="N209" s="28"/>
      <c r="O209" s="28"/>
      <c r="P209" s="28"/>
      <c r="Q209" s="28"/>
      <c r="R209" s="28"/>
      <c r="S209" s="28"/>
    </row>
    <row r="210" spans="1:19">
      <c r="A210" s="30" t="s">
        <v>279</v>
      </c>
      <c r="B210" s="31">
        <v>3.9193931846484772E-2</v>
      </c>
      <c r="C210" s="30" t="s">
        <v>312</v>
      </c>
      <c r="D210" s="30" t="s">
        <v>410</v>
      </c>
      <c r="E210" s="32">
        <v>1</v>
      </c>
      <c r="F210" s="32">
        <v>598558.07384490001</v>
      </c>
      <c r="G210" s="32">
        <v>7.4819759230612499</v>
      </c>
      <c r="H210" s="32">
        <v>7.4819759230612499</v>
      </c>
      <c r="I210" s="32">
        <v>150070.3795330573</v>
      </c>
      <c r="J210" s="28"/>
      <c r="K210" s="28"/>
      <c r="L210" s="28"/>
      <c r="M210" s="28"/>
      <c r="N210" s="28"/>
      <c r="O210" s="28"/>
      <c r="P210" s="28"/>
      <c r="Q210" s="28"/>
      <c r="R210" s="28"/>
      <c r="S210" s="28"/>
    </row>
    <row r="211" spans="1:19">
      <c r="A211" s="30" t="s">
        <v>280</v>
      </c>
      <c r="B211" s="31">
        <v>0.2034491867617646</v>
      </c>
      <c r="C211" s="30" t="s">
        <v>281</v>
      </c>
      <c r="D211" s="30" t="s">
        <v>68</v>
      </c>
      <c r="E211" s="32">
        <v>1</v>
      </c>
      <c r="F211" s="32">
        <v>0</v>
      </c>
      <c r="G211" s="32">
        <v>0</v>
      </c>
      <c r="H211" s="32">
        <v>0</v>
      </c>
      <c r="I211" s="32">
        <v>600000</v>
      </c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 spans="1:19">
      <c r="A212" s="30" t="s">
        <v>281</v>
      </c>
      <c r="B212" s="31">
        <v>2.638892033661647</v>
      </c>
      <c r="C212" s="30" t="s">
        <v>362</v>
      </c>
      <c r="D212" s="30" t="s">
        <v>410</v>
      </c>
      <c r="E212" s="32">
        <v>1</v>
      </c>
      <c r="F212" s="32">
        <v>541610.24212139996</v>
      </c>
      <c r="G212" s="32">
        <v>6.7701280265174999</v>
      </c>
      <c r="H212" s="32">
        <v>6.7701280265174999</v>
      </c>
      <c r="I212" s="32">
        <v>154287.75285985111</v>
      </c>
      <c r="J212" s="28"/>
      <c r="K212" s="28"/>
      <c r="L212" s="28"/>
      <c r="M212" s="28"/>
      <c r="N212" s="28"/>
      <c r="O212" s="28"/>
      <c r="P212" s="28"/>
      <c r="Q212" s="28"/>
      <c r="R212" s="28"/>
      <c r="S212" s="28"/>
    </row>
    <row r="213" spans="1:19">
      <c r="A213" s="30" t="s">
        <v>282</v>
      </c>
      <c r="B213" s="31">
        <v>23.2807049322616</v>
      </c>
      <c r="C213" s="30" t="s">
        <v>369</v>
      </c>
      <c r="D213" s="30" t="s">
        <v>410</v>
      </c>
      <c r="E213" s="32">
        <v>2</v>
      </c>
      <c r="F213" s="32">
        <v>0</v>
      </c>
      <c r="G213" s="32">
        <v>0</v>
      </c>
      <c r="H213" s="32">
        <v>0</v>
      </c>
      <c r="I213" s="32">
        <v>300000</v>
      </c>
      <c r="J213" s="28"/>
      <c r="K213" s="28"/>
      <c r="L213" s="28"/>
      <c r="M213" s="28"/>
      <c r="N213" s="28"/>
      <c r="O213" s="28"/>
      <c r="P213" s="28"/>
      <c r="Q213" s="28"/>
      <c r="R213" s="28"/>
      <c r="S213" s="28"/>
    </row>
    <row r="214" spans="1:19">
      <c r="A214" s="30" t="s">
        <v>283</v>
      </c>
      <c r="B214" s="31">
        <v>0.11001924600928339</v>
      </c>
      <c r="C214" s="30" t="s">
        <v>282</v>
      </c>
      <c r="D214" s="30" t="s">
        <v>68</v>
      </c>
      <c r="E214" s="32">
        <v>1</v>
      </c>
      <c r="F214" s="32">
        <v>0</v>
      </c>
      <c r="G214" s="32">
        <v>0</v>
      </c>
      <c r="H214" s="32">
        <v>0</v>
      </c>
      <c r="I214" s="32">
        <v>600000</v>
      </c>
      <c r="J214" s="28"/>
      <c r="K214" s="28"/>
      <c r="L214" s="28"/>
      <c r="M214" s="28"/>
      <c r="N214" s="28"/>
      <c r="O214" s="28"/>
      <c r="P214" s="28"/>
      <c r="Q214" s="28"/>
      <c r="R214" s="28"/>
      <c r="S214" s="28"/>
    </row>
    <row r="215" spans="1:19">
      <c r="A215" s="30" t="s">
        <v>284</v>
      </c>
      <c r="B215" s="31">
        <v>7.6757613494848843E-3</v>
      </c>
      <c r="C215" s="30" t="s">
        <v>282</v>
      </c>
      <c r="D215" s="30" t="s">
        <v>211</v>
      </c>
      <c r="E215" s="32">
        <v>1</v>
      </c>
      <c r="F215" s="32">
        <v>1399344.5029396999</v>
      </c>
      <c r="G215" s="32">
        <v>17.49180628674625</v>
      </c>
      <c r="H215" s="32">
        <v>17.49180628674625</v>
      </c>
      <c r="I215" s="32">
        <v>100018.796810288</v>
      </c>
      <c r="J215" s="28"/>
      <c r="K215" s="28"/>
      <c r="L215" s="28"/>
      <c r="M215" s="28"/>
      <c r="N215" s="28"/>
      <c r="O215" s="28"/>
      <c r="P215" s="28"/>
      <c r="Q215" s="28"/>
      <c r="R215" s="28"/>
      <c r="S215" s="28"/>
    </row>
    <row r="216" spans="1:19">
      <c r="A216" s="30" t="s">
        <v>285</v>
      </c>
      <c r="B216" s="31">
        <v>2.4609004113362771</v>
      </c>
      <c r="C216" s="30" t="s">
        <v>271</v>
      </c>
      <c r="D216" s="30" t="s">
        <v>410</v>
      </c>
      <c r="E216" s="32">
        <v>1</v>
      </c>
      <c r="F216" s="32">
        <v>441681.21698099998</v>
      </c>
      <c r="G216" s="32">
        <v>5.5210152122624994</v>
      </c>
      <c r="H216" s="32">
        <v>5.5210152122624994</v>
      </c>
      <c r="I216" s="32">
        <v>153260.80046564419</v>
      </c>
      <c r="J216" s="28"/>
      <c r="K216" s="28"/>
      <c r="L216" s="28"/>
      <c r="M216" s="28"/>
      <c r="N216" s="28"/>
      <c r="O216" s="28"/>
      <c r="P216" s="28"/>
      <c r="Q216" s="28"/>
      <c r="R216" s="28"/>
      <c r="S216" s="28"/>
    </row>
    <row r="217" spans="1:19">
      <c r="A217" s="30" t="s">
        <v>286</v>
      </c>
      <c r="B217" s="31">
        <v>3.4114494886599477E-2</v>
      </c>
      <c r="C217" s="30" t="s">
        <v>282</v>
      </c>
      <c r="D217" s="30" t="s">
        <v>211</v>
      </c>
      <c r="E217" s="32">
        <v>1</v>
      </c>
      <c r="F217" s="32">
        <v>0</v>
      </c>
      <c r="G217" s="32">
        <v>0</v>
      </c>
      <c r="H217" s="32">
        <v>0</v>
      </c>
      <c r="I217" s="32">
        <v>100000</v>
      </c>
      <c r="J217" s="28"/>
      <c r="K217" s="28"/>
      <c r="L217" s="28"/>
      <c r="M217" s="28"/>
      <c r="N217" s="28"/>
      <c r="O217" s="28"/>
      <c r="P217" s="28"/>
      <c r="Q217" s="28"/>
      <c r="R217" s="28"/>
      <c r="S217" s="28"/>
    </row>
    <row r="218" spans="1:19">
      <c r="A218" s="30" t="s">
        <v>287</v>
      </c>
      <c r="B218" s="31">
        <v>5.7738027850107558E-3</v>
      </c>
      <c r="C218" s="30" t="s">
        <v>362</v>
      </c>
      <c r="D218" s="30" t="s">
        <v>410</v>
      </c>
      <c r="E218" s="32">
        <v>1</v>
      </c>
      <c r="F218" s="32">
        <v>46153.494138399998</v>
      </c>
      <c r="G218" s="32">
        <v>0.57691867672999997</v>
      </c>
      <c r="H218" s="32">
        <v>0.57691867672999997</v>
      </c>
      <c r="I218" s="32">
        <v>150000.799443519</v>
      </c>
      <c r="J218" s="28"/>
      <c r="K218" s="28"/>
      <c r="L218" s="28"/>
      <c r="M218" s="28"/>
      <c r="N218" s="28"/>
      <c r="O218" s="28"/>
      <c r="P218" s="28"/>
      <c r="Q218" s="28"/>
      <c r="R218" s="28"/>
      <c r="S218" s="28"/>
    </row>
    <row r="219" spans="1:19">
      <c r="A219" s="30" t="s">
        <v>288</v>
      </c>
      <c r="B219" s="31">
        <v>7.6757613494848843E-3</v>
      </c>
      <c r="C219" s="30" t="s">
        <v>271</v>
      </c>
      <c r="D219" s="30" t="s">
        <v>211</v>
      </c>
      <c r="E219" s="32">
        <v>1</v>
      </c>
      <c r="F219" s="32">
        <v>1144432.6069221999</v>
      </c>
      <c r="G219" s="32">
        <v>14.305407586527499</v>
      </c>
      <c r="H219" s="32">
        <v>14.305407586527499</v>
      </c>
      <c r="I219" s="32">
        <v>100015.37268524979</v>
      </c>
      <c r="J219" s="28"/>
      <c r="K219" s="28"/>
      <c r="L219" s="28"/>
      <c r="M219" s="28"/>
      <c r="N219" s="28"/>
      <c r="O219" s="28"/>
      <c r="P219" s="28"/>
      <c r="Q219" s="28"/>
      <c r="R219" s="28"/>
      <c r="S219" s="28"/>
    </row>
    <row r="220" spans="1:19">
      <c r="A220" s="30" t="s">
        <v>289</v>
      </c>
      <c r="B220" s="31">
        <v>6.2719347899920768E-3</v>
      </c>
      <c r="C220" s="30" t="s">
        <v>307</v>
      </c>
      <c r="D220" s="30" t="s">
        <v>410</v>
      </c>
      <c r="E220" s="32">
        <v>1</v>
      </c>
      <c r="F220" s="32">
        <v>337080.65092809999</v>
      </c>
      <c r="G220" s="32">
        <v>4.2135081366012486</v>
      </c>
      <c r="H220" s="32">
        <v>4.2135081366012486</v>
      </c>
      <c r="I220" s="32">
        <v>150006.34244358481</v>
      </c>
      <c r="J220" s="28"/>
      <c r="K220" s="28"/>
      <c r="L220" s="28"/>
      <c r="M220" s="28"/>
      <c r="N220" s="28"/>
      <c r="O220" s="28"/>
      <c r="P220" s="28"/>
      <c r="Q220" s="28"/>
      <c r="R220" s="28"/>
      <c r="S220" s="28"/>
    </row>
    <row r="221" spans="1:19">
      <c r="A221" s="30" t="s">
        <v>290</v>
      </c>
      <c r="B221" s="31">
        <v>1.620438507113476E-2</v>
      </c>
      <c r="C221" s="30" t="s">
        <v>369</v>
      </c>
      <c r="D221" s="30" t="s">
        <v>410</v>
      </c>
      <c r="E221" s="32">
        <v>1</v>
      </c>
      <c r="F221" s="32">
        <v>987377.900869</v>
      </c>
      <c r="G221" s="32">
        <v>12.342223760862501</v>
      </c>
      <c r="H221" s="32">
        <v>12.342223760862501</v>
      </c>
      <c r="I221" s="32">
        <v>150047.9995551492</v>
      </c>
      <c r="J221" s="28"/>
      <c r="K221" s="28"/>
      <c r="L221" s="28"/>
      <c r="M221" s="28"/>
      <c r="N221" s="28"/>
      <c r="O221" s="28"/>
      <c r="P221" s="28"/>
      <c r="Q221" s="28"/>
      <c r="R221" s="28"/>
      <c r="S221" s="28"/>
    </row>
    <row r="222" spans="1:19">
      <c r="A222" s="30" t="s">
        <v>291</v>
      </c>
      <c r="B222" s="31">
        <v>4.2643118608249372E-3</v>
      </c>
      <c r="C222" s="30" t="s">
        <v>271</v>
      </c>
      <c r="D222" s="30" t="s">
        <v>410</v>
      </c>
      <c r="E222" s="32">
        <v>1</v>
      </c>
      <c r="F222" s="32">
        <v>482964.21395820001</v>
      </c>
      <c r="G222" s="32">
        <v>6.0370526744774997</v>
      </c>
      <c r="H222" s="32">
        <v>6.0370526744774997</v>
      </c>
      <c r="I222" s="32">
        <v>150006.1785300778</v>
      </c>
      <c r="J222" s="28"/>
      <c r="K222" s="28"/>
      <c r="L222" s="28"/>
      <c r="M222" s="28"/>
      <c r="N222" s="28"/>
      <c r="O222" s="28"/>
      <c r="P222" s="28"/>
      <c r="Q222" s="28"/>
      <c r="R222" s="28"/>
      <c r="S222" s="28"/>
    </row>
    <row r="223" spans="1:19">
      <c r="A223" s="30" t="s">
        <v>292</v>
      </c>
      <c r="B223" s="31">
        <v>1.3857126684025811E-2</v>
      </c>
      <c r="C223" s="30" t="s">
        <v>271</v>
      </c>
      <c r="D223" s="30" t="s">
        <v>211</v>
      </c>
      <c r="E223" s="32">
        <v>1</v>
      </c>
      <c r="F223" s="32">
        <v>179709.6470151</v>
      </c>
      <c r="G223" s="32">
        <v>2.2463705876887499</v>
      </c>
      <c r="H223" s="32">
        <v>2.2463705876887499</v>
      </c>
      <c r="I223" s="32">
        <v>100004.3579538538</v>
      </c>
      <c r="J223" s="28"/>
      <c r="K223" s="28"/>
      <c r="L223" s="28"/>
      <c r="M223" s="28"/>
      <c r="N223" s="28"/>
      <c r="O223" s="28"/>
      <c r="P223" s="28"/>
      <c r="Q223" s="28"/>
      <c r="R223" s="28"/>
      <c r="S223" s="28"/>
    </row>
    <row r="224" spans="1:19">
      <c r="A224" s="30" t="s">
        <v>293</v>
      </c>
      <c r="B224" s="31">
        <v>5.7738027850107558E-3</v>
      </c>
      <c r="C224" s="30" t="s">
        <v>312</v>
      </c>
      <c r="D224" s="30" t="s">
        <v>211</v>
      </c>
      <c r="E224" s="32">
        <v>1</v>
      </c>
      <c r="F224" s="32">
        <v>1010049.6586635</v>
      </c>
      <c r="G224" s="32">
        <v>12.625620733293751</v>
      </c>
      <c r="H224" s="32">
        <v>12.625620733293751</v>
      </c>
      <c r="I224" s="32">
        <v>100010.20569818129</v>
      </c>
      <c r="J224" s="28"/>
      <c r="K224" s="28"/>
      <c r="L224" s="28"/>
      <c r="M224" s="28"/>
      <c r="N224" s="28"/>
      <c r="O224" s="28"/>
      <c r="P224" s="28"/>
      <c r="Q224" s="28"/>
      <c r="R224" s="28"/>
      <c r="S224" s="28"/>
    </row>
    <row r="225" spans="1:19">
      <c r="A225" s="30" t="s">
        <v>294</v>
      </c>
      <c r="B225" s="31">
        <v>0.35700215102456678</v>
      </c>
      <c r="C225" s="30" t="s">
        <v>271</v>
      </c>
      <c r="D225" s="30" t="s">
        <v>410</v>
      </c>
      <c r="E225" s="32">
        <v>1</v>
      </c>
      <c r="F225" s="32">
        <v>999646.0472883</v>
      </c>
      <c r="G225" s="32">
        <v>12.49557559110375</v>
      </c>
      <c r="H225" s="32">
        <v>12.49557559110375</v>
      </c>
      <c r="I225" s="32">
        <v>151070.6273674354</v>
      </c>
      <c r="J225" s="28"/>
      <c r="K225" s="28"/>
      <c r="L225" s="28"/>
      <c r="M225" s="28"/>
      <c r="N225" s="28"/>
      <c r="O225" s="28"/>
      <c r="P225" s="28"/>
      <c r="Q225" s="28"/>
      <c r="R225" s="28"/>
      <c r="S225" s="28"/>
    </row>
    <row r="226" spans="1:19">
      <c r="A226" s="30" t="s">
        <v>295</v>
      </c>
      <c r="B226" s="31">
        <v>0.17321408355032261</v>
      </c>
      <c r="C226" s="30" t="s">
        <v>369</v>
      </c>
      <c r="D226" s="30" t="s">
        <v>410</v>
      </c>
      <c r="E226" s="32">
        <v>1</v>
      </c>
      <c r="F226" s="32">
        <v>805662.37191930006</v>
      </c>
      <c r="G226" s="32">
        <v>10.07077964899125</v>
      </c>
      <c r="H226" s="32">
        <v>10.07077964899125</v>
      </c>
      <c r="I226" s="32">
        <v>150418.65620820891</v>
      </c>
      <c r="J226" s="28"/>
      <c r="K226" s="28"/>
      <c r="L226" s="28"/>
      <c r="M226" s="28"/>
      <c r="N226" s="28"/>
      <c r="O226" s="28"/>
      <c r="P226" s="28"/>
      <c r="Q226" s="28"/>
      <c r="R226" s="28"/>
      <c r="S226" s="28"/>
    </row>
    <row r="227" spans="1:19">
      <c r="A227" s="30" t="s">
        <v>296</v>
      </c>
      <c r="B227" s="31">
        <v>0.1117249707536133</v>
      </c>
      <c r="C227" s="30" t="s">
        <v>234</v>
      </c>
      <c r="D227" s="30" t="s">
        <v>410</v>
      </c>
      <c r="E227" s="32">
        <v>1</v>
      </c>
      <c r="F227" s="32">
        <v>312407.8364647</v>
      </c>
      <c r="G227" s="32">
        <v>3.90509795580875</v>
      </c>
      <c r="H227" s="32">
        <v>3.90509795580875</v>
      </c>
      <c r="I227" s="32">
        <v>150104.71126917671</v>
      </c>
      <c r="J227" s="28"/>
      <c r="K227" s="28"/>
      <c r="L227" s="28"/>
      <c r="M227" s="28"/>
      <c r="N227" s="28"/>
      <c r="O227" s="28"/>
      <c r="P227" s="28"/>
      <c r="Q227" s="28"/>
      <c r="R227" s="28"/>
      <c r="S227" s="28"/>
    </row>
    <row r="228" spans="1:19">
      <c r="A228" s="30" t="s">
        <v>297</v>
      </c>
      <c r="B228" s="31">
        <v>0.1117249707536133</v>
      </c>
      <c r="C228" s="30" t="s">
        <v>282</v>
      </c>
      <c r="D228" s="30" t="s">
        <v>211</v>
      </c>
      <c r="E228" s="32">
        <v>1</v>
      </c>
      <c r="F228" s="32">
        <v>1030183.9579013</v>
      </c>
      <c r="G228" s="32">
        <v>12.87729947376625</v>
      </c>
      <c r="H228" s="32">
        <v>12.87729947376625</v>
      </c>
      <c r="I228" s="32">
        <v>100201.42022699289</v>
      </c>
      <c r="J228" s="28"/>
      <c r="K228" s="28"/>
      <c r="L228" s="28"/>
      <c r="M228" s="28"/>
      <c r="N228" s="28"/>
      <c r="O228" s="28"/>
      <c r="P228" s="28"/>
      <c r="Q228" s="28"/>
      <c r="R228" s="28"/>
      <c r="S228" s="28"/>
    </row>
    <row r="229" spans="1:19">
      <c r="A229" s="30" t="s">
        <v>298</v>
      </c>
      <c r="B229" s="31">
        <v>1.7057247443299751E-3</v>
      </c>
      <c r="C229" s="30" t="s">
        <v>271</v>
      </c>
      <c r="D229" s="30" t="s">
        <v>410</v>
      </c>
      <c r="E229" s="32">
        <v>1</v>
      </c>
      <c r="F229" s="32">
        <v>86156.392790099999</v>
      </c>
      <c r="G229" s="32">
        <v>1.0769549098762501</v>
      </c>
      <c r="H229" s="32">
        <v>1.0769549098762501</v>
      </c>
      <c r="I229" s="32">
        <v>150000.44087727321</v>
      </c>
      <c r="J229" s="28"/>
      <c r="K229" s="28"/>
      <c r="L229" s="28"/>
      <c r="M229" s="28"/>
      <c r="N229" s="28"/>
      <c r="O229" s="28"/>
      <c r="P229" s="28"/>
      <c r="Q229" s="28"/>
      <c r="R229" s="28"/>
      <c r="S229" s="28"/>
    </row>
    <row r="230" spans="1:19">
      <c r="A230" s="30" t="s">
        <v>299</v>
      </c>
      <c r="B230" s="31">
        <v>0.1219593192195932</v>
      </c>
      <c r="C230" s="30" t="s">
        <v>362</v>
      </c>
      <c r="D230" s="30" t="s">
        <v>410</v>
      </c>
      <c r="E230" s="32">
        <v>1</v>
      </c>
      <c r="F230" s="32">
        <v>95458.520201599997</v>
      </c>
      <c r="G230" s="32">
        <v>1.19323150252</v>
      </c>
      <c r="H230" s="32">
        <v>1.19323150252</v>
      </c>
      <c r="I230" s="32">
        <v>150034.92616841249</v>
      </c>
      <c r="J230" s="28"/>
      <c r="K230" s="28"/>
      <c r="L230" s="28"/>
      <c r="M230" s="28"/>
      <c r="N230" s="28"/>
      <c r="O230" s="28"/>
      <c r="P230" s="28"/>
      <c r="Q230" s="28"/>
      <c r="R230" s="28"/>
      <c r="S230" s="28"/>
    </row>
    <row r="231" spans="1:19">
      <c r="A231" s="30" t="s">
        <v>300</v>
      </c>
      <c r="B231" s="31">
        <v>8.5286237216498743E-3</v>
      </c>
      <c r="C231" s="30" t="s">
        <v>271</v>
      </c>
      <c r="D231" s="30" t="s">
        <v>410</v>
      </c>
      <c r="E231" s="32">
        <v>1</v>
      </c>
      <c r="F231" s="32">
        <v>443315.14848710003</v>
      </c>
      <c r="G231" s="32">
        <v>5.54143935608875</v>
      </c>
      <c r="H231" s="32">
        <v>5.54143935608875</v>
      </c>
      <c r="I231" s="32">
        <v>150011.34260427469</v>
      </c>
      <c r="J231" s="28"/>
      <c r="K231" s="28"/>
      <c r="L231" s="28"/>
      <c r="M231" s="28"/>
      <c r="N231" s="28"/>
      <c r="O231" s="28"/>
      <c r="P231" s="28"/>
      <c r="Q231" s="28"/>
      <c r="R231" s="28"/>
      <c r="S231" s="28"/>
    </row>
    <row r="232" spans="1:19">
      <c r="A232" s="30" t="s">
        <v>301</v>
      </c>
      <c r="B232" s="31">
        <v>5.7738027850107558E-3</v>
      </c>
      <c r="C232" s="30" t="s">
        <v>271</v>
      </c>
      <c r="D232" s="30" t="s">
        <v>410</v>
      </c>
      <c r="E232" s="32">
        <v>1</v>
      </c>
      <c r="F232" s="32">
        <v>184662.93623980001</v>
      </c>
      <c r="G232" s="32">
        <v>2.3082867029975001</v>
      </c>
      <c r="H232" s="32">
        <v>2.3082867029975001</v>
      </c>
      <c r="I232" s="32">
        <v>150003.19862212671</v>
      </c>
      <c r="J232" s="28"/>
      <c r="K232" s="28"/>
      <c r="L232" s="28"/>
      <c r="M232" s="28"/>
      <c r="N232" s="28"/>
      <c r="O232" s="28"/>
      <c r="P232" s="28"/>
      <c r="Q232" s="28"/>
      <c r="R232" s="28"/>
      <c r="S232" s="28"/>
    </row>
    <row r="233" spans="1:19">
      <c r="A233" s="30" t="s">
        <v>302</v>
      </c>
      <c r="B233" s="31">
        <v>5.7738027850107558E-3</v>
      </c>
      <c r="C233" s="30" t="s">
        <v>271</v>
      </c>
      <c r="D233" s="30" t="s">
        <v>211</v>
      </c>
      <c r="E233" s="32">
        <v>1</v>
      </c>
      <c r="F233" s="32">
        <v>847050.43315469997</v>
      </c>
      <c r="G233" s="32">
        <v>10.588130414433749</v>
      </c>
      <c r="H233" s="32">
        <v>10.588130414433749</v>
      </c>
      <c r="I233" s="32">
        <v>100008.55872876249</v>
      </c>
      <c r="J233" s="28"/>
      <c r="K233" s="28"/>
      <c r="L233" s="28"/>
      <c r="M233" s="28"/>
      <c r="N233" s="28"/>
      <c r="O233" s="28"/>
      <c r="P233" s="28"/>
      <c r="Q233" s="28"/>
      <c r="R233" s="28"/>
      <c r="S233" s="28"/>
    </row>
    <row r="234" spans="1:19">
      <c r="A234" s="30" t="s">
        <v>303</v>
      </c>
      <c r="B234" s="31">
        <v>9.38148609381486E-3</v>
      </c>
      <c r="C234" s="30" t="s">
        <v>312</v>
      </c>
      <c r="D234" s="30" t="s">
        <v>211</v>
      </c>
      <c r="E234" s="32">
        <v>1</v>
      </c>
      <c r="F234" s="32">
        <v>661585.00276870001</v>
      </c>
      <c r="G234" s="32">
        <v>8.2698125346087501</v>
      </c>
      <c r="H234" s="32">
        <v>8.2698125346087501</v>
      </c>
      <c r="I234" s="32">
        <v>100010.8616383809</v>
      </c>
      <c r="J234" s="28"/>
      <c r="K234" s="28"/>
      <c r="L234" s="28"/>
      <c r="M234" s="28"/>
      <c r="N234" s="28"/>
      <c r="O234" s="28"/>
      <c r="P234" s="28"/>
      <c r="Q234" s="28"/>
      <c r="R234" s="28"/>
      <c r="S234" s="28"/>
    </row>
    <row r="235" spans="1:19">
      <c r="A235" s="30" t="s">
        <v>304</v>
      </c>
      <c r="B235" s="31">
        <v>8.6139099588663726E-2</v>
      </c>
      <c r="C235" s="30" t="s">
        <v>271</v>
      </c>
      <c r="D235" s="30" t="s">
        <v>410</v>
      </c>
      <c r="E235" s="32">
        <v>1</v>
      </c>
      <c r="F235" s="32">
        <v>125338.3612923</v>
      </c>
      <c r="G235" s="32">
        <v>1.56672951615375</v>
      </c>
      <c r="H235" s="32">
        <v>1.56672951615375</v>
      </c>
      <c r="I235" s="32">
        <v>150032.3896007569</v>
      </c>
      <c r="J235" s="28"/>
      <c r="K235" s="28"/>
      <c r="L235" s="28"/>
      <c r="M235" s="28"/>
      <c r="N235" s="28"/>
      <c r="O235" s="28"/>
      <c r="P235" s="28"/>
      <c r="Q235" s="28"/>
      <c r="R235" s="28"/>
      <c r="S235" s="28"/>
    </row>
    <row r="236" spans="1:19">
      <c r="A236" s="30" t="s">
        <v>305</v>
      </c>
      <c r="B236" s="31">
        <v>1.119287520283784E-2</v>
      </c>
      <c r="C236" s="30" t="s">
        <v>271</v>
      </c>
      <c r="D236" s="30" t="s">
        <v>410</v>
      </c>
      <c r="E236" s="32">
        <v>1</v>
      </c>
      <c r="F236" s="32">
        <v>148939.13357989999</v>
      </c>
      <c r="G236" s="32">
        <v>1.86173916974875</v>
      </c>
      <c r="H236" s="32">
        <v>1.86173916974875</v>
      </c>
      <c r="I236" s="32">
        <v>150005.0011714049</v>
      </c>
      <c r="J236" s="28"/>
      <c r="K236" s="28"/>
      <c r="L236" s="28"/>
      <c r="M236" s="28"/>
      <c r="N236" s="28"/>
      <c r="O236" s="28"/>
      <c r="P236" s="28"/>
      <c r="Q236" s="28"/>
      <c r="R236" s="28"/>
      <c r="S236" s="28"/>
    </row>
    <row r="237" spans="1:19">
      <c r="A237" s="30" t="s">
        <v>306</v>
      </c>
      <c r="B237" s="31">
        <v>0.98061058907883325</v>
      </c>
      <c r="C237" s="30" t="s">
        <v>369</v>
      </c>
      <c r="D237" s="30" t="s">
        <v>410</v>
      </c>
      <c r="E237" s="32">
        <v>1</v>
      </c>
      <c r="F237" s="32">
        <v>522189.76676710002</v>
      </c>
      <c r="G237" s="32">
        <v>6.52737208458875</v>
      </c>
      <c r="H237" s="32">
        <v>6.52737208458875</v>
      </c>
      <c r="I237" s="32">
        <v>151536.19444440131</v>
      </c>
      <c r="J237" s="28"/>
      <c r="K237" s="28"/>
      <c r="L237" s="28"/>
      <c r="M237" s="28"/>
      <c r="N237" s="28"/>
      <c r="O237" s="28"/>
      <c r="P237" s="28"/>
      <c r="Q237" s="28"/>
      <c r="R237" s="28"/>
      <c r="S237" s="28"/>
    </row>
    <row r="238" spans="1:19">
      <c r="A238" s="30" t="s">
        <v>307</v>
      </c>
      <c r="B238" s="31">
        <v>5.2254877542548774</v>
      </c>
      <c r="C238" s="30" t="s">
        <v>312</v>
      </c>
      <c r="D238" s="30" t="s">
        <v>410</v>
      </c>
      <c r="E238" s="32">
        <v>1</v>
      </c>
      <c r="F238" s="32">
        <v>96913.057116099997</v>
      </c>
      <c r="G238" s="32">
        <v>1.2114132139512499</v>
      </c>
      <c r="H238" s="32">
        <v>1.2114132139512499</v>
      </c>
      <c r="I238" s="32">
        <v>151519.25397956281</v>
      </c>
      <c r="J238" s="28"/>
      <c r="K238" s="28"/>
      <c r="L238" s="28"/>
      <c r="M238" s="28"/>
      <c r="N238" s="28"/>
      <c r="O238" s="28"/>
      <c r="P238" s="28"/>
      <c r="Q238" s="28"/>
      <c r="R238" s="28"/>
      <c r="S238" s="28"/>
    </row>
    <row r="239" spans="1:19">
      <c r="A239" s="30" t="s">
        <v>308</v>
      </c>
      <c r="B239" s="31">
        <v>1.051209479603004</v>
      </c>
      <c r="C239" s="30" t="s">
        <v>58</v>
      </c>
      <c r="D239" s="30" t="s">
        <v>410</v>
      </c>
      <c r="E239" s="32">
        <v>1</v>
      </c>
      <c r="F239" s="32">
        <v>236616.39507</v>
      </c>
      <c r="G239" s="32">
        <v>2.957704938375</v>
      </c>
      <c r="H239" s="32">
        <v>2.957704938375</v>
      </c>
      <c r="I239" s="32">
        <v>150746.20019258119</v>
      </c>
      <c r="J239" s="28"/>
      <c r="K239" s="28"/>
      <c r="L239" s="28"/>
      <c r="M239" s="28"/>
      <c r="N239" s="28"/>
      <c r="O239" s="28"/>
      <c r="P239" s="28"/>
      <c r="Q239" s="28"/>
      <c r="R239" s="28"/>
      <c r="S239" s="28"/>
    </row>
    <row r="240" spans="1:19">
      <c r="A240" s="30" t="s">
        <v>309</v>
      </c>
      <c r="B240" s="31">
        <v>0.47980678516170411</v>
      </c>
      <c r="C240" s="30" t="s">
        <v>281</v>
      </c>
      <c r="D240" s="30" t="s">
        <v>211</v>
      </c>
      <c r="E240" s="32">
        <v>1</v>
      </c>
      <c r="F240" s="32">
        <v>125090.5803012</v>
      </c>
      <c r="G240" s="32">
        <v>1.563632253765</v>
      </c>
      <c r="H240" s="32">
        <v>1.563632253765</v>
      </c>
      <c r="I240" s="32">
        <v>100105.03379107959</v>
      </c>
      <c r="J240" s="28"/>
      <c r="K240" s="28"/>
      <c r="L240" s="28"/>
      <c r="M240" s="28"/>
      <c r="N240" s="28"/>
      <c r="O240" s="28"/>
      <c r="P240" s="28"/>
      <c r="Q240" s="28"/>
      <c r="R240" s="28"/>
      <c r="S240" s="28"/>
    </row>
    <row r="241" spans="1:19">
      <c r="A241" s="30" t="s">
        <v>310</v>
      </c>
      <c r="B241" s="31">
        <v>0.12366504396392319</v>
      </c>
      <c r="C241" s="30" t="s">
        <v>307</v>
      </c>
      <c r="D241" s="30" t="s">
        <v>59</v>
      </c>
      <c r="E241" s="32">
        <v>1</v>
      </c>
      <c r="F241" s="32">
        <v>0</v>
      </c>
      <c r="G241" s="32">
        <v>0</v>
      </c>
      <c r="H241" s="32">
        <v>0</v>
      </c>
      <c r="I241" s="32">
        <v>2000000</v>
      </c>
      <c r="J241" s="28"/>
      <c r="K241" s="28"/>
      <c r="L241" s="28"/>
      <c r="M241" s="28"/>
      <c r="N241" s="28"/>
      <c r="O241" s="28"/>
      <c r="P241" s="28"/>
      <c r="Q241" s="28"/>
      <c r="R241" s="28"/>
      <c r="S241" s="28"/>
    </row>
    <row r="242" spans="1:19">
      <c r="A242" s="30" t="s">
        <v>311</v>
      </c>
      <c r="B242" s="31">
        <v>6.908185214536397E-2</v>
      </c>
      <c r="C242" s="30" t="s">
        <v>282</v>
      </c>
      <c r="D242" s="30" t="s">
        <v>410</v>
      </c>
      <c r="E242" s="32">
        <v>1</v>
      </c>
      <c r="F242" s="32">
        <v>1103457.5418664</v>
      </c>
      <c r="G242" s="32">
        <v>13.793219273329999</v>
      </c>
      <c r="H242" s="32">
        <v>13.793219273329999</v>
      </c>
      <c r="I242" s="32">
        <v>150228.68667226771</v>
      </c>
      <c r="J242" s="28"/>
      <c r="K242" s="28"/>
      <c r="L242" s="28"/>
      <c r="M242" s="28"/>
      <c r="N242" s="28"/>
      <c r="O242" s="28"/>
      <c r="P242" s="28"/>
      <c r="Q242" s="28"/>
      <c r="R242" s="28"/>
      <c r="S242" s="28"/>
    </row>
    <row r="243" spans="1:19">
      <c r="A243" s="30" t="s">
        <v>312</v>
      </c>
      <c r="B243" s="31">
        <v>1.6974753764292989</v>
      </c>
      <c r="C243" s="30" t="s">
        <v>271</v>
      </c>
      <c r="D243" s="30" t="s">
        <v>410</v>
      </c>
      <c r="E243" s="32">
        <v>1</v>
      </c>
      <c r="F243" s="32">
        <v>263925.3412193</v>
      </c>
      <c r="G243" s="32">
        <v>3.2990667652412502</v>
      </c>
      <c r="H243" s="32">
        <v>3.2990667652412502</v>
      </c>
      <c r="I243" s="32">
        <v>151344.02030380641</v>
      </c>
      <c r="J243" s="28"/>
      <c r="K243" s="28"/>
      <c r="L243" s="28"/>
      <c r="M243" s="28"/>
      <c r="N243" s="28"/>
      <c r="O243" s="28"/>
      <c r="P243" s="28"/>
      <c r="Q243" s="28"/>
      <c r="R243" s="28"/>
      <c r="S243" s="28"/>
    </row>
    <row r="244" spans="1:19">
      <c r="A244" s="30" t="s">
        <v>313</v>
      </c>
      <c r="B244" s="31">
        <v>0.11940073210309821</v>
      </c>
      <c r="C244" s="30" t="s">
        <v>307</v>
      </c>
      <c r="D244" s="30" t="s">
        <v>410</v>
      </c>
      <c r="E244" s="32">
        <v>1</v>
      </c>
      <c r="F244" s="32">
        <v>0</v>
      </c>
      <c r="G244" s="32">
        <v>0</v>
      </c>
      <c r="H244" s="32">
        <v>0</v>
      </c>
      <c r="I244" s="32">
        <v>150000</v>
      </c>
      <c r="J244" s="28"/>
      <c r="K244" s="28"/>
      <c r="L244" s="28"/>
      <c r="M244" s="28"/>
      <c r="N244" s="28"/>
      <c r="O244" s="28"/>
      <c r="P244" s="28"/>
      <c r="Q244" s="28"/>
      <c r="R244" s="28"/>
      <c r="S244" s="28"/>
    </row>
    <row r="245" spans="1:19">
      <c r="A245" s="30" t="s">
        <v>314</v>
      </c>
      <c r="B245" s="31">
        <v>3.8378806747424443E-2</v>
      </c>
      <c r="C245" s="30" t="s">
        <v>322</v>
      </c>
      <c r="D245" s="30" t="s">
        <v>410</v>
      </c>
      <c r="E245" s="32">
        <v>1</v>
      </c>
      <c r="F245" s="32">
        <v>548663.7751951</v>
      </c>
      <c r="G245" s="32">
        <v>6.8582971899387504</v>
      </c>
      <c r="H245" s="32">
        <v>6.8582971899387504</v>
      </c>
      <c r="I245" s="32">
        <v>150063.17118299261</v>
      </c>
      <c r="J245" s="28"/>
      <c r="K245" s="28"/>
      <c r="L245" s="28"/>
      <c r="M245" s="28"/>
      <c r="N245" s="28"/>
      <c r="O245" s="28"/>
      <c r="P245" s="28"/>
      <c r="Q245" s="28"/>
      <c r="R245" s="28"/>
      <c r="S245" s="28"/>
    </row>
    <row r="246" spans="1:19">
      <c r="A246" s="30" t="s">
        <v>315</v>
      </c>
      <c r="B246" s="31">
        <v>0.21955545492282719</v>
      </c>
      <c r="C246" s="30" t="s">
        <v>282</v>
      </c>
      <c r="D246" s="30" t="s">
        <v>410</v>
      </c>
      <c r="E246" s="32">
        <v>1</v>
      </c>
      <c r="F246" s="32">
        <v>1273283.5101872</v>
      </c>
      <c r="G246" s="32">
        <v>15.91604387734</v>
      </c>
      <c r="H246" s="32">
        <v>15.91604387734</v>
      </c>
      <c r="I246" s="32">
        <v>150838.66902097469</v>
      </c>
      <c r="J246" s="28"/>
      <c r="K246" s="28"/>
      <c r="L246" s="28"/>
      <c r="M246" s="28"/>
      <c r="N246" s="28"/>
      <c r="O246" s="28"/>
      <c r="P246" s="28"/>
      <c r="Q246" s="28"/>
      <c r="R246" s="28"/>
      <c r="S246" s="28"/>
    </row>
    <row r="247" spans="1:19">
      <c r="A247" s="30" t="s">
        <v>316</v>
      </c>
      <c r="B247" s="31">
        <v>0.29684893769576221</v>
      </c>
      <c r="C247" s="30" t="s">
        <v>200</v>
      </c>
      <c r="D247" s="30" t="s">
        <v>59</v>
      </c>
      <c r="E247" s="32">
        <v>1</v>
      </c>
      <c r="F247" s="32">
        <v>599202.2954079</v>
      </c>
      <c r="G247" s="32">
        <v>28.533442638471431</v>
      </c>
      <c r="H247" s="32">
        <v>28.533442638471431</v>
      </c>
      <c r="I247" s="32">
        <v>2000007.7367613681</v>
      </c>
      <c r="J247" s="28"/>
      <c r="K247" s="28"/>
      <c r="L247" s="28"/>
      <c r="M247" s="28"/>
      <c r="N247" s="28"/>
      <c r="O247" s="28"/>
      <c r="P247" s="28"/>
      <c r="Q247" s="28"/>
      <c r="R247" s="28"/>
      <c r="S247" s="28"/>
    </row>
    <row r="248" spans="1:19">
      <c r="A248" s="30" t="s">
        <v>317</v>
      </c>
      <c r="B248" s="31">
        <v>1.4498660326804779E-2</v>
      </c>
      <c r="C248" s="30" t="s">
        <v>58</v>
      </c>
      <c r="D248" s="30" t="s">
        <v>59</v>
      </c>
      <c r="E248" s="32">
        <v>1</v>
      </c>
      <c r="F248" s="32">
        <v>716098.19704779994</v>
      </c>
      <c r="G248" s="32">
        <v>34.099914145133333</v>
      </c>
      <c r="H248" s="32">
        <v>34.099914145133333</v>
      </c>
      <c r="I248" s="32">
        <v>2000000.451596627</v>
      </c>
      <c r="J248" s="28"/>
      <c r="K248" s="28"/>
      <c r="L248" s="28"/>
      <c r="M248" s="28"/>
      <c r="N248" s="28"/>
      <c r="O248" s="28"/>
      <c r="P248" s="28"/>
      <c r="Q248" s="28"/>
      <c r="R248" s="28"/>
      <c r="S248" s="28"/>
    </row>
    <row r="249" spans="1:19">
      <c r="A249" s="30" t="s">
        <v>318</v>
      </c>
      <c r="B249" s="31">
        <v>0.17654251103815241</v>
      </c>
      <c r="C249" s="30" t="s">
        <v>271</v>
      </c>
      <c r="D249" s="30" t="s">
        <v>211</v>
      </c>
      <c r="E249" s="32">
        <v>1</v>
      </c>
      <c r="F249" s="32">
        <v>448342.57986130001</v>
      </c>
      <c r="G249" s="32">
        <v>5.6042822482662498</v>
      </c>
      <c r="H249" s="32">
        <v>5.6042822482662498</v>
      </c>
      <c r="I249" s="32">
        <v>100138.5151684946</v>
      </c>
      <c r="J249" s="28"/>
      <c r="K249" s="28"/>
      <c r="L249" s="28"/>
      <c r="M249" s="28"/>
      <c r="N249" s="28"/>
      <c r="O249" s="28"/>
      <c r="P249" s="28"/>
      <c r="Q249" s="28"/>
      <c r="R249" s="28"/>
      <c r="S249" s="28"/>
    </row>
    <row r="250" spans="1:19">
      <c r="A250" s="30" t="s">
        <v>319</v>
      </c>
      <c r="B250" s="31">
        <v>0.13304653005773801</v>
      </c>
      <c r="C250" s="30" t="s">
        <v>307</v>
      </c>
      <c r="D250" s="30" t="s">
        <v>211</v>
      </c>
      <c r="E250" s="32">
        <v>1</v>
      </c>
      <c r="F250" s="32">
        <v>412292.4396021</v>
      </c>
      <c r="G250" s="32">
        <v>5.1536554950262499</v>
      </c>
      <c r="H250" s="32">
        <v>5.1536554950262499</v>
      </c>
      <c r="I250" s="32">
        <v>100095.9946373017</v>
      </c>
      <c r="J250" s="28"/>
      <c r="K250" s="28"/>
      <c r="L250" s="28"/>
      <c r="M250" s="28"/>
      <c r="N250" s="28"/>
      <c r="O250" s="28"/>
      <c r="P250" s="28"/>
      <c r="Q250" s="28"/>
      <c r="R250" s="28"/>
      <c r="S250" s="28"/>
    </row>
    <row r="251" spans="1:19">
      <c r="A251" s="30" t="s">
        <v>320</v>
      </c>
      <c r="B251" s="31">
        <v>1.7057247443299751E-3</v>
      </c>
      <c r="C251" s="30" t="s">
        <v>312</v>
      </c>
      <c r="D251" s="30" t="s">
        <v>59</v>
      </c>
      <c r="E251" s="32">
        <v>1</v>
      </c>
      <c r="F251" s="32">
        <v>0</v>
      </c>
      <c r="G251" s="32">
        <v>0</v>
      </c>
      <c r="H251" s="32">
        <v>0</v>
      </c>
      <c r="I251" s="32">
        <v>2000000</v>
      </c>
      <c r="J251" s="28"/>
      <c r="K251" s="28"/>
      <c r="L251" s="28"/>
      <c r="M251" s="28"/>
      <c r="N251" s="28"/>
      <c r="O251" s="28"/>
      <c r="P251" s="28"/>
      <c r="Q251" s="28"/>
      <c r="R251" s="28"/>
      <c r="S251" s="28"/>
    </row>
    <row r="252" spans="1:19">
      <c r="A252" s="30" t="s">
        <v>321</v>
      </c>
      <c r="B252" s="31">
        <v>2.5585871164949619E-3</v>
      </c>
      <c r="C252" s="30" t="s">
        <v>362</v>
      </c>
      <c r="D252" s="30" t="s">
        <v>410</v>
      </c>
      <c r="E252" s="32">
        <v>1</v>
      </c>
      <c r="F252" s="32">
        <v>113266.7846198</v>
      </c>
      <c r="G252" s="32">
        <v>1.4158348077475</v>
      </c>
      <c r="H252" s="32">
        <v>1.4158348077475</v>
      </c>
      <c r="I252" s="32">
        <v>150000.8694088076</v>
      </c>
      <c r="J252" s="28"/>
      <c r="K252" s="28"/>
      <c r="L252" s="28"/>
      <c r="M252" s="28"/>
      <c r="N252" s="28"/>
      <c r="O252" s="28"/>
      <c r="P252" s="28"/>
      <c r="Q252" s="28"/>
      <c r="R252" s="28"/>
      <c r="S252" s="28"/>
    </row>
    <row r="253" spans="1:19">
      <c r="A253" s="30" t="s">
        <v>322</v>
      </c>
      <c r="B253" s="31">
        <v>1.774708479565267</v>
      </c>
      <c r="C253" s="30" t="s">
        <v>362</v>
      </c>
      <c r="D253" s="30" t="s">
        <v>410</v>
      </c>
      <c r="E253" s="32">
        <v>1</v>
      </c>
      <c r="F253" s="32">
        <v>129024.3677384</v>
      </c>
      <c r="G253" s="32">
        <v>1.61280459673</v>
      </c>
      <c r="H253" s="32">
        <v>1.61280459673</v>
      </c>
      <c r="I253" s="32">
        <v>150686.94191848769</v>
      </c>
      <c r="J253" s="28"/>
      <c r="K253" s="28"/>
      <c r="L253" s="28"/>
      <c r="M253" s="28"/>
      <c r="N253" s="28"/>
      <c r="O253" s="28"/>
      <c r="P253" s="28"/>
      <c r="Q253" s="28"/>
      <c r="R253" s="28"/>
      <c r="S253" s="28"/>
    </row>
    <row r="254" spans="1:19">
      <c r="A254" s="30" t="s">
        <v>323</v>
      </c>
      <c r="B254" s="31">
        <v>1.5562851428355789E-2</v>
      </c>
      <c r="C254" s="30" t="s">
        <v>312</v>
      </c>
      <c r="D254" s="30" t="s">
        <v>211</v>
      </c>
      <c r="E254" s="32">
        <v>1</v>
      </c>
      <c r="F254" s="32">
        <v>0</v>
      </c>
      <c r="G254" s="32">
        <v>0</v>
      </c>
      <c r="H254" s="32">
        <v>0</v>
      </c>
      <c r="I254" s="32">
        <v>100000</v>
      </c>
      <c r="J254" s="28"/>
      <c r="K254" s="28"/>
      <c r="L254" s="28"/>
      <c r="M254" s="28"/>
      <c r="N254" s="28"/>
      <c r="O254" s="28"/>
      <c r="P254" s="28"/>
      <c r="Q254" s="28"/>
      <c r="R254" s="28"/>
      <c r="S254" s="28"/>
    </row>
    <row r="255" spans="1:19">
      <c r="A255" s="30" t="s">
        <v>324</v>
      </c>
      <c r="B255" s="31">
        <v>6.9934714517528959E-2</v>
      </c>
      <c r="C255" s="30" t="s">
        <v>64</v>
      </c>
      <c r="D255" s="30" t="s">
        <v>211</v>
      </c>
      <c r="E255" s="32">
        <v>1</v>
      </c>
      <c r="F255" s="32">
        <v>188779.41194590001</v>
      </c>
      <c r="G255" s="32">
        <v>2.3597426493237501</v>
      </c>
      <c r="H255" s="32">
        <v>2.3597426493237501</v>
      </c>
      <c r="I255" s="32">
        <v>100023.1039099921</v>
      </c>
      <c r="J255" s="28"/>
      <c r="K255" s="28"/>
      <c r="L255" s="28"/>
      <c r="M255" s="28"/>
      <c r="N255" s="28"/>
      <c r="O255" s="28"/>
      <c r="P255" s="28"/>
      <c r="Q255" s="28"/>
      <c r="R255" s="28"/>
      <c r="S255" s="28"/>
    </row>
    <row r="256" spans="1:19">
      <c r="A256" s="30" t="s">
        <v>325</v>
      </c>
      <c r="B256" s="31">
        <v>0.1073927318012</v>
      </c>
      <c r="C256" s="30" t="s">
        <v>322</v>
      </c>
      <c r="D256" s="30" t="s">
        <v>410</v>
      </c>
      <c r="E256" s="32">
        <v>1</v>
      </c>
      <c r="F256" s="32">
        <v>487110.2722982</v>
      </c>
      <c r="G256" s="32">
        <v>6.0888784037274997</v>
      </c>
      <c r="H256" s="32">
        <v>6.0888784037274997</v>
      </c>
      <c r="I256" s="32">
        <v>150156.9363084916</v>
      </c>
      <c r="J256" s="28"/>
      <c r="K256" s="28"/>
      <c r="L256" s="28"/>
      <c r="M256" s="28"/>
      <c r="N256" s="28"/>
      <c r="O256" s="28"/>
      <c r="P256" s="28"/>
      <c r="Q256" s="28"/>
      <c r="R256" s="28"/>
      <c r="S256" s="28"/>
    </row>
    <row r="257" spans="1:19">
      <c r="A257" s="30" t="s">
        <v>326</v>
      </c>
      <c r="B257" s="31">
        <v>7.8221819691309105E-2</v>
      </c>
      <c r="C257" s="30" t="s">
        <v>307</v>
      </c>
      <c r="D257" s="30" t="s">
        <v>410</v>
      </c>
      <c r="E257" s="32">
        <v>1</v>
      </c>
      <c r="F257" s="32">
        <v>487959.83991719998</v>
      </c>
      <c r="G257" s="32">
        <v>6.099497998965</v>
      </c>
      <c r="H257" s="32">
        <v>6.099497998965</v>
      </c>
      <c r="I257" s="32">
        <v>150114.5073198438</v>
      </c>
      <c r="J257" s="28"/>
      <c r="K257" s="28"/>
      <c r="L257" s="28"/>
      <c r="M257" s="28"/>
      <c r="N257" s="28"/>
      <c r="O257" s="28"/>
      <c r="P257" s="28"/>
      <c r="Q257" s="28"/>
      <c r="R257" s="28"/>
      <c r="S257" s="28"/>
    </row>
    <row r="258" spans="1:19">
      <c r="A258" s="30" t="s">
        <v>327</v>
      </c>
      <c r="B258" s="31">
        <v>5.7994641307219152E-2</v>
      </c>
      <c r="C258" s="30" t="s">
        <v>58</v>
      </c>
      <c r="D258" s="30" t="s">
        <v>59</v>
      </c>
      <c r="E258" s="32">
        <v>1</v>
      </c>
      <c r="F258" s="32">
        <v>460411.26569979999</v>
      </c>
      <c r="G258" s="32">
        <v>21.924345985704761</v>
      </c>
      <c r="H258" s="32">
        <v>21.924345985704761</v>
      </c>
      <c r="I258" s="32">
        <v>2000001.1614059389</v>
      </c>
      <c r="J258" s="28"/>
      <c r="K258" s="28"/>
      <c r="L258" s="28"/>
      <c r="M258" s="28"/>
      <c r="N258" s="28"/>
      <c r="O258" s="28"/>
      <c r="P258" s="28"/>
      <c r="Q258" s="28"/>
      <c r="R258" s="28"/>
      <c r="S258" s="28"/>
    </row>
    <row r="259" spans="1:19">
      <c r="A259" s="30" t="s">
        <v>328</v>
      </c>
      <c r="B259" s="31">
        <v>3.7148571644212987E-2</v>
      </c>
      <c r="C259" s="30" t="s">
        <v>271</v>
      </c>
      <c r="D259" s="30" t="s">
        <v>211</v>
      </c>
      <c r="E259" s="32">
        <v>1</v>
      </c>
      <c r="F259" s="32">
        <v>412373.21400909999</v>
      </c>
      <c r="G259" s="32">
        <v>5.1546651751137498</v>
      </c>
      <c r="H259" s="32">
        <v>5.1546651751137498</v>
      </c>
      <c r="I259" s="32">
        <v>100026.80838279839</v>
      </c>
      <c r="J259" s="28"/>
      <c r="K259" s="28"/>
      <c r="L259" s="28"/>
      <c r="M259" s="28"/>
      <c r="N259" s="28"/>
      <c r="O259" s="28"/>
      <c r="P259" s="28"/>
      <c r="Q259" s="28"/>
      <c r="R259" s="28"/>
      <c r="S259" s="28"/>
    </row>
    <row r="260" spans="1:19">
      <c r="A260" s="30" t="s">
        <v>329</v>
      </c>
      <c r="B260" s="31">
        <v>1.7057247443299751E-3</v>
      </c>
      <c r="C260" s="30" t="s">
        <v>369</v>
      </c>
      <c r="D260" s="30" t="s">
        <v>410</v>
      </c>
      <c r="E260" s="32">
        <v>1</v>
      </c>
      <c r="F260" s="32">
        <v>435169.7453904</v>
      </c>
      <c r="G260" s="32">
        <v>5.4396218173799999</v>
      </c>
      <c r="H260" s="32">
        <v>5.4396218173799999</v>
      </c>
      <c r="I260" s="32">
        <v>150002.2268394081</v>
      </c>
      <c r="J260" s="28"/>
      <c r="K260" s="28"/>
      <c r="L260" s="28"/>
      <c r="M260" s="28"/>
      <c r="N260" s="28"/>
      <c r="O260" s="28"/>
      <c r="P260" s="28"/>
      <c r="Q260" s="28"/>
      <c r="R260" s="28"/>
      <c r="S260" s="28"/>
    </row>
    <row r="261" spans="1:19">
      <c r="A261" s="30" t="s">
        <v>330</v>
      </c>
      <c r="B261" s="31">
        <v>0.44007698403713341</v>
      </c>
      <c r="C261" s="30" t="s">
        <v>362</v>
      </c>
      <c r="D261" s="30" t="s">
        <v>410</v>
      </c>
      <c r="E261" s="32">
        <v>1</v>
      </c>
      <c r="F261" s="32">
        <v>138086.12908010001</v>
      </c>
      <c r="G261" s="32">
        <v>1.72607661350125</v>
      </c>
      <c r="H261" s="32">
        <v>1.72607661350125</v>
      </c>
      <c r="I261" s="32">
        <v>150182.3055816688</v>
      </c>
      <c r="J261" s="28"/>
      <c r="K261" s="28"/>
      <c r="L261" s="28"/>
      <c r="M261" s="28"/>
      <c r="N261" s="28"/>
      <c r="O261" s="28"/>
      <c r="P261" s="28"/>
      <c r="Q261" s="28"/>
      <c r="R261" s="28"/>
      <c r="S261" s="28"/>
    </row>
    <row r="262" spans="1:19">
      <c r="A262" s="30" t="s">
        <v>331</v>
      </c>
      <c r="B262" s="31">
        <v>0.16374957545567759</v>
      </c>
      <c r="C262" s="30" t="s">
        <v>58</v>
      </c>
      <c r="D262" s="30" t="s">
        <v>59</v>
      </c>
      <c r="E262" s="32">
        <v>1</v>
      </c>
      <c r="F262" s="32">
        <v>772139.19382639998</v>
      </c>
      <c r="G262" s="32">
        <v>36.768533039352377</v>
      </c>
      <c r="H262" s="32">
        <v>36.768533039352377</v>
      </c>
      <c r="I262" s="32">
        <v>2000005.4995355629</v>
      </c>
      <c r="J262" s="28"/>
      <c r="K262" s="28"/>
      <c r="L262" s="28"/>
      <c r="M262" s="28"/>
      <c r="N262" s="28"/>
      <c r="O262" s="28"/>
      <c r="P262" s="28"/>
      <c r="Q262" s="28"/>
      <c r="R262" s="28"/>
      <c r="S262" s="28"/>
    </row>
    <row r="263" spans="1:19">
      <c r="A263" s="30" t="s">
        <v>332</v>
      </c>
      <c r="B263" s="31">
        <v>9.466772331031359E-2</v>
      </c>
      <c r="C263" s="30" t="s">
        <v>64</v>
      </c>
      <c r="D263" s="30" t="s">
        <v>59</v>
      </c>
      <c r="E263" s="32">
        <v>1</v>
      </c>
      <c r="F263" s="32">
        <v>980317.65661259997</v>
      </c>
      <c r="G263" s="32">
        <v>46.68179317202857</v>
      </c>
      <c r="H263" s="32">
        <v>46.68179317202857</v>
      </c>
      <c r="I263" s="32">
        <v>2000004.0366304489</v>
      </c>
      <c r="J263" s="28"/>
      <c r="K263" s="28"/>
      <c r="L263" s="28"/>
      <c r="M263" s="28"/>
      <c r="N263" s="28"/>
      <c r="O263" s="28"/>
      <c r="P263" s="28"/>
      <c r="Q263" s="28"/>
      <c r="R263" s="28"/>
      <c r="S263" s="28"/>
    </row>
    <row r="264" spans="1:19">
      <c r="A264" s="30" t="s">
        <v>333</v>
      </c>
      <c r="B264" s="31">
        <v>1.3645797954639801E-2</v>
      </c>
      <c r="C264" s="30" t="s">
        <v>233</v>
      </c>
      <c r="D264" s="30" t="s">
        <v>211</v>
      </c>
      <c r="E264" s="32">
        <v>1</v>
      </c>
      <c r="F264" s="32">
        <v>188268.97331150001</v>
      </c>
      <c r="G264" s="32">
        <v>2.3533621663937501</v>
      </c>
      <c r="H264" s="32">
        <v>2.3533621663937501</v>
      </c>
      <c r="I264" s="32">
        <v>100004.49589064909</v>
      </c>
      <c r="J264" s="28"/>
      <c r="K264" s="28"/>
      <c r="L264" s="28"/>
      <c r="M264" s="28"/>
      <c r="N264" s="28"/>
      <c r="O264" s="28"/>
      <c r="P264" s="28"/>
      <c r="Q264" s="28"/>
      <c r="R264" s="28"/>
      <c r="S264" s="28"/>
    </row>
    <row r="265" spans="1:19">
      <c r="A265" s="30" t="s">
        <v>334</v>
      </c>
      <c r="B265" s="31">
        <v>0.64476395335673042</v>
      </c>
      <c r="C265" s="30" t="s">
        <v>271</v>
      </c>
      <c r="D265" s="30" t="s">
        <v>410</v>
      </c>
      <c r="E265" s="32">
        <v>1</v>
      </c>
      <c r="F265" s="32">
        <v>117121.137436</v>
      </c>
      <c r="G265" s="32">
        <v>1.46401421795</v>
      </c>
      <c r="H265" s="32">
        <v>1.46401421795</v>
      </c>
      <c r="I265" s="32">
        <v>150226.54646278461</v>
      </c>
      <c r="J265" s="28"/>
      <c r="K265" s="28"/>
      <c r="L265" s="28"/>
      <c r="M265" s="28"/>
      <c r="N265" s="28"/>
      <c r="O265" s="28"/>
      <c r="P265" s="28"/>
      <c r="Q265" s="28"/>
      <c r="R265" s="28"/>
      <c r="S265" s="28"/>
    </row>
    <row r="266" spans="1:19">
      <c r="A266" s="30" t="s">
        <v>335</v>
      </c>
      <c r="B266" s="31">
        <v>4.4348843352579347E-2</v>
      </c>
      <c r="C266" s="30" t="s">
        <v>234</v>
      </c>
      <c r="D266" s="30" t="s">
        <v>211</v>
      </c>
      <c r="E266" s="32">
        <v>1</v>
      </c>
      <c r="F266" s="32">
        <v>1606161.9223926</v>
      </c>
      <c r="G266" s="32">
        <v>20.077024029907498</v>
      </c>
      <c r="H266" s="32">
        <v>20.077024029907498</v>
      </c>
      <c r="I266" s="32">
        <v>100124.6549911164</v>
      </c>
      <c r="J266" s="28"/>
      <c r="K266" s="28"/>
      <c r="L266" s="28"/>
      <c r="M266" s="28"/>
      <c r="N266" s="28"/>
      <c r="O266" s="28"/>
      <c r="P266" s="28"/>
      <c r="Q266" s="28"/>
      <c r="R266" s="28"/>
      <c r="S266" s="28"/>
    </row>
    <row r="267" spans="1:19">
      <c r="A267" s="30" t="s">
        <v>336</v>
      </c>
      <c r="B267" s="31">
        <v>0.1833654100154723</v>
      </c>
      <c r="C267" s="30" t="s">
        <v>362</v>
      </c>
      <c r="D267" s="30" t="s">
        <v>410</v>
      </c>
      <c r="E267" s="32">
        <v>1</v>
      </c>
      <c r="F267" s="32">
        <v>86150.926183500007</v>
      </c>
      <c r="G267" s="32">
        <v>1.0768865772937499</v>
      </c>
      <c r="H267" s="32">
        <v>1.0768865772937499</v>
      </c>
      <c r="I267" s="32">
        <v>150047.39129970851</v>
      </c>
      <c r="J267" s="28"/>
      <c r="K267" s="28"/>
      <c r="L267" s="28"/>
      <c r="M267" s="28"/>
      <c r="N267" s="28"/>
      <c r="O267" s="28"/>
      <c r="P267" s="28"/>
      <c r="Q267" s="28"/>
      <c r="R267" s="28"/>
      <c r="S267" s="28"/>
    </row>
    <row r="268" spans="1:19">
      <c r="A268" s="30" t="s">
        <v>337</v>
      </c>
      <c r="B268" s="31">
        <v>3.7525944375259447E-2</v>
      </c>
      <c r="C268" s="30" t="s">
        <v>271</v>
      </c>
      <c r="D268" s="30" t="s">
        <v>211</v>
      </c>
      <c r="E268" s="32">
        <v>1</v>
      </c>
      <c r="F268" s="32">
        <v>30390.233810199999</v>
      </c>
      <c r="G268" s="32">
        <v>0.37987792262749998</v>
      </c>
      <c r="H268" s="32">
        <v>0.37987792262749998</v>
      </c>
      <c r="I268" s="32">
        <v>100001.9957388911</v>
      </c>
      <c r="J268" s="28"/>
      <c r="K268" s="28"/>
      <c r="L268" s="28"/>
      <c r="M268" s="28"/>
      <c r="N268" s="28"/>
      <c r="O268" s="28"/>
      <c r="P268" s="28"/>
      <c r="Q268" s="28"/>
      <c r="R268" s="28"/>
      <c r="S268" s="28"/>
    </row>
    <row r="269" spans="1:19">
      <c r="A269" s="30" t="s">
        <v>338</v>
      </c>
      <c r="B269" s="31">
        <v>1.279293558247481E-2</v>
      </c>
      <c r="C269" s="30" t="s">
        <v>362</v>
      </c>
      <c r="D269" s="30" t="s">
        <v>410</v>
      </c>
      <c r="E269" s="32">
        <v>1</v>
      </c>
      <c r="F269" s="32">
        <v>33550.347803199998</v>
      </c>
      <c r="G269" s="32">
        <v>0.41937934754</v>
      </c>
      <c r="H269" s="32">
        <v>0.41937934754</v>
      </c>
      <c r="I269" s="32">
        <v>150001.28762231459</v>
      </c>
      <c r="J269" s="28"/>
      <c r="K269" s="28"/>
      <c r="L269" s="28"/>
      <c r="M269" s="28"/>
      <c r="N269" s="28"/>
      <c r="O269" s="28"/>
      <c r="P269" s="28"/>
      <c r="Q269" s="28"/>
      <c r="R269" s="28"/>
      <c r="S269" s="28"/>
    </row>
    <row r="270" spans="1:19">
      <c r="A270" s="30" t="s">
        <v>339</v>
      </c>
      <c r="B270" s="31">
        <v>1.3645797954639801E-2</v>
      </c>
      <c r="C270" s="30" t="s">
        <v>271</v>
      </c>
      <c r="D270" s="30" t="s">
        <v>410</v>
      </c>
      <c r="E270" s="32">
        <v>1</v>
      </c>
      <c r="F270" s="32">
        <v>384091.96836429997</v>
      </c>
      <c r="G270" s="32">
        <v>4.8011496045537498</v>
      </c>
      <c r="H270" s="32">
        <v>4.8011496045537498</v>
      </c>
      <c r="I270" s="32">
        <v>150015.72372418889</v>
      </c>
      <c r="J270" s="28"/>
      <c r="K270" s="28"/>
      <c r="L270" s="28"/>
      <c r="M270" s="28"/>
      <c r="N270" s="28"/>
      <c r="O270" s="28"/>
      <c r="P270" s="28"/>
      <c r="Q270" s="28"/>
      <c r="R270" s="28"/>
      <c r="S270" s="28"/>
    </row>
    <row r="271" spans="1:19">
      <c r="A271" s="30" t="s">
        <v>340</v>
      </c>
      <c r="B271" s="31">
        <v>0.35649647156496472</v>
      </c>
      <c r="C271" s="30" t="s">
        <v>322</v>
      </c>
      <c r="D271" s="30" t="s">
        <v>410</v>
      </c>
      <c r="E271" s="32">
        <v>1</v>
      </c>
      <c r="F271" s="32">
        <v>362206.31119660003</v>
      </c>
      <c r="G271" s="32">
        <v>4.5275788899575007</v>
      </c>
      <c r="H271" s="32">
        <v>4.5275788899575007</v>
      </c>
      <c r="I271" s="32">
        <v>150387.37581576049</v>
      </c>
      <c r="J271" s="28"/>
      <c r="K271" s="28"/>
      <c r="L271" s="28"/>
      <c r="M271" s="28"/>
      <c r="N271" s="28"/>
      <c r="O271" s="28"/>
      <c r="P271" s="28"/>
      <c r="Q271" s="28"/>
      <c r="R271" s="28"/>
      <c r="S271" s="28"/>
    </row>
    <row r="272" spans="1:19">
      <c r="A272" s="30" t="s">
        <v>341</v>
      </c>
      <c r="B272" s="31">
        <v>9.3528057662553316E-2</v>
      </c>
      <c r="C272" s="30" t="s">
        <v>282</v>
      </c>
      <c r="D272" s="30" t="s">
        <v>410</v>
      </c>
      <c r="E272" s="32">
        <v>1</v>
      </c>
      <c r="F272" s="32">
        <v>1248911.5996981999</v>
      </c>
      <c r="G272" s="32">
        <v>15.611394996227499</v>
      </c>
      <c r="H272" s="32">
        <v>15.611394996227499</v>
      </c>
      <c r="I272" s="32">
        <v>150350.42482833599</v>
      </c>
      <c r="J272" s="28"/>
      <c r="K272" s="28"/>
      <c r="L272" s="28"/>
      <c r="M272" s="28"/>
      <c r="N272" s="28"/>
      <c r="O272" s="28"/>
      <c r="P272" s="28"/>
      <c r="Q272" s="28"/>
      <c r="R272" s="28"/>
      <c r="S272" s="28"/>
    </row>
    <row r="273" spans="1:19">
      <c r="A273" s="30" t="s">
        <v>342</v>
      </c>
      <c r="B273" s="31">
        <v>1.7057247443299751E-3</v>
      </c>
      <c r="C273" s="30" t="s">
        <v>369</v>
      </c>
      <c r="D273" s="30" t="s">
        <v>410</v>
      </c>
      <c r="E273" s="32">
        <v>1</v>
      </c>
      <c r="F273" s="32">
        <v>220034.75999290001</v>
      </c>
      <c r="G273" s="32">
        <v>2.75043449991125</v>
      </c>
      <c r="H273" s="32">
        <v>2.75043449991125</v>
      </c>
      <c r="I273" s="32">
        <v>150001.1259562042</v>
      </c>
      <c r="J273" s="28"/>
      <c r="K273" s="28"/>
      <c r="L273" s="28"/>
      <c r="M273" s="28"/>
      <c r="N273" s="28"/>
      <c r="O273" s="28"/>
      <c r="P273" s="28"/>
      <c r="Q273" s="28"/>
      <c r="R273" s="28"/>
      <c r="S273" s="28"/>
    </row>
    <row r="274" spans="1:19">
      <c r="A274" s="30" t="s">
        <v>343</v>
      </c>
      <c r="B274" s="31">
        <v>0.31531001169855449</v>
      </c>
      <c r="C274" s="30" t="s">
        <v>322</v>
      </c>
      <c r="D274" s="30" t="s">
        <v>68</v>
      </c>
      <c r="E274" s="32">
        <v>1</v>
      </c>
      <c r="F274" s="32">
        <v>0</v>
      </c>
      <c r="G274" s="32">
        <v>0</v>
      </c>
      <c r="H274" s="32">
        <v>0</v>
      </c>
      <c r="I274" s="32">
        <v>600000</v>
      </c>
      <c r="J274" s="28"/>
      <c r="K274" s="28"/>
      <c r="L274" s="28"/>
      <c r="M274" s="28"/>
      <c r="N274" s="28"/>
      <c r="O274" s="28"/>
      <c r="P274" s="28"/>
      <c r="Q274" s="28"/>
      <c r="R274" s="28"/>
      <c r="S274" s="28"/>
    </row>
    <row r="275" spans="1:19">
      <c r="A275" s="30" t="s">
        <v>344</v>
      </c>
      <c r="B275" s="31">
        <v>0.1287822181969131</v>
      </c>
      <c r="C275" s="30" t="s">
        <v>312</v>
      </c>
      <c r="D275" s="30" t="s">
        <v>59</v>
      </c>
      <c r="E275" s="32">
        <v>1</v>
      </c>
      <c r="F275" s="32">
        <v>37171.719520699997</v>
      </c>
      <c r="G275" s="32">
        <v>1.770081881938095</v>
      </c>
      <c r="H275" s="32">
        <v>1.770081881938095</v>
      </c>
      <c r="I275" s="32">
        <v>2000000.2082182481</v>
      </c>
      <c r="J275" s="28"/>
      <c r="K275" s="28"/>
      <c r="L275" s="28"/>
      <c r="M275" s="28"/>
      <c r="N275" s="28"/>
      <c r="O275" s="28"/>
      <c r="P275" s="28"/>
      <c r="Q275" s="28"/>
      <c r="R275" s="28"/>
      <c r="S275" s="28"/>
    </row>
    <row r="276" spans="1:19">
      <c r="A276" s="30" t="s">
        <v>345</v>
      </c>
      <c r="B276" s="31">
        <v>1.108721083814483E-2</v>
      </c>
      <c r="C276" s="30" t="s">
        <v>247</v>
      </c>
      <c r="D276" s="30" t="s">
        <v>211</v>
      </c>
      <c r="E276" s="32">
        <v>1</v>
      </c>
      <c r="F276" s="32">
        <v>100409.33366210001</v>
      </c>
      <c r="G276" s="32">
        <v>1.25511667077625</v>
      </c>
      <c r="H276" s="32">
        <v>1.25511667077625</v>
      </c>
      <c r="I276" s="32">
        <v>100001.94820404171</v>
      </c>
      <c r="J276" s="28"/>
      <c r="K276" s="28"/>
      <c r="L276" s="28"/>
      <c r="M276" s="28"/>
      <c r="N276" s="28"/>
      <c r="O276" s="28"/>
      <c r="P276" s="28"/>
      <c r="Q276" s="28"/>
      <c r="R276" s="28"/>
      <c r="S276" s="28"/>
    </row>
    <row r="277" spans="1:19">
      <c r="A277" s="30" t="s">
        <v>346</v>
      </c>
      <c r="B277" s="31">
        <v>7.3346164006188902E-2</v>
      </c>
      <c r="C277" s="30" t="s">
        <v>271</v>
      </c>
      <c r="D277" s="30" t="s">
        <v>211</v>
      </c>
      <c r="E277" s="32">
        <v>1</v>
      </c>
      <c r="F277" s="32">
        <v>498248.87844890001</v>
      </c>
      <c r="G277" s="32">
        <v>6.22811098061125</v>
      </c>
      <c r="H277" s="32">
        <v>6.22811098061125</v>
      </c>
      <c r="I277" s="32">
        <v>100063.95312692061</v>
      </c>
      <c r="J277" s="28"/>
      <c r="K277" s="28"/>
      <c r="L277" s="28"/>
      <c r="M277" s="28"/>
      <c r="N277" s="28"/>
      <c r="O277" s="28"/>
      <c r="P277" s="28"/>
      <c r="Q277" s="28"/>
      <c r="R277" s="28"/>
      <c r="S277" s="28"/>
    </row>
    <row r="278" spans="1:19">
      <c r="A278" s="30" t="s">
        <v>347</v>
      </c>
      <c r="B278" s="31">
        <v>6.6674214121287587E-2</v>
      </c>
      <c r="C278" s="30" t="s">
        <v>247</v>
      </c>
      <c r="D278" s="30" t="s">
        <v>211</v>
      </c>
      <c r="E278" s="32">
        <v>1</v>
      </c>
      <c r="F278" s="32">
        <v>84848.846215800004</v>
      </c>
      <c r="G278" s="32">
        <v>1.0606105776974999</v>
      </c>
      <c r="H278" s="32">
        <v>1.0606105776974999</v>
      </c>
      <c r="I278" s="32">
        <v>100009.9001527459</v>
      </c>
      <c r="J278" s="28"/>
      <c r="K278" s="28"/>
      <c r="L278" s="28"/>
      <c r="M278" s="28"/>
      <c r="N278" s="28"/>
      <c r="O278" s="28"/>
      <c r="P278" s="28"/>
      <c r="Q278" s="28"/>
      <c r="R278" s="28"/>
      <c r="S278" s="28"/>
    </row>
    <row r="279" spans="1:19">
      <c r="A279" s="30" t="s">
        <v>348</v>
      </c>
      <c r="B279" s="31">
        <v>3.325363221253633</v>
      </c>
      <c r="C279" s="30" t="s">
        <v>362</v>
      </c>
      <c r="D279" s="30" t="s">
        <v>410</v>
      </c>
      <c r="E279" s="32">
        <v>1</v>
      </c>
      <c r="F279" s="32">
        <v>746681.08695599996</v>
      </c>
      <c r="G279" s="32">
        <v>9.3335135869499997</v>
      </c>
      <c r="H279" s="32">
        <v>9.3335135869499997</v>
      </c>
      <c r="I279" s="32">
        <v>157448.9574737075</v>
      </c>
      <c r="J279" s="28"/>
      <c r="K279" s="28"/>
      <c r="L279" s="28"/>
      <c r="M279" s="28"/>
      <c r="N279" s="28"/>
      <c r="O279" s="28"/>
      <c r="P279" s="28"/>
      <c r="Q279" s="28"/>
      <c r="R279" s="28"/>
      <c r="S279" s="28"/>
    </row>
    <row r="280" spans="1:19">
      <c r="A280" s="30" t="s">
        <v>349</v>
      </c>
      <c r="B280" s="31">
        <v>0.20439261858938079</v>
      </c>
      <c r="C280" s="30" t="s">
        <v>348</v>
      </c>
      <c r="D280" s="30" t="s">
        <v>211</v>
      </c>
      <c r="E280" s="32">
        <v>1</v>
      </c>
      <c r="F280" s="32">
        <v>0</v>
      </c>
      <c r="G280" s="32">
        <v>0</v>
      </c>
      <c r="H280" s="32">
        <v>0</v>
      </c>
      <c r="I280" s="32">
        <v>100000</v>
      </c>
      <c r="J280" s="28"/>
      <c r="K280" s="28"/>
      <c r="L280" s="28"/>
      <c r="M280" s="28"/>
      <c r="N280" s="28"/>
      <c r="O280" s="28"/>
      <c r="P280" s="28"/>
      <c r="Q280" s="28"/>
      <c r="R280" s="28"/>
      <c r="S280" s="28"/>
    </row>
    <row r="281" spans="1:19">
      <c r="A281" s="30" t="s">
        <v>350</v>
      </c>
      <c r="B281" s="31">
        <v>9.4343182761613652E-3</v>
      </c>
      <c r="C281" s="30" t="s">
        <v>271</v>
      </c>
      <c r="D281" s="30" t="s">
        <v>211</v>
      </c>
      <c r="E281" s="32">
        <v>1</v>
      </c>
      <c r="F281" s="32">
        <v>1248054.3894</v>
      </c>
      <c r="G281" s="32">
        <v>15.6006798675</v>
      </c>
      <c r="H281" s="32">
        <v>15.6006798675</v>
      </c>
      <c r="I281" s="32">
        <v>100020.6054490872</v>
      </c>
      <c r="J281" s="28"/>
      <c r="K281" s="28"/>
      <c r="L281" s="28"/>
      <c r="M281" s="28"/>
      <c r="N281" s="28"/>
      <c r="O281" s="28"/>
      <c r="P281" s="28"/>
      <c r="Q281" s="28"/>
      <c r="R281" s="28"/>
      <c r="S281" s="28"/>
    </row>
    <row r="282" spans="1:19">
      <c r="A282" s="30" t="s">
        <v>351</v>
      </c>
      <c r="B282" s="31">
        <v>0.12537076870825309</v>
      </c>
      <c r="C282" s="30" t="s">
        <v>58</v>
      </c>
      <c r="D282" s="30" t="s">
        <v>59</v>
      </c>
      <c r="E282" s="32">
        <v>1</v>
      </c>
      <c r="F282" s="32">
        <v>385157.23701139999</v>
      </c>
      <c r="G282" s="32">
        <v>18.340820810066671</v>
      </c>
      <c r="H282" s="32">
        <v>18.340820810066671</v>
      </c>
      <c r="I282" s="32">
        <v>2000002.1003157331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</row>
    <row r="283" spans="1:19">
      <c r="A283" s="30" t="s">
        <v>352</v>
      </c>
      <c r="B283" s="31">
        <v>0.1466923280123778</v>
      </c>
      <c r="C283" s="30" t="s">
        <v>362</v>
      </c>
      <c r="D283" s="30" t="s">
        <v>211</v>
      </c>
      <c r="E283" s="32">
        <v>1</v>
      </c>
      <c r="F283" s="32">
        <v>92959.405069300003</v>
      </c>
      <c r="G283" s="32">
        <v>1.16199256336625</v>
      </c>
      <c r="H283" s="32">
        <v>1.16199256336625</v>
      </c>
      <c r="I283" s="32">
        <v>100023.8637551955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8"/>
    </row>
    <row r="284" spans="1:19">
      <c r="A284" s="30" t="s">
        <v>353</v>
      </c>
      <c r="B284" s="31">
        <v>1.9630929469036561E-2</v>
      </c>
      <c r="C284" s="30" t="s">
        <v>348</v>
      </c>
      <c r="D284" s="30" t="s">
        <v>59</v>
      </c>
      <c r="E284" s="32">
        <v>1</v>
      </c>
      <c r="F284" s="32">
        <v>0</v>
      </c>
      <c r="G284" s="32">
        <v>0</v>
      </c>
      <c r="H284" s="32">
        <v>0</v>
      </c>
      <c r="I284" s="32">
        <v>2000000</v>
      </c>
      <c r="J284" s="28"/>
      <c r="K284" s="28"/>
      <c r="L284" s="28"/>
      <c r="M284" s="28"/>
      <c r="N284" s="28"/>
      <c r="O284" s="28"/>
      <c r="P284" s="28"/>
      <c r="Q284" s="28"/>
      <c r="R284" s="28"/>
      <c r="S284" s="28"/>
    </row>
    <row r="285" spans="1:19">
      <c r="A285" s="30" t="s">
        <v>354</v>
      </c>
      <c r="B285" s="31">
        <v>8.5286237216498743E-4</v>
      </c>
      <c r="C285" s="30" t="s">
        <v>271</v>
      </c>
      <c r="D285" s="30" t="s">
        <v>211</v>
      </c>
      <c r="E285" s="32">
        <v>1</v>
      </c>
      <c r="F285" s="32">
        <v>814240.62279339996</v>
      </c>
      <c r="G285" s="32">
        <v>10.178007784917501</v>
      </c>
      <c r="H285" s="32">
        <v>10.178007784917501</v>
      </c>
      <c r="I285" s="32">
        <v>100001.2152615809</v>
      </c>
      <c r="J285" s="28"/>
      <c r="K285" s="28"/>
      <c r="L285" s="28"/>
      <c r="M285" s="28"/>
      <c r="N285" s="28"/>
      <c r="O285" s="28"/>
      <c r="P285" s="28"/>
      <c r="Q285" s="28"/>
      <c r="R285" s="28"/>
      <c r="S285" s="28"/>
    </row>
    <row r="286" spans="1:19">
      <c r="A286" s="30" t="s">
        <v>355</v>
      </c>
      <c r="B286" s="31">
        <v>4.5035661723083889E-2</v>
      </c>
      <c r="C286" s="30" t="s">
        <v>271</v>
      </c>
      <c r="D286" s="30" t="s">
        <v>211</v>
      </c>
      <c r="E286" s="32">
        <v>1</v>
      </c>
      <c r="F286" s="32">
        <v>473320.95324890001</v>
      </c>
      <c r="G286" s="32">
        <v>5.9165119156112498</v>
      </c>
      <c r="H286" s="32">
        <v>5.9165119156112498</v>
      </c>
      <c r="I286" s="32">
        <v>100037.3035640897</v>
      </c>
      <c r="J286" s="28"/>
      <c r="K286" s="28"/>
      <c r="L286" s="28"/>
      <c r="M286" s="28"/>
      <c r="N286" s="28"/>
      <c r="O286" s="28"/>
      <c r="P286" s="28"/>
      <c r="Q286" s="28"/>
      <c r="R286" s="28"/>
      <c r="S286" s="28"/>
    </row>
    <row r="287" spans="1:19">
      <c r="A287" s="30" t="s">
        <v>356</v>
      </c>
      <c r="B287" s="31">
        <v>1.876297218762972E-2</v>
      </c>
      <c r="C287" s="30" t="s">
        <v>58</v>
      </c>
      <c r="D287" s="30" t="s">
        <v>59</v>
      </c>
      <c r="E287" s="32">
        <v>1</v>
      </c>
      <c r="F287" s="32">
        <v>1242246.3865012999</v>
      </c>
      <c r="G287" s="32">
        <v>59.154589833395242</v>
      </c>
      <c r="H287" s="32">
        <v>59.154589833395242</v>
      </c>
      <c r="I287" s="32">
        <v>2000001.013817098</v>
      </c>
      <c r="J287" s="28"/>
      <c r="K287" s="28"/>
      <c r="L287" s="28"/>
      <c r="M287" s="28"/>
      <c r="N287" s="28"/>
      <c r="O287" s="28"/>
      <c r="P287" s="28"/>
      <c r="Q287" s="28"/>
      <c r="R287" s="28"/>
      <c r="S287" s="28"/>
    </row>
    <row r="288" spans="1:19">
      <c r="A288" s="30" t="s">
        <v>357</v>
      </c>
      <c r="B288" s="31">
        <v>2.5585871164949619E-3</v>
      </c>
      <c r="C288" s="30" t="s">
        <v>247</v>
      </c>
      <c r="D288" s="30" t="s">
        <v>211</v>
      </c>
      <c r="E288" s="32">
        <v>1</v>
      </c>
      <c r="F288" s="32">
        <v>57605.068619400001</v>
      </c>
      <c r="G288" s="32">
        <v>0.72006335774249997</v>
      </c>
      <c r="H288" s="32">
        <v>0.72006335774249997</v>
      </c>
      <c r="I288" s="32">
        <v>100000.2579282762</v>
      </c>
      <c r="J288" s="28"/>
      <c r="K288" s="28"/>
      <c r="L288" s="28"/>
      <c r="M288" s="28"/>
      <c r="N288" s="28"/>
      <c r="O288" s="28"/>
      <c r="P288" s="28"/>
      <c r="Q288" s="28"/>
      <c r="R288" s="28"/>
      <c r="S288" s="28"/>
    </row>
    <row r="289" spans="1:19">
      <c r="A289" s="30" t="s">
        <v>358</v>
      </c>
      <c r="B289" s="31">
        <v>2.7502924638665611E-2</v>
      </c>
      <c r="C289" s="30" t="s">
        <v>362</v>
      </c>
      <c r="D289" s="30" t="s">
        <v>410</v>
      </c>
      <c r="E289" s="32">
        <v>1</v>
      </c>
      <c r="F289" s="32">
        <v>122425.6226722</v>
      </c>
      <c r="G289" s="32">
        <v>1.5303202834025</v>
      </c>
      <c r="H289" s="32">
        <v>1.5303202834025</v>
      </c>
      <c r="I289" s="32">
        <v>150010.10118802261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</row>
    <row r="290" spans="1:19">
      <c r="A290" s="30" t="s">
        <v>359</v>
      </c>
      <c r="B290" s="31">
        <v>9.38148609381486E-3</v>
      </c>
      <c r="C290" s="30" t="s">
        <v>58</v>
      </c>
      <c r="D290" s="30" t="s">
        <v>59</v>
      </c>
      <c r="E290" s="32">
        <v>1</v>
      </c>
      <c r="F290" s="32">
        <v>851772.14732360002</v>
      </c>
      <c r="G290" s="32">
        <v>40.560578443980951</v>
      </c>
      <c r="H290" s="32">
        <v>40.560578443980951</v>
      </c>
      <c r="I290" s="32">
        <v>2000000.34757242</v>
      </c>
      <c r="J290" s="28"/>
      <c r="K290" s="28"/>
      <c r="L290" s="28"/>
      <c r="M290" s="28"/>
      <c r="N290" s="28"/>
      <c r="O290" s="28"/>
      <c r="P290" s="28"/>
      <c r="Q290" s="28"/>
      <c r="R290" s="28"/>
      <c r="S290" s="28"/>
    </row>
    <row r="291" spans="1:19">
      <c r="A291" s="30" t="s">
        <v>360</v>
      </c>
      <c r="B291" s="31">
        <v>1.7910109815464731E-2</v>
      </c>
      <c r="C291" s="30" t="s">
        <v>271</v>
      </c>
      <c r="D291" s="30" t="s">
        <v>410</v>
      </c>
      <c r="E291" s="32">
        <v>1</v>
      </c>
      <c r="F291" s="32">
        <v>260217.17099010001</v>
      </c>
      <c r="G291" s="32">
        <v>3.2527146373762501</v>
      </c>
      <c r="H291" s="32">
        <v>3.2527146373762501</v>
      </c>
      <c r="I291" s="32">
        <v>150013.98155432491</v>
      </c>
      <c r="J291" s="28"/>
      <c r="K291" s="28"/>
      <c r="L291" s="28"/>
      <c r="M291" s="28"/>
      <c r="N291" s="28"/>
      <c r="O291" s="28"/>
      <c r="P291" s="28"/>
      <c r="Q291" s="28"/>
      <c r="R291" s="28"/>
      <c r="S291" s="28"/>
    </row>
    <row r="292" spans="1:19">
      <c r="A292" s="30" t="s">
        <v>60</v>
      </c>
      <c r="B292" s="31">
        <v>0.18080682289897729</v>
      </c>
      <c r="C292" s="30" t="s">
        <v>271</v>
      </c>
      <c r="D292" s="30" t="s">
        <v>211</v>
      </c>
      <c r="E292" s="32">
        <v>1</v>
      </c>
      <c r="F292" s="32">
        <v>482089.10171910003</v>
      </c>
      <c r="G292" s="32">
        <v>6.0261137714887507</v>
      </c>
      <c r="H292" s="32">
        <v>6.0261137714887507</v>
      </c>
      <c r="I292" s="32">
        <v>100152.5387479631</v>
      </c>
      <c r="J292" s="28"/>
      <c r="K292" s="28"/>
      <c r="L292" s="28"/>
      <c r="M292" s="28"/>
      <c r="N292" s="28"/>
      <c r="O292" s="28"/>
      <c r="P292" s="28"/>
      <c r="Q292" s="28"/>
      <c r="R292" s="28"/>
      <c r="S292" s="28"/>
    </row>
    <row r="293" spans="1:19">
      <c r="A293" s="30" t="s">
        <v>361</v>
      </c>
      <c r="B293" s="31">
        <v>4.3880901166081759E-2</v>
      </c>
      <c r="C293" s="30" t="s">
        <v>58</v>
      </c>
      <c r="D293" s="30" t="s">
        <v>59</v>
      </c>
      <c r="E293" s="32">
        <v>1</v>
      </c>
      <c r="F293" s="32">
        <v>394627.52224800002</v>
      </c>
      <c r="G293" s="32">
        <v>18.791786773714289</v>
      </c>
      <c r="H293" s="32">
        <v>18.791786773714289</v>
      </c>
      <c r="I293" s="32">
        <v>2000000.753204911</v>
      </c>
      <c r="J293" s="28"/>
      <c r="K293" s="28"/>
      <c r="L293" s="28"/>
      <c r="M293" s="28"/>
      <c r="N293" s="28"/>
      <c r="O293" s="28"/>
      <c r="P293" s="28"/>
      <c r="Q293" s="28"/>
      <c r="R293" s="28"/>
      <c r="S293" s="28"/>
    </row>
    <row r="294" spans="1:19">
      <c r="A294" s="30" t="s">
        <v>362</v>
      </c>
      <c r="B294" s="31">
        <v>3.7125099060341888</v>
      </c>
      <c r="C294" s="30" t="s">
        <v>58</v>
      </c>
      <c r="D294" s="30" t="s">
        <v>59</v>
      </c>
      <c r="E294" s="32">
        <v>1</v>
      </c>
      <c r="F294" s="32">
        <v>478367.32846360002</v>
      </c>
      <c r="G294" s="32">
        <v>22.77939659350476</v>
      </c>
      <c r="H294" s="32">
        <v>22.77939659350476</v>
      </c>
      <c r="I294" s="32">
        <v>2000077.2465987271</v>
      </c>
      <c r="J294" s="28"/>
      <c r="K294" s="28"/>
      <c r="L294" s="28"/>
      <c r="M294" s="28"/>
      <c r="N294" s="28"/>
      <c r="O294" s="28"/>
      <c r="P294" s="28"/>
      <c r="Q294" s="28"/>
      <c r="R294" s="28"/>
      <c r="S294" s="28"/>
    </row>
    <row r="295" spans="1:19">
      <c r="A295" s="30" t="s">
        <v>363</v>
      </c>
      <c r="B295" s="31">
        <v>1.9276199101852898E-2</v>
      </c>
      <c r="C295" s="30" t="s">
        <v>362</v>
      </c>
      <c r="D295" s="30" t="s">
        <v>410</v>
      </c>
      <c r="E295" s="32">
        <v>1</v>
      </c>
      <c r="F295" s="32">
        <v>0</v>
      </c>
      <c r="G295" s="32">
        <v>0</v>
      </c>
      <c r="H295" s="32">
        <v>0</v>
      </c>
      <c r="I295" s="32">
        <v>150000</v>
      </c>
      <c r="J295" s="28"/>
      <c r="K295" s="28"/>
      <c r="L295" s="28"/>
      <c r="M295" s="28"/>
      <c r="N295" s="28"/>
      <c r="O295" s="28"/>
      <c r="P295" s="28"/>
      <c r="Q295" s="28"/>
      <c r="R295" s="28"/>
      <c r="S295" s="28"/>
    </row>
    <row r="296" spans="1:19">
      <c r="A296" s="30" t="s">
        <v>364</v>
      </c>
      <c r="B296" s="31">
        <v>6.8508245594173373E-2</v>
      </c>
      <c r="C296" s="30" t="s">
        <v>281</v>
      </c>
      <c r="D296" s="30" t="s">
        <v>59</v>
      </c>
      <c r="E296" s="32">
        <v>1</v>
      </c>
      <c r="F296" s="32">
        <v>887182.13671760005</v>
      </c>
      <c r="G296" s="32">
        <v>42.24676841512381</v>
      </c>
      <c r="H296" s="32">
        <v>42.24676841512381</v>
      </c>
      <c r="I296" s="32">
        <v>2000002.643661638</v>
      </c>
      <c r="J296" s="28"/>
      <c r="K296" s="28"/>
      <c r="L296" s="28"/>
      <c r="M296" s="28"/>
      <c r="N296" s="28"/>
      <c r="O296" s="28"/>
      <c r="P296" s="28"/>
      <c r="Q296" s="28"/>
      <c r="R296" s="28"/>
      <c r="S296" s="28"/>
    </row>
    <row r="297" spans="1:19">
      <c r="A297" s="30" t="s">
        <v>365</v>
      </c>
      <c r="B297" s="31">
        <v>7.8463338239178823E-2</v>
      </c>
      <c r="C297" s="30" t="s">
        <v>234</v>
      </c>
      <c r="D297" s="30" t="s">
        <v>211</v>
      </c>
      <c r="E297" s="32">
        <v>1</v>
      </c>
      <c r="F297" s="32">
        <v>868702.73216719995</v>
      </c>
      <c r="G297" s="32">
        <v>10.858784152089999</v>
      </c>
      <c r="H297" s="32">
        <v>10.858784152089999</v>
      </c>
      <c r="I297" s="32">
        <v>100119.2823035308</v>
      </c>
      <c r="J297" s="28"/>
      <c r="K297" s="28"/>
      <c r="L297" s="28"/>
      <c r="M297" s="28"/>
      <c r="N297" s="28"/>
      <c r="O297" s="28"/>
      <c r="P297" s="28"/>
      <c r="Q297" s="28"/>
      <c r="R297" s="28"/>
      <c r="S297" s="28"/>
    </row>
    <row r="298" spans="1:19">
      <c r="A298" s="30" t="s">
        <v>366</v>
      </c>
      <c r="B298" s="31">
        <v>5.0497981055888914</v>
      </c>
      <c r="C298" s="30" t="s">
        <v>58</v>
      </c>
      <c r="D298" s="30" t="s">
        <v>59</v>
      </c>
      <c r="E298" s="32">
        <v>1</v>
      </c>
      <c r="F298" s="32">
        <v>824024.3229569</v>
      </c>
      <c r="G298" s="32">
        <v>39.239253474138103</v>
      </c>
      <c r="H298" s="32">
        <v>39.239253474138103</v>
      </c>
      <c r="I298" s="32">
        <v>2000180.994042621</v>
      </c>
      <c r="J298" s="28"/>
      <c r="K298" s="28"/>
      <c r="L298" s="28"/>
      <c r="M298" s="28"/>
      <c r="N298" s="28"/>
      <c r="O298" s="28"/>
      <c r="P298" s="28"/>
      <c r="Q298" s="28"/>
      <c r="R298" s="28"/>
      <c r="S298" s="28"/>
    </row>
    <row r="299" spans="1:19">
      <c r="A299" s="30" t="s">
        <v>367</v>
      </c>
      <c r="B299" s="31">
        <v>0.20720781916298731</v>
      </c>
      <c r="C299" s="30" t="s">
        <v>362</v>
      </c>
      <c r="D299" s="30" t="s">
        <v>59</v>
      </c>
      <c r="E299" s="32">
        <v>1</v>
      </c>
      <c r="F299" s="32">
        <v>0</v>
      </c>
      <c r="G299" s="32">
        <v>0</v>
      </c>
      <c r="H299" s="32">
        <v>0</v>
      </c>
      <c r="I299" s="32">
        <v>2000000</v>
      </c>
      <c r="J299" s="28"/>
      <c r="K299" s="28"/>
      <c r="L299" s="28"/>
      <c r="M299" s="28"/>
      <c r="N299" s="28"/>
      <c r="O299" s="28"/>
      <c r="P299" s="28"/>
      <c r="Q299" s="28"/>
      <c r="R299" s="28"/>
      <c r="S299" s="28"/>
    </row>
    <row r="300" spans="1:19">
      <c r="A300" s="30" t="s">
        <v>368</v>
      </c>
      <c r="B300" s="31">
        <v>5.9700366051549129E-3</v>
      </c>
      <c r="C300" s="30" t="s">
        <v>307</v>
      </c>
      <c r="D300" s="30" t="s">
        <v>59</v>
      </c>
      <c r="E300" s="32">
        <v>1</v>
      </c>
      <c r="F300" s="32">
        <v>987666.9644082</v>
      </c>
      <c r="G300" s="32">
        <v>47.031760209914289</v>
      </c>
      <c r="H300" s="32">
        <v>47.031760209914289</v>
      </c>
      <c r="I300" s="32">
        <v>2000000.2564706991</v>
      </c>
      <c r="J300" s="28"/>
      <c r="K300" s="28"/>
      <c r="L300" s="28"/>
      <c r="M300" s="28"/>
      <c r="N300" s="28"/>
      <c r="O300" s="28"/>
      <c r="P300" s="28"/>
      <c r="Q300" s="28"/>
      <c r="R300" s="28"/>
      <c r="S300" s="28"/>
    </row>
    <row r="301" spans="1:19">
      <c r="A301" s="30" t="s">
        <v>369</v>
      </c>
      <c r="B301" s="31">
        <v>2.405313408053134</v>
      </c>
      <c r="C301" s="30" t="s">
        <v>271</v>
      </c>
      <c r="D301" s="30" t="s">
        <v>211</v>
      </c>
      <c r="E301" s="32">
        <v>1</v>
      </c>
      <c r="F301" s="32">
        <v>462820.5496502</v>
      </c>
      <c r="G301" s="32">
        <v>5.7852568706275003</v>
      </c>
      <c r="H301" s="32">
        <v>5.7852568706275003</v>
      </c>
      <c r="I301" s="32">
        <v>101948.14982879331</v>
      </c>
      <c r="J301" s="28"/>
      <c r="K301" s="28"/>
      <c r="L301" s="28"/>
      <c r="M301" s="28"/>
      <c r="N301" s="28"/>
      <c r="O301" s="28"/>
      <c r="P301" s="28"/>
      <c r="Q301" s="28"/>
      <c r="R301" s="28"/>
      <c r="S301" s="28"/>
    </row>
    <row r="302" spans="1:19">
      <c r="A302" s="30" t="s">
        <v>370</v>
      </c>
      <c r="B302" s="31">
        <v>0.6300992490282652</v>
      </c>
      <c r="C302" s="30" t="s">
        <v>322</v>
      </c>
      <c r="D302" s="30" t="s">
        <v>410</v>
      </c>
      <c r="E302" s="32">
        <v>1</v>
      </c>
      <c r="F302" s="32">
        <v>0</v>
      </c>
      <c r="G302" s="32">
        <v>0</v>
      </c>
      <c r="H302" s="32">
        <v>0</v>
      </c>
      <c r="I302" s="32">
        <v>150000</v>
      </c>
      <c r="J302" s="28"/>
      <c r="K302" s="28"/>
      <c r="L302" s="28"/>
      <c r="M302" s="28"/>
      <c r="N302" s="28"/>
      <c r="O302" s="28"/>
      <c r="P302" s="28"/>
      <c r="Q302" s="28"/>
      <c r="R302" s="28"/>
      <c r="S302" s="28"/>
    </row>
    <row r="303" spans="1:19">
      <c r="A303" s="30" t="s">
        <v>371</v>
      </c>
      <c r="B303" s="31">
        <v>5.9338088229744519E-2</v>
      </c>
      <c r="C303" s="30" t="s">
        <v>312</v>
      </c>
      <c r="D303" s="30" t="s">
        <v>410</v>
      </c>
      <c r="E303" s="32">
        <v>1</v>
      </c>
      <c r="F303" s="32">
        <v>24708.994269800001</v>
      </c>
      <c r="G303" s="32">
        <v>0.3088624283725</v>
      </c>
      <c r="H303" s="32">
        <v>0.3088624283725</v>
      </c>
      <c r="I303" s="32">
        <v>150004.39855344611</v>
      </c>
      <c r="J303" s="28"/>
      <c r="K303" s="28"/>
      <c r="L303" s="28"/>
      <c r="M303" s="28"/>
      <c r="N303" s="28"/>
      <c r="O303" s="28"/>
      <c r="P303" s="28"/>
      <c r="Q303" s="28"/>
      <c r="R303" s="28"/>
      <c r="S303" s="28"/>
    </row>
    <row r="304" spans="1:19">
      <c r="A304" s="30" t="s">
        <v>372</v>
      </c>
      <c r="B304" s="31">
        <v>1.5759085248499949E-2</v>
      </c>
      <c r="C304" s="30" t="s">
        <v>64</v>
      </c>
      <c r="D304" s="30" t="s">
        <v>59</v>
      </c>
      <c r="E304" s="32">
        <v>1</v>
      </c>
      <c r="F304" s="32">
        <v>204939.57365499999</v>
      </c>
      <c r="G304" s="32">
        <v>9.7590273169047617</v>
      </c>
      <c r="H304" s="32">
        <v>9.7590273169047617</v>
      </c>
      <c r="I304" s="32">
        <v>2000000.1404775961</v>
      </c>
      <c r="J304" s="28"/>
      <c r="K304" s="28"/>
      <c r="L304" s="28"/>
      <c r="M304" s="28"/>
      <c r="N304" s="28"/>
      <c r="O304" s="28"/>
      <c r="P304" s="28"/>
      <c r="Q304" s="28"/>
      <c r="R304" s="28"/>
      <c r="S304" s="28"/>
    </row>
    <row r="305" spans="1:19">
      <c r="A305" s="30" t="s">
        <v>373</v>
      </c>
      <c r="B305" s="31">
        <v>0.11257783312577831</v>
      </c>
      <c r="C305" s="30" t="s">
        <v>58</v>
      </c>
      <c r="D305" s="30" t="s">
        <v>59</v>
      </c>
      <c r="E305" s="32">
        <v>1</v>
      </c>
      <c r="F305" s="32">
        <v>778712.00912569999</v>
      </c>
      <c r="G305" s="32">
        <v>37.081524244080953</v>
      </c>
      <c r="H305" s="32">
        <v>37.081524244080953</v>
      </c>
      <c r="I305" s="32">
        <v>2000003.8131157761</v>
      </c>
      <c r="J305" s="28"/>
      <c r="K305" s="28"/>
      <c r="L305" s="28"/>
      <c r="M305" s="28"/>
      <c r="N305" s="28"/>
      <c r="O305" s="28"/>
      <c r="P305" s="28"/>
      <c r="Q305" s="28"/>
      <c r="R305" s="28"/>
      <c r="S305" s="28"/>
    </row>
    <row r="306" spans="1:19">
      <c r="A306" s="30" t="s">
        <v>374</v>
      </c>
      <c r="B306" s="31">
        <v>9.8932035171138522E-2</v>
      </c>
      <c r="C306" s="30" t="s">
        <v>282</v>
      </c>
      <c r="D306" s="30" t="s">
        <v>410</v>
      </c>
      <c r="E306" s="32">
        <v>1</v>
      </c>
      <c r="F306" s="32">
        <v>1024662.2128679</v>
      </c>
      <c r="G306" s="32">
        <v>12.80827766084875</v>
      </c>
      <c r="H306" s="32">
        <v>12.80827766084875</v>
      </c>
      <c r="I306" s="32">
        <v>150304.11575424601</v>
      </c>
      <c r="J306" s="28"/>
      <c r="K306" s="28"/>
      <c r="L306" s="28"/>
      <c r="M306" s="28"/>
      <c r="N306" s="28"/>
      <c r="O306" s="28"/>
      <c r="P306" s="28"/>
      <c r="Q306" s="28"/>
      <c r="R306" s="28"/>
      <c r="S306" s="28"/>
    </row>
    <row r="307" spans="1:19">
      <c r="A307" s="30" t="s">
        <v>375</v>
      </c>
      <c r="B307" s="31">
        <v>0.1228121815917582</v>
      </c>
      <c r="C307" s="30" t="s">
        <v>271</v>
      </c>
      <c r="D307" s="30" t="s">
        <v>410</v>
      </c>
      <c r="E307" s="32">
        <v>1</v>
      </c>
      <c r="F307" s="32">
        <v>289809.34785570001</v>
      </c>
      <c r="G307" s="32">
        <v>3.62261684819625</v>
      </c>
      <c r="H307" s="32">
        <v>3.62261684819625</v>
      </c>
      <c r="I307" s="32">
        <v>150106.7763547675</v>
      </c>
      <c r="J307" s="28"/>
      <c r="K307" s="28"/>
      <c r="L307" s="28"/>
      <c r="M307" s="28"/>
      <c r="N307" s="28"/>
      <c r="O307" s="28"/>
      <c r="P307" s="28"/>
      <c r="Q307" s="28"/>
      <c r="R307" s="28"/>
      <c r="S307" s="28"/>
    </row>
    <row r="308" spans="1:19">
      <c r="A308" s="30" t="s">
        <v>376</v>
      </c>
      <c r="B308" s="31">
        <v>2.3095211140043018E-3</v>
      </c>
      <c r="C308" s="30" t="s">
        <v>64</v>
      </c>
      <c r="D308" s="30" t="s">
        <v>410</v>
      </c>
      <c r="E308" s="32">
        <v>1</v>
      </c>
      <c r="F308" s="32">
        <v>146626.63185850001</v>
      </c>
      <c r="G308" s="32">
        <v>1.8328328982312501</v>
      </c>
      <c r="H308" s="32">
        <v>1.8328328982312501</v>
      </c>
      <c r="I308" s="32">
        <v>150001.01591190649</v>
      </c>
      <c r="J308" s="28"/>
      <c r="K308" s="28"/>
      <c r="L308" s="28"/>
      <c r="M308" s="28"/>
      <c r="N308" s="28"/>
      <c r="O308" s="28"/>
      <c r="P308" s="28"/>
      <c r="Q308" s="28"/>
      <c r="R308" s="28"/>
      <c r="S308" s="28"/>
    </row>
    <row r="309" spans="1:19">
      <c r="A309" s="30" t="s">
        <v>377</v>
      </c>
      <c r="B309" s="31">
        <v>0.116555341711008</v>
      </c>
      <c r="C309" s="30" t="s">
        <v>312</v>
      </c>
      <c r="D309" s="30" t="s">
        <v>410</v>
      </c>
      <c r="E309" s="32">
        <v>1</v>
      </c>
      <c r="F309" s="32">
        <v>703755.23117369995</v>
      </c>
      <c r="G309" s="32">
        <v>8.7969403896712492</v>
      </c>
      <c r="H309" s="32">
        <v>8.7969403896712492</v>
      </c>
      <c r="I309" s="32">
        <v>150246.0792943511</v>
      </c>
      <c r="J309" s="28"/>
      <c r="K309" s="28"/>
      <c r="L309" s="28"/>
      <c r="M309" s="28"/>
      <c r="N309" s="28"/>
      <c r="O309" s="28"/>
      <c r="P309" s="28"/>
      <c r="Q309" s="28"/>
      <c r="R309" s="28"/>
      <c r="S309" s="28"/>
    </row>
    <row r="310" spans="1:19">
      <c r="A310" s="30" t="s">
        <v>378</v>
      </c>
      <c r="B310" s="31">
        <v>0.17445186610815511</v>
      </c>
      <c r="C310" s="30" t="s">
        <v>234</v>
      </c>
      <c r="D310" s="30" t="s">
        <v>410</v>
      </c>
      <c r="E310" s="32">
        <v>1</v>
      </c>
      <c r="F310" s="32">
        <v>692997.67999179999</v>
      </c>
      <c r="G310" s="32">
        <v>8.6624709998975007</v>
      </c>
      <c r="H310" s="32">
        <v>8.6624709998975007</v>
      </c>
      <c r="I310" s="32">
        <v>150362.68421544961</v>
      </c>
      <c r="J310" s="28"/>
      <c r="K310" s="28"/>
      <c r="L310" s="28"/>
      <c r="M310" s="28"/>
      <c r="N310" s="28"/>
      <c r="O310" s="28"/>
      <c r="P310" s="28"/>
      <c r="Q310" s="28"/>
      <c r="R310" s="28"/>
      <c r="S310" s="28"/>
    </row>
    <row r="311" spans="1:19">
      <c r="A311" s="30" t="s">
        <v>379</v>
      </c>
      <c r="B311" s="31">
        <v>1.5591431063991319</v>
      </c>
      <c r="C311" s="30" t="s">
        <v>362</v>
      </c>
      <c r="D311" s="30" t="s">
        <v>410</v>
      </c>
      <c r="E311" s="32">
        <v>1</v>
      </c>
      <c r="F311" s="32">
        <v>283852.10656699998</v>
      </c>
      <c r="G311" s="32">
        <v>3.5481513320875</v>
      </c>
      <c r="H311" s="32">
        <v>3.5481513320875</v>
      </c>
      <c r="I311" s="32">
        <v>151327.69816557239</v>
      </c>
      <c r="J311" s="28"/>
      <c r="K311" s="28"/>
      <c r="L311" s="28"/>
      <c r="M311" s="28"/>
      <c r="N311" s="28"/>
      <c r="O311" s="28"/>
      <c r="P311" s="28"/>
      <c r="Q311" s="28"/>
      <c r="R311" s="28"/>
      <c r="S311" s="28"/>
    </row>
    <row r="312" spans="1:19">
      <c r="A312" s="30" t="s">
        <v>380</v>
      </c>
      <c r="B312" s="31">
        <v>0.2558587116494962</v>
      </c>
      <c r="C312" s="30" t="s">
        <v>168</v>
      </c>
      <c r="D312" s="30" t="s">
        <v>211</v>
      </c>
      <c r="E312" s="32">
        <v>1</v>
      </c>
      <c r="F312" s="32">
        <v>226828.0746311</v>
      </c>
      <c r="G312" s="32">
        <v>2.8353509328887498</v>
      </c>
      <c r="H312" s="32">
        <v>2.8353509328887498</v>
      </c>
      <c r="I312" s="32">
        <v>100101.56289314679</v>
      </c>
      <c r="J312" s="28"/>
      <c r="K312" s="28"/>
      <c r="L312" s="28"/>
      <c r="M312" s="28"/>
      <c r="N312" s="28"/>
      <c r="O312" s="28"/>
      <c r="P312" s="28"/>
      <c r="Q312" s="28"/>
      <c r="R312" s="28"/>
      <c r="S312" s="28"/>
    </row>
    <row r="313" spans="1:19">
      <c r="A313" s="30" t="s">
        <v>381</v>
      </c>
      <c r="B313" s="31">
        <v>8.4433374844333747E-2</v>
      </c>
      <c r="C313" s="30" t="s">
        <v>322</v>
      </c>
      <c r="D313" s="30" t="s">
        <v>410</v>
      </c>
      <c r="E313" s="32">
        <v>1</v>
      </c>
      <c r="F313" s="32">
        <v>269737.8879653</v>
      </c>
      <c r="G313" s="32">
        <v>3.3717235995662498</v>
      </c>
      <c r="H313" s="32">
        <v>3.3717235995662498</v>
      </c>
      <c r="I313" s="32">
        <v>150068.3246406129</v>
      </c>
      <c r="J313" s="28"/>
      <c r="K313" s="28"/>
      <c r="L313" s="28"/>
      <c r="M313" s="28"/>
      <c r="N313" s="28"/>
      <c r="O313" s="28"/>
      <c r="P313" s="28"/>
      <c r="Q313" s="28"/>
      <c r="R313" s="28"/>
      <c r="S313" s="28"/>
    </row>
    <row r="314" spans="1:19">
      <c r="A314" s="30" t="s">
        <v>382</v>
      </c>
      <c r="B314" s="31">
        <v>1.629038591911349</v>
      </c>
      <c r="C314" s="30" t="s">
        <v>282</v>
      </c>
      <c r="D314" s="30" t="s">
        <v>410</v>
      </c>
      <c r="E314" s="32">
        <v>1</v>
      </c>
      <c r="F314" s="32">
        <v>1239777.3446809</v>
      </c>
      <c r="G314" s="32">
        <v>15.497216808511251</v>
      </c>
      <c r="H314" s="32">
        <v>15.497216808511251</v>
      </c>
      <c r="I314" s="32">
        <v>156058.93541958771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</row>
    <row r="315" spans="1:19">
      <c r="A315" s="30" t="s">
        <v>383</v>
      </c>
      <c r="B315" s="31">
        <v>1.279293558247481E-2</v>
      </c>
      <c r="C315" s="30" t="s">
        <v>168</v>
      </c>
      <c r="D315" s="30" t="s">
        <v>211</v>
      </c>
      <c r="E315" s="32">
        <v>1</v>
      </c>
      <c r="F315" s="32">
        <v>344752.71913520002</v>
      </c>
      <c r="G315" s="32">
        <v>4.3094089891899996</v>
      </c>
      <c r="H315" s="32">
        <v>4.3094089891899996</v>
      </c>
      <c r="I315" s="32">
        <v>100007.7181988236</v>
      </c>
      <c r="J315" s="28"/>
      <c r="K315" s="28"/>
      <c r="L315" s="28"/>
      <c r="M315" s="28"/>
      <c r="N315" s="28"/>
      <c r="O315" s="28"/>
      <c r="P315" s="28"/>
      <c r="Q315" s="28"/>
      <c r="R315" s="28"/>
      <c r="S315" s="28"/>
    </row>
    <row r="316" spans="1:19">
      <c r="A316" s="30" t="s">
        <v>384</v>
      </c>
      <c r="B316" s="31">
        <v>6.311181554020906E-2</v>
      </c>
      <c r="C316" s="30" t="s">
        <v>307</v>
      </c>
      <c r="D316" s="30" t="s">
        <v>410</v>
      </c>
      <c r="E316" s="32">
        <v>1</v>
      </c>
      <c r="F316" s="32">
        <v>362360.64774739998</v>
      </c>
      <c r="G316" s="32">
        <v>4.5295080968425001</v>
      </c>
      <c r="H316" s="32">
        <v>4.5295080968425001</v>
      </c>
      <c r="I316" s="32">
        <v>150068.60771507901</v>
      </c>
      <c r="J316" s="28"/>
      <c r="K316" s="28"/>
      <c r="L316" s="28"/>
      <c r="M316" s="28"/>
      <c r="N316" s="28"/>
      <c r="O316" s="28"/>
      <c r="P316" s="28"/>
      <c r="Q316" s="28"/>
      <c r="R316" s="28"/>
      <c r="S316" s="28"/>
    </row>
    <row r="317" spans="1:19">
      <c r="A317" s="30" t="s">
        <v>385</v>
      </c>
      <c r="B317" s="31">
        <v>0</v>
      </c>
      <c r="C317" s="30" t="s">
        <v>362</v>
      </c>
      <c r="D317" s="30" t="s">
        <v>211</v>
      </c>
      <c r="E317" s="32">
        <v>0</v>
      </c>
      <c r="F317" s="32">
        <v>102175.18726209999</v>
      </c>
      <c r="G317" s="32">
        <v>1.2771898407762501</v>
      </c>
      <c r="H317" s="32">
        <v>0</v>
      </c>
      <c r="I317" s="32">
        <v>0</v>
      </c>
      <c r="J317" s="28"/>
      <c r="K317" s="28"/>
      <c r="L317" s="28"/>
      <c r="M317" s="28"/>
      <c r="N317" s="28"/>
      <c r="O317" s="28"/>
      <c r="P317" s="28"/>
      <c r="Q317" s="28"/>
      <c r="R317" s="28"/>
      <c r="S317" s="28"/>
    </row>
    <row r="318" spans="1:19">
      <c r="A318" s="30" t="s">
        <v>386</v>
      </c>
      <c r="B318" s="31">
        <v>7.5859466394958303E-2</v>
      </c>
      <c r="C318" s="30" t="s">
        <v>312</v>
      </c>
      <c r="D318" s="30" t="s">
        <v>410</v>
      </c>
      <c r="E318" s="32">
        <v>1</v>
      </c>
      <c r="F318" s="32">
        <v>923507.37067960005</v>
      </c>
      <c r="G318" s="32">
        <v>11.543842133495</v>
      </c>
      <c r="H318" s="32">
        <v>11.543842133495</v>
      </c>
      <c r="I318" s="32">
        <v>150210.1703290547</v>
      </c>
      <c r="J318" s="28"/>
      <c r="K318" s="28"/>
      <c r="L318" s="28"/>
      <c r="M318" s="28"/>
      <c r="N318" s="28"/>
      <c r="O318" s="28"/>
      <c r="P318" s="28"/>
      <c r="Q318" s="28"/>
      <c r="R318" s="28"/>
      <c r="S318" s="28"/>
    </row>
    <row r="319" spans="1:19">
      <c r="A319" s="30" t="s">
        <v>387</v>
      </c>
      <c r="B319" s="31">
        <v>0.34314502434054112</v>
      </c>
      <c r="C319" s="30" t="s">
        <v>58</v>
      </c>
      <c r="D319" s="30" t="s">
        <v>59</v>
      </c>
      <c r="E319" s="32">
        <v>1</v>
      </c>
      <c r="F319" s="32">
        <v>508130.95041769999</v>
      </c>
      <c r="G319" s="32">
        <v>24.19671192465238</v>
      </c>
      <c r="H319" s="32">
        <v>24.19671192465238</v>
      </c>
      <c r="I319" s="32">
        <v>2000007.5840919351</v>
      </c>
      <c r="J319" s="28"/>
      <c r="K319" s="28"/>
      <c r="L319" s="28"/>
      <c r="M319" s="28"/>
      <c r="N319" s="28"/>
      <c r="O319" s="28"/>
      <c r="P319" s="28"/>
      <c r="Q319" s="28"/>
      <c r="R319" s="28"/>
      <c r="S319" s="28"/>
    </row>
    <row r="320" spans="1:19">
      <c r="A320" s="30" t="s">
        <v>388</v>
      </c>
      <c r="B320" s="31">
        <v>0.19364252147139849</v>
      </c>
      <c r="C320" s="30" t="s">
        <v>362</v>
      </c>
      <c r="D320" s="30" t="s">
        <v>410</v>
      </c>
      <c r="E320" s="32">
        <v>1</v>
      </c>
      <c r="F320" s="32">
        <v>149102.3715943</v>
      </c>
      <c r="G320" s="32">
        <v>1.86377964492875</v>
      </c>
      <c r="H320" s="32">
        <v>1.86377964492875</v>
      </c>
      <c r="I320" s="32">
        <v>150086.61767757859</v>
      </c>
      <c r="J320" s="28"/>
      <c r="K320" s="28"/>
      <c r="L320" s="28"/>
      <c r="M320" s="28"/>
      <c r="N320" s="28"/>
      <c r="O320" s="28"/>
      <c r="P320" s="28"/>
      <c r="Q320" s="28"/>
      <c r="R320" s="28"/>
      <c r="S320" s="28"/>
    </row>
    <row r="321" spans="1:19">
      <c r="A321" s="30" t="s">
        <v>389</v>
      </c>
      <c r="B321" s="31">
        <v>3.9231669119589432E-2</v>
      </c>
      <c r="C321" s="30" t="s">
        <v>234</v>
      </c>
      <c r="D321" s="30" t="s">
        <v>211</v>
      </c>
      <c r="E321" s="32">
        <v>1</v>
      </c>
      <c r="F321" s="32">
        <v>1058568.1991332001</v>
      </c>
      <c r="G321" s="32">
        <v>13.232102489164999</v>
      </c>
      <c r="H321" s="32">
        <v>13.232102489164999</v>
      </c>
      <c r="I321" s="32">
        <v>100072.6764453256</v>
      </c>
      <c r="J321" s="28"/>
      <c r="K321" s="28"/>
      <c r="L321" s="28"/>
      <c r="M321" s="28"/>
      <c r="N321" s="28"/>
      <c r="O321" s="28"/>
      <c r="P321" s="28"/>
      <c r="Q321" s="28"/>
      <c r="R321" s="28"/>
      <c r="S321" s="28"/>
    </row>
    <row r="322" spans="1:19">
      <c r="A322" s="30" t="s">
        <v>390</v>
      </c>
      <c r="B322" s="31">
        <v>8.2795577191592147E-3</v>
      </c>
      <c r="C322" s="30" t="s">
        <v>362</v>
      </c>
      <c r="D322" s="30" t="s">
        <v>211</v>
      </c>
      <c r="E322" s="32">
        <v>1</v>
      </c>
      <c r="F322" s="32">
        <v>112547.30398490001</v>
      </c>
      <c r="G322" s="32">
        <v>1.4068412998112501</v>
      </c>
      <c r="H322" s="32">
        <v>1.4068412998112501</v>
      </c>
      <c r="I322" s="32">
        <v>100001.6307233241</v>
      </c>
      <c r="J322" s="28"/>
      <c r="K322" s="28"/>
      <c r="L322" s="28"/>
      <c r="M322" s="28"/>
      <c r="N322" s="28"/>
      <c r="O322" s="28"/>
      <c r="P322" s="28"/>
      <c r="Q322" s="28"/>
      <c r="R322" s="28"/>
      <c r="S322" s="28"/>
    </row>
    <row r="323" spans="1:19">
      <c r="A323" s="30" t="s">
        <v>391</v>
      </c>
      <c r="B323" s="31">
        <v>0.51524963206158747</v>
      </c>
      <c r="C323" s="30" t="s">
        <v>369</v>
      </c>
      <c r="D323" s="30" t="s">
        <v>410</v>
      </c>
      <c r="E323" s="32">
        <v>1</v>
      </c>
      <c r="F323" s="32">
        <v>595993.24686479999</v>
      </c>
      <c r="G323" s="32">
        <v>7.4499155858099986</v>
      </c>
      <c r="H323" s="32">
        <v>7.4499155858099986</v>
      </c>
      <c r="I323" s="32">
        <v>150921.25590347481</v>
      </c>
      <c r="J323" s="28"/>
      <c r="K323" s="28"/>
      <c r="L323" s="28"/>
      <c r="M323" s="28"/>
      <c r="N323" s="28"/>
      <c r="O323" s="28"/>
      <c r="P323" s="28"/>
      <c r="Q323" s="28"/>
      <c r="R323" s="28"/>
      <c r="S323" s="28"/>
    </row>
    <row r="324" spans="1:19">
      <c r="A324" s="30" t="s">
        <v>392</v>
      </c>
      <c r="B324" s="31">
        <v>1.108721083814483E-2</v>
      </c>
      <c r="C324" s="30" t="s">
        <v>362</v>
      </c>
      <c r="D324" s="30" t="s">
        <v>410</v>
      </c>
      <c r="E324" s="32">
        <v>1</v>
      </c>
      <c r="F324" s="32">
        <v>471482.28669019998</v>
      </c>
      <c r="G324" s="32">
        <v>5.8935285836275</v>
      </c>
      <c r="H324" s="32">
        <v>5.8935285836275</v>
      </c>
      <c r="I324" s="32">
        <v>150015.68227055701</v>
      </c>
      <c r="J324" s="28"/>
      <c r="K324" s="28"/>
      <c r="L324" s="28"/>
      <c r="M324" s="28"/>
      <c r="N324" s="28"/>
      <c r="O324" s="28"/>
      <c r="P324" s="28"/>
      <c r="Q324" s="28"/>
      <c r="R324" s="28"/>
      <c r="S324" s="28"/>
    </row>
    <row r="325" spans="1:19">
      <c r="A325" s="30" t="s">
        <v>393</v>
      </c>
      <c r="B325" s="31">
        <v>0.33091060040001508</v>
      </c>
      <c r="C325" s="30" t="s">
        <v>271</v>
      </c>
      <c r="D325" s="30" t="s">
        <v>410</v>
      </c>
      <c r="E325" s="32">
        <v>1</v>
      </c>
      <c r="F325" s="32">
        <v>105876.8901374</v>
      </c>
      <c r="G325" s="32">
        <v>1.3234611267175</v>
      </c>
      <c r="H325" s="32">
        <v>1.3234611267175</v>
      </c>
      <c r="I325" s="32">
        <v>150105.10735585159</v>
      </c>
      <c r="J325" s="28"/>
      <c r="K325" s="28"/>
      <c r="L325" s="28"/>
      <c r="M325" s="28"/>
      <c r="N325" s="28"/>
      <c r="O325" s="28"/>
      <c r="P325" s="28"/>
      <c r="Q325" s="28"/>
      <c r="R325" s="28"/>
      <c r="S325" s="28"/>
    </row>
    <row r="326" spans="1:19">
      <c r="A326" s="30" t="s">
        <v>394</v>
      </c>
      <c r="B326" s="31">
        <v>0.32775175089848002</v>
      </c>
      <c r="C326" s="30" t="s">
        <v>233</v>
      </c>
      <c r="D326" s="30" t="s">
        <v>410</v>
      </c>
      <c r="E326" s="32">
        <v>1</v>
      </c>
      <c r="F326" s="32">
        <v>235047.18287339999</v>
      </c>
      <c r="G326" s="32">
        <v>2.9380897859175001</v>
      </c>
      <c r="H326" s="32">
        <v>2.9380897859175001</v>
      </c>
      <c r="I326" s="32">
        <v>150231.1113771915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</row>
    <row r="327" spans="1:19">
      <c r="A327" s="30" t="s">
        <v>395</v>
      </c>
      <c r="B327" s="31">
        <v>1.114004302049134E-2</v>
      </c>
      <c r="C327" s="30" t="s">
        <v>64</v>
      </c>
      <c r="D327" s="30" t="s">
        <v>59</v>
      </c>
      <c r="E327" s="32">
        <v>1</v>
      </c>
      <c r="F327" s="32">
        <v>70408.319394399994</v>
      </c>
      <c r="G327" s="32">
        <v>3.3527771140190472</v>
      </c>
      <c r="H327" s="32">
        <v>3.3527771140190472</v>
      </c>
      <c r="I327" s="32">
        <v>2000000.0341162339</v>
      </c>
      <c r="J327" s="28"/>
      <c r="K327" s="28"/>
      <c r="L327" s="28"/>
      <c r="M327" s="28"/>
      <c r="N327" s="28"/>
      <c r="O327" s="28"/>
      <c r="P327" s="28"/>
      <c r="Q327" s="28"/>
      <c r="R327" s="28"/>
      <c r="S327" s="28"/>
    </row>
    <row r="328" spans="1:19">
      <c r="A328" s="30" t="s">
        <v>396</v>
      </c>
      <c r="B328" s="31">
        <v>0.53141627985961726</v>
      </c>
      <c r="C328" s="30" t="s">
        <v>369</v>
      </c>
      <c r="D328" s="30" t="s">
        <v>410</v>
      </c>
      <c r="E328" s="32">
        <v>1</v>
      </c>
      <c r="F328" s="32">
        <v>583955.4735054</v>
      </c>
      <c r="G328" s="32">
        <v>7.2994434188174999</v>
      </c>
      <c r="H328" s="32">
        <v>7.2994434188174999</v>
      </c>
      <c r="I328" s="32">
        <v>150930.97033600169</v>
      </c>
      <c r="J328" s="28"/>
      <c r="K328" s="28"/>
      <c r="L328" s="28"/>
      <c r="M328" s="28"/>
      <c r="N328" s="28"/>
      <c r="O328" s="28"/>
      <c r="P328" s="28"/>
      <c r="Q328" s="28"/>
      <c r="R328" s="28"/>
      <c r="S328" s="28"/>
    </row>
    <row r="329" spans="1:19">
      <c r="A329" s="30" t="s">
        <v>397</v>
      </c>
      <c r="B329" s="31">
        <v>0.14389976980263411</v>
      </c>
      <c r="C329" s="30" t="s">
        <v>200</v>
      </c>
      <c r="D329" s="30" t="s">
        <v>59</v>
      </c>
      <c r="E329" s="32">
        <v>1</v>
      </c>
      <c r="F329" s="32">
        <v>381713.06264060002</v>
      </c>
      <c r="G329" s="32">
        <v>18.176812506695239</v>
      </c>
      <c r="H329" s="32">
        <v>18.176812506695239</v>
      </c>
      <c r="I329" s="32">
        <v>2000002.389171666</v>
      </c>
      <c r="J329" s="28"/>
      <c r="K329" s="28"/>
      <c r="L329" s="28"/>
      <c r="M329" s="28"/>
      <c r="N329" s="28"/>
      <c r="O329" s="28"/>
      <c r="P329" s="28"/>
      <c r="Q329" s="28"/>
      <c r="R329" s="28"/>
      <c r="S329" s="28"/>
    </row>
    <row r="330" spans="1:19">
      <c r="A330" s="30" t="s">
        <v>398</v>
      </c>
      <c r="B330" s="31">
        <v>8.5286237216498743E-3</v>
      </c>
      <c r="C330" s="30" t="s">
        <v>200</v>
      </c>
      <c r="D330" s="30" t="s">
        <v>59</v>
      </c>
      <c r="E330" s="32">
        <v>1</v>
      </c>
      <c r="F330" s="32">
        <v>507532.59658030001</v>
      </c>
      <c r="G330" s="32">
        <v>24.168218884776191</v>
      </c>
      <c r="H330" s="32">
        <v>24.168218884776191</v>
      </c>
      <c r="I330" s="32">
        <v>2000000.188275205</v>
      </c>
      <c r="J330" s="28"/>
      <c r="K330" s="28"/>
      <c r="L330" s="28"/>
      <c r="M330" s="28"/>
      <c r="N330" s="28"/>
      <c r="O330" s="28"/>
      <c r="P330" s="28"/>
      <c r="Q330" s="28"/>
      <c r="R330" s="28"/>
      <c r="S330" s="28"/>
    </row>
    <row r="331" spans="1:19">
      <c r="A331" s="30" t="s">
        <v>399</v>
      </c>
      <c r="B331" s="31">
        <v>2.8997320653609559E-2</v>
      </c>
      <c r="C331" s="30" t="s">
        <v>307</v>
      </c>
      <c r="D331" s="30" t="s">
        <v>410</v>
      </c>
      <c r="E331" s="32">
        <v>1</v>
      </c>
      <c r="F331" s="32">
        <v>473129.89807599998</v>
      </c>
      <c r="G331" s="32">
        <v>5.9141237259499997</v>
      </c>
      <c r="H331" s="32">
        <v>5.9141237259499997</v>
      </c>
      <c r="I331" s="32">
        <v>150041.15849809599</v>
      </c>
      <c r="J331" s="28"/>
      <c r="K331" s="28"/>
      <c r="L331" s="28"/>
      <c r="M331" s="28"/>
      <c r="N331" s="28"/>
      <c r="O331" s="28"/>
      <c r="P331" s="28"/>
      <c r="Q331" s="28"/>
      <c r="R331" s="28"/>
      <c r="S331" s="28"/>
    </row>
    <row r="332" spans="1:19">
      <c r="A332" s="30" t="s">
        <v>400</v>
      </c>
      <c r="B332" s="31">
        <v>1.3645797954639801E-2</v>
      </c>
      <c r="C332" s="30" t="s">
        <v>307</v>
      </c>
      <c r="D332" s="30" t="s">
        <v>410</v>
      </c>
      <c r="E332" s="32">
        <v>1</v>
      </c>
      <c r="F332" s="32">
        <v>353058.86777080002</v>
      </c>
      <c r="G332" s="32">
        <v>4.4132358471350006</v>
      </c>
      <c r="H332" s="32">
        <v>4.4132358471350006</v>
      </c>
      <c r="I332" s="32">
        <v>150014.45330992711</v>
      </c>
      <c r="J332" s="28"/>
      <c r="K332" s="28"/>
      <c r="L332" s="28"/>
      <c r="M332" s="28"/>
      <c r="N332" s="28"/>
      <c r="O332" s="28"/>
      <c r="P332" s="28"/>
      <c r="Q332" s="28"/>
      <c r="R332" s="28"/>
      <c r="S332" s="28"/>
    </row>
    <row r="333" spans="1:19">
      <c r="A333" s="30" t="s">
        <v>401</v>
      </c>
      <c r="B333" s="31">
        <v>0.13645797954639799</v>
      </c>
      <c r="C333" s="30" t="s">
        <v>307</v>
      </c>
      <c r="D333" s="30" t="s">
        <v>410</v>
      </c>
      <c r="E333" s="32">
        <v>1</v>
      </c>
      <c r="F333" s="32">
        <v>350322.36433170002</v>
      </c>
      <c r="G333" s="32">
        <v>4.3790295541462507</v>
      </c>
      <c r="H333" s="32">
        <v>4.3790295541462507</v>
      </c>
      <c r="I333" s="32">
        <v>150143.41284607991</v>
      </c>
      <c r="J333" s="28"/>
      <c r="K333" s="28"/>
      <c r="L333" s="28"/>
      <c r="M333" s="28"/>
      <c r="N333" s="28"/>
      <c r="O333" s="28"/>
      <c r="P333" s="28"/>
      <c r="Q333" s="28"/>
      <c r="R333" s="28"/>
      <c r="S333" s="28"/>
    </row>
    <row r="334" spans="1:19">
      <c r="A334" s="30" t="s">
        <v>402</v>
      </c>
      <c r="B334" s="31">
        <v>4.0084531491754408E-2</v>
      </c>
      <c r="C334" s="30" t="s">
        <v>271</v>
      </c>
      <c r="D334" s="30" t="s">
        <v>410</v>
      </c>
      <c r="E334" s="32">
        <v>1</v>
      </c>
      <c r="F334" s="32">
        <v>407201.99368050002</v>
      </c>
      <c r="G334" s="32">
        <v>5.0900249210062496</v>
      </c>
      <c r="H334" s="32">
        <v>5.0900249210062496</v>
      </c>
      <c r="I334" s="32">
        <v>150048.9675034176</v>
      </c>
      <c r="J334" s="28"/>
      <c r="K334" s="28"/>
      <c r="L334" s="28"/>
      <c r="M334" s="28"/>
      <c r="N334" s="28"/>
      <c r="O334" s="28"/>
      <c r="P334" s="28"/>
      <c r="Q334" s="28"/>
      <c r="R334" s="28"/>
      <c r="S334" s="28"/>
    </row>
    <row r="335" spans="1:19">
      <c r="A335" s="30" t="s">
        <v>403</v>
      </c>
      <c r="B335" s="31">
        <v>0.85115664742065733</v>
      </c>
      <c r="C335" s="30" t="s">
        <v>247</v>
      </c>
      <c r="D335" s="30" t="s">
        <v>410</v>
      </c>
      <c r="E335" s="32">
        <v>1</v>
      </c>
      <c r="F335" s="32">
        <v>73874.364587100004</v>
      </c>
      <c r="G335" s="32">
        <v>0.9234295573387501</v>
      </c>
      <c r="H335" s="32">
        <v>0.9234295573387501</v>
      </c>
      <c r="I335" s="32">
        <v>150188.63596947689</v>
      </c>
      <c r="J335" s="28"/>
      <c r="K335" s="28"/>
      <c r="L335" s="28"/>
      <c r="M335" s="28"/>
      <c r="N335" s="28"/>
      <c r="O335" s="28"/>
      <c r="P335" s="28"/>
      <c r="Q335" s="28"/>
      <c r="R335" s="28"/>
      <c r="S335" s="28"/>
    </row>
    <row r="336" spans="1:19">
      <c r="A336" s="30" t="s">
        <v>404</v>
      </c>
      <c r="B336" s="31">
        <v>9.8079172798973574E-2</v>
      </c>
      <c r="C336" s="30" t="s">
        <v>58</v>
      </c>
      <c r="D336" s="30" t="s">
        <v>59</v>
      </c>
      <c r="E336" s="32">
        <v>1</v>
      </c>
      <c r="F336" s="32">
        <v>808198.61061600002</v>
      </c>
      <c r="G336" s="32">
        <v>38.485648124571433</v>
      </c>
      <c r="H336" s="32">
        <v>38.485648124571433</v>
      </c>
      <c r="I336" s="32">
        <v>2000003.4478243149</v>
      </c>
      <c r="J336" s="28"/>
      <c r="K336" s="28"/>
      <c r="L336" s="28"/>
      <c r="M336" s="28"/>
      <c r="N336" s="28"/>
      <c r="O336" s="28"/>
      <c r="P336" s="28"/>
      <c r="Q336" s="28"/>
      <c r="R336" s="28"/>
      <c r="S336" s="28"/>
    </row>
    <row r="337" spans="1:19">
      <c r="A337" s="30" t="s">
        <v>405</v>
      </c>
      <c r="B337" s="31">
        <v>0.46093814860938143</v>
      </c>
      <c r="C337" s="30" t="s">
        <v>362</v>
      </c>
      <c r="D337" s="30" t="s">
        <v>410</v>
      </c>
      <c r="E337" s="32">
        <v>1</v>
      </c>
      <c r="F337" s="32">
        <v>232364.93421139999</v>
      </c>
      <c r="G337" s="32">
        <v>2.9045616776425001</v>
      </c>
      <c r="H337" s="32">
        <v>2.9045616776425001</v>
      </c>
      <c r="I337" s="32">
        <v>150321.31758773141</v>
      </c>
      <c r="J337" s="28"/>
      <c r="K337" s="28"/>
      <c r="L337" s="28"/>
      <c r="M337" s="28"/>
      <c r="N337" s="28"/>
      <c r="O337" s="28"/>
      <c r="P337" s="28"/>
      <c r="Q337" s="28"/>
      <c r="R337" s="28"/>
      <c r="S337" s="28"/>
    </row>
    <row r="338" spans="1:19">
      <c r="A338" s="30" t="s">
        <v>406</v>
      </c>
      <c r="B338" s="31">
        <v>9.5520585682478579E-2</v>
      </c>
      <c r="C338" s="30" t="s">
        <v>312</v>
      </c>
      <c r="D338" s="30" t="s">
        <v>59</v>
      </c>
      <c r="E338" s="32">
        <v>1</v>
      </c>
      <c r="F338" s="32">
        <v>151544.66086179999</v>
      </c>
      <c r="G338" s="32">
        <v>7.2164124219904764</v>
      </c>
      <c r="H338" s="32">
        <v>7.2164124219904764</v>
      </c>
      <c r="I338" s="32">
        <v>2000000.6296335349</v>
      </c>
      <c r="J338" s="28"/>
      <c r="K338" s="28"/>
      <c r="L338" s="28"/>
      <c r="M338" s="28"/>
      <c r="N338" s="28"/>
      <c r="O338" s="28"/>
      <c r="P338" s="28"/>
      <c r="Q338" s="28"/>
      <c r="R338" s="28"/>
      <c r="S338" s="28"/>
    </row>
    <row r="339" spans="1:19">
      <c r="A339" s="30" t="s">
        <v>407</v>
      </c>
      <c r="B339" s="31">
        <v>2.332918223329182E-2</v>
      </c>
      <c r="C339" s="30" t="s">
        <v>271</v>
      </c>
      <c r="D339" s="30" t="s">
        <v>410</v>
      </c>
      <c r="E339" s="32">
        <v>1</v>
      </c>
      <c r="F339" s="32">
        <v>367749.40763039998</v>
      </c>
      <c r="G339" s="32">
        <v>4.59686759538</v>
      </c>
      <c r="H339" s="32">
        <v>4.59686759538</v>
      </c>
      <c r="I339" s="32">
        <v>150025.73787884039</v>
      </c>
      <c r="J339" s="28"/>
      <c r="K339" s="28"/>
      <c r="L339" s="28"/>
      <c r="M339" s="28"/>
      <c r="N339" s="28"/>
      <c r="O339" s="28"/>
      <c r="P339" s="28"/>
      <c r="Q339" s="28"/>
      <c r="R339" s="28"/>
      <c r="S339" s="28"/>
    </row>
    <row r="340" spans="1:19">
      <c r="A340" s="30" t="s">
        <v>408</v>
      </c>
      <c r="B340" s="31">
        <v>1.340790218498811</v>
      </c>
      <c r="C340" s="30" t="s">
        <v>369</v>
      </c>
      <c r="D340" s="30" t="s">
        <v>410</v>
      </c>
      <c r="E340" s="32">
        <v>1</v>
      </c>
      <c r="F340" s="32">
        <v>820630.76132980001</v>
      </c>
      <c r="G340" s="32">
        <v>10.2578845166225</v>
      </c>
      <c r="H340" s="32">
        <v>10.2578845166225</v>
      </c>
      <c r="I340" s="32">
        <v>153300.8810933707</v>
      </c>
      <c r="J340" s="28"/>
      <c r="K340" s="28"/>
      <c r="L340" s="28"/>
      <c r="M340" s="28"/>
      <c r="N340" s="28"/>
      <c r="O340" s="28"/>
      <c r="P340" s="28"/>
      <c r="Q340" s="28"/>
      <c r="R340" s="28"/>
      <c r="S340" s="28"/>
    </row>
    <row r="341" spans="1:19">
      <c r="A341" s="30" t="s">
        <v>409</v>
      </c>
      <c r="B341" s="31">
        <v>2.3095211140043018E-3</v>
      </c>
      <c r="C341" s="30" t="s">
        <v>369</v>
      </c>
      <c r="D341" s="30" t="s">
        <v>59</v>
      </c>
      <c r="E341" s="32">
        <v>1</v>
      </c>
      <c r="F341" s="32">
        <v>0</v>
      </c>
      <c r="G341" s="32">
        <v>0</v>
      </c>
      <c r="H341" s="32">
        <v>0</v>
      </c>
      <c r="I341" s="32">
        <v>2000000</v>
      </c>
      <c r="J341" s="28"/>
      <c r="K341" s="28"/>
      <c r="L341" s="28"/>
      <c r="M341" s="28"/>
      <c r="N341" s="28"/>
      <c r="O341" s="28"/>
      <c r="P341" s="28"/>
      <c r="Q341" s="28"/>
      <c r="R341" s="28"/>
      <c r="S341" s="28"/>
    </row>
    <row r="342" spans="1:19">
      <c r="B342" s="41">
        <f>SUM(B2:B341)</f>
        <v>259.45879559495046</v>
      </c>
      <c r="F342" s="28">
        <f>SUM(F2:F341)</f>
        <v>145538696.99578908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2DEA-9C1B-4419-998F-39FA74CD81F1}">
  <dimension ref="A1:AB342"/>
  <sheetViews>
    <sheetView workbookViewId="0">
      <selection activeCell="K2" sqref="K2:K11"/>
    </sheetView>
  </sheetViews>
  <sheetFormatPr defaultColWidth="12.42578125" defaultRowHeight="15"/>
  <cols>
    <col min="1" max="1" width="12.42578125" style="32"/>
    <col min="2" max="2" width="12.5703125" style="32" bestFit="1" customWidth="1"/>
    <col min="3" max="4" width="9.140625" style="32"/>
    <col min="5" max="9" width="12.5703125" style="32" bestFit="1" customWidth="1"/>
    <col min="10" max="11" width="9.140625" style="32"/>
    <col min="12" max="12" width="14.28515625" style="32" bestFit="1" customWidth="1"/>
    <col min="13" max="14" width="9.140625" style="32"/>
    <col min="15" max="19" width="12.5703125" style="32" bestFit="1" customWidth="1"/>
    <col min="20" max="16384" width="12.42578125" style="32"/>
  </cols>
  <sheetData>
    <row r="1" spans="1:28" ht="15.75">
      <c r="A1" s="27" t="s">
        <v>45</v>
      </c>
      <c r="B1" s="27" t="s">
        <v>46</v>
      </c>
      <c r="C1" s="27" t="s">
        <v>47</v>
      </c>
      <c r="D1" s="27" t="s">
        <v>48</v>
      </c>
      <c r="E1" s="27" t="s">
        <v>49</v>
      </c>
      <c r="F1" s="27" t="s">
        <v>50</v>
      </c>
      <c r="G1" s="27" t="s">
        <v>51</v>
      </c>
      <c r="H1" s="27" t="s">
        <v>52</v>
      </c>
      <c r="I1" s="27" t="s">
        <v>53</v>
      </c>
      <c r="K1" s="27" t="s">
        <v>47</v>
      </c>
      <c r="L1" s="27" t="s">
        <v>54</v>
      </c>
      <c r="M1" s="27" t="s">
        <v>55</v>
      </c>
      <c r="N1" s="27" t="s">
        <v>48</v>
      </c>
      <c r="O1" s="27" t="s">
        <v>49</v>
      </c>
      <c r="P1" s="27" t="s">
        <v>50</v>
      </c>
      <c r="Q1" s="27" t="s">
        <v>51</v>
      </c>
      <c r="R1" s="27" t="s">
        <v>52</v>
      </c>
      <c r="S1" s="27" t="s">
        <v>53</v>
      </c>
      <c r="AA1" t="s">
        <v>56</v>
      </c>
      <c r="AB1" s="43">
        <f>L12+B341</f>
        <v>259.46110511606429</v>
      </c>
    </row>
    <row r="2" spans="1:28">
      <c r="A2" s="30" t="s">
        <v>57</v>
      </c>
      <c r="B2" s="31">
        <v>0.23671836673082</v>
      </c>
      <c r="C2" s="30" t="s">
        <v>58</v>
      </c>
      <c r="D2" s="30" t="s">
        <v>59</v>
      </c>
      <c r="E2" s="32">
        <v>1</v>
      </c>
      <c r="F2" s="32">
        <v>343961.99975680001</v>
      </c>
      <c r="G2" s="32">
        <v>16.379142845561901</v>
      </c>
      <c r="H2" s="32">
        <v>16.379142845561901</v>
      </c>
      <c r="I2" s="32">
        <v>2000003.5415441089</v>
      </c>
      <c r="K2" s="30" t="s">
        <v>58</v>
      </c>
      <c r="L2" s="31">
        <v>28.51522698969773</v>
      </c>
      <c r="M2" s="30" t="s">
        <v>60</v>
      </c>
      <c r="N2" s="30" t="s">
        <v>59</v>
      </c>
      <c r="O2" s="32">
        <v>1</v>
      </c>
      <c r="P2" s="32">
        <v>824024.3229569</v>
      </c>
      <c r="Q2" s="32">
        <v>39.239253474138103</v>
      </c>
      <c r="R2" s="32">
        <v>39.239253474138103</v>
      </c>
      <c r="S2" s="32">
        <v>2001022.0381292892</v>
      </c>
      <c r="AA2" t="s">
        <v>62</v>
      </c>
      <c r="AB2" s="44">
        <f>P12+F342</f>
        <v>172764423.67059815</v>
      </c>
    </row>
    <row r="3" spans="1:28">
      <c r="A3" s="30" t="s">
        <v>63</v>
      </c>
      <c r="B3" s="31">
        <v>1.4954903958639949</v>
      </c>
      <c r="C3" s="30" t="s">
        <v>362</v>
      </c>
      <c r="D3" s="30" t="s">
        <v>211</v>
      </c>
      <c r="E3" s="32">
        <v>1</v>
      </c>
      <c r="F3" s="32">
        <v>126038.60718000001</v>
      </c>
      <c r="G3" s="32">
        <v>1.57548258975</v>
      </c>
      <c r="H3" s="32">
        <v>1.57548258975</v>
      </c>
      <c r="I3" s="32">
        <v>100329.8566714551</v>
      </c>
      <c r="K3" s="30" t="s">
        <v>168</v>
      </c>
      <c r="L3" s="31">
        <v>34.16537572339022</v>
      </c>
      <c r="M3" s="30" t="s">
        <v>65</v>
      </c>
      <c r="N3" s="30" t="s">
        <v>59</v>
      </c>
      <c r="O3" s="32">
        <v>1</v>
      </c>
      <c r="P3" s="32">
        <v>486554.13276399998</v>
      </c>
      <c r="Q3" s="32">
        <v>23.169244417333331</v>
      </c>
      <c r="R3" s="32">
        <v>23.169244417333331</v>
      </c>
      <c r="S3" s="32">
        <v>2000723.0487857726</v>
      </c>
    </row>
    <row r="4" spans="1:28">
      <c r="A4" s="30" t="s">
        <v>67</v>
      </c>
      <c r="B4" s="31">
        <v>0.87092343107287062</v>
      </c>
      <c r="C4" s="30" t="s">
        <v>312</v>
      </c>
      <c r="D4" s="30" t="s">
        <v>211</v>
      </c>
      <c r="E4" s="32">
        <v>1</v>
      </c>
      <c r="F4" s="32">
        <v>115757.5101245</v>
      </c>
      <c r="G4" s="32">
        <v>1.4469688765562501</v>
      </c>
      <c r="H4" s="32">
        <v>1.4469688765562501</v>
      </c>
      <c r="I4" s="32">
        <v>100176.4278738076</v>
      </c>
      <c r="K4" s="30" t="s">
        <v>64</v>
      </c>
      <c r="L4" s="31">
        <v>8.4620929091663832</v>
      </c>
      <c r="M4" s="30" t="s">
        <v>65</v>
      </c>
      <c r="N4" s="30" t="s">
        <v>59</v>
      </c>
      <c r="O4" s="32">
        <v>1</v>
      </c>
      <c r="P4" s="32">
        <v>215803.53670200001</v>
      </c>
      <c r="Q4" s="32">
        <v>10.27635889057143</v>
      </c>
      <c r="R4" s="32">
        <v>10.27635889057143</v>
      </c>
      <c r="S4" s="32">
        <v>2000079.430369244</v>
      </c>
    </row>
    <row r="5" spans="1:28">
      <c r="A5" s="30" t="s">
        <v>58</v>
      </c>
      <c r="B5" s="31">
        <v>8.0604022793312957</v>
      </c>
      <c r="C5" s="30" t="s">
        <v>58</v>
      </c>
      <c r="D5" s="30" t="s">
        <v>410</v>
      </c>
      <c r="E5" s="32">
        <v>1</v>
      </c>
      <c r="F5" s="32">
        <v>0</v>
      </c>
      <c r="G5" s="32">
        <v>0</v>
      </c>
      <c r="H5" s="32">
        <v>0</v>
      </c>
      <c r="I5" s="32">
        <v>150000</v>
      </c>
      <c r="K5" s="30" t="s">
        <v>271</v>
      </c>
      <c r="L5" s="31">
        <v>38.782098449885986</v>
      </c>
      <c r="M5" s="30" t="s">
        <v>60</v>
      </c>
      <c r="N5" s="30" t="s">
        <v>211</v>
      </c>
      <c r="O5" s="32">
        <v>2</v>
      </c>
      <c r="P5" s="32">
        <v>344188</v>
      </c>
      <c r="Q5" s="32">
        <v>4.3023499999999997</v>
      </c>
      <c r="R5" s="32">
        <v>8.6046999999999993</v>
      </c>
      <c r="S5" s="32">
        <v>223359.58257722139</v>
      </c>
    </row>
    <row r="6" spans="1:28">
      <c r="A6" s="30" t="s">
        <v>70</v>
      </c>
      <c r="B6" s="31">
        <v>1.9630929469036561E-2</v>
      </c>
      <c r="C6" s="30" t="s">
        <v>58</v>
      </c>
      <c r="D6" s="30" t="s">
        <v>59</v>
      </c>
      <c r="E6" s="32">
        <v>1</v>
      </c>
      <c r="F6" s="32">
        <v>808300.14614620002</v>
      </c>
      <c r="G6" s="32">
        <v>38.490483149819049</v>
      </c>
      <c r="H6" s="32">
        <v>38.490483149819049</v>
      </c>
      <c r="I6" s="32">
        <v>2000000.6901821999</v>
      </c>
      <c r="K6" s="30" t="s">
        <v>281</v>
      </c>
      <c r="L6" s="31">
        <v>4.8916638363711842</v>
      </c>
      <c r="M6" s="30" t="s">
        <v>60</v>
      </c>
      <c r="N6" s="30" t="s">
        <v>411</v>
      </c>
      <c r="O6" s="32">
        <v>1</v>
      </c>
      <c r="P6" s="32">
        <v>1089203.3775879999</v>
      </c>
      <c r="Q6" s="32">
        <v>51.866827504190468</v>
      </c>
      <c r="R6" s="32">
        <v>51.866827504190468</v>
      </c>
      <c r="S6" s="32">
        <v>4000231.7479054034</v>
      </c>
    </row>
    <row r="7" spans="1:28">
      <c r="A7" s="30" t="s">
        <v>72</v>
      </c>
      <c r="B7" s="31">
        <v>8.7844824332993704E-2</v>
      </c>
      <c r="C7" s="30" t="s">
        <v>369</v>
      </c>
      <c r="D7" s="30" t="s">
        <v>59</v>
      </c>
      <c r="E7" s="32">
        <v>1</v>
      </c>
      <c r="F7" s="32">
        <v>118492.1096602</v>
      </c>
      <c r="G7" s="32">
        <v>5.6424814123904774</v>
      </c>
      <c r="H7" s="32">
        <v>5.6424814123904774</v>
      </c>
      <c r="I7" s="32">
        <v>2000000.4527472749</v>
      </c>
      <c r="K7" s="30" t="s">
        <v>307</v>
      </c>
      <c r="L7" s="31">
        <v>9.8802792735796903</v>
      </c>
      <c r="M7" s="30" t="s">
        <v>65</v>
      </c>
      <c r="N7" s="30" t="s">
        <v>59</v>
      </c>
      <c r="O7" s="32">
        <v>1</v>
      </c>
      <c r="P7" s="32">
        <v>1272916.7200127</v>
      </c>
      <c r="Q7" s="32">
        <v>60.615081905366672</v>
      </c>
      <c r="R7" s="32">
        <v>60.615081905366672</v>
      </c>
      <c r="S7" s="32">
        <v>2000547.0404563369</v>
      </c>
    </row>
    <row r="8" spans="1:28">
      <c r="A8" s="30" t="s">
        <v>74</v>
      </c>
      <c r="B8" s="31">
        <v>0.83317106305898325</v>
      </c>
      <c r="C8" s="30" t="s">
        <v>271</v>
      </c>
      <c r="D8" s="30" t="s">
        <v>211</v>
      </c>
      <c r="E8" s="32">
        <v>1</v>
      </c>
      <c r="F8" s="32">
        <v>260552.95731659999</v>
      </c>
      <c r="G8" s="32">
        <v>3.2569119664574999</v>
      </c>
      <c r="H8" s="32">
        <v>3.2569119664574999</v>
      </c>
      <c r="I8" s="32">
        <v>100379.8990727536</v>
      </c>
      <c r="K8" s="30" t="s">
        <v>312</v>
      </c>
      <c r="L8" s="31">
        <v>42.027827465187386</v>
      </c>
      <c r="M8" s="30" t="s">
        <v>65</v>
      </c>
      <c r="N8" s="30" t="s">
        <v>59</v>
      </c>
      <c r="O8" s="32">
        <v>1</v>
      </c>
      <c r="P8" s="32">
        <v>2094107.6937835</v>
      </c>
      <c r="Q8" s="32">
        <v>99.71941398969048</v>
      </c>
      <c r="R8" s="32">
        <v>99.71941398969048</v>
      </c>
      <c r="S8" s="32">
        <v>2003828.1256784457</v>
      </c>
    </row>
    <row r="9" spans="1:28">
      <c r="A9" s="30" t="s">
        <v>76</v>
      </c>
      <c r="B9" s="31">
        <v>0.33826936865542112</v>
      </c>
      <c r="C9" s="30" t="s">
        <v>369</v>
      </c>
      <c r="D9" s="30" t="s">
        <v>211</v>
      </c>
      <c r="E9" s="32">
        <v>1</v>
      </c>
      <c r="F9" s="32">
        <v>157239.10116640001</v>
      </c>
      <c r="G9" s="32">
        <v>1.9654887645800001</v>
      </c>
      <c r="H9" s="32">
        <v>1.9654887645800001</v>
      </c>
      <c r="I9" s="32">
        <v>100093.08105008909</v>
      </c>
      <c r="K9" s="30" t="s">
        <v>322</v>
      </c>
      <c r="L9" s="31">
        <v>8.3834624969199734</v>
      </c>
      <c r="M9" s="30" t="s">
        <v>65</v>
      </c>
      <c r="N9" s="30" t="s">
        <v>59</v>
      </c>
      <c r="O9" s="32">
        <v>1</v>
      </c>
      <c r="P9" s="32">
        <v>2099170.9038578002</v>
      </c>
      <c r="Q9" s="32">
        <v>99.960519231323815</v>
      </c>
      <c r="R9" s="32">
        <v>99.960519231323815</v>
      </c>
      <c r="S9" s="32">
        <v>2000765.4581619161</v>
      </c>
    </row>
    <row r="10" spans="1:28">
      <c r="A10" s="30" t="s">
        <v>77</v>
      </c>
      <c r="B10" s="31">
        <v>0.10046416845918719</v>
      </c>
      <c r="C10" s="30" t="s">
        <v>307</v>
      </c>
      <c r="D10" s="30" t="s">
        <v>59</v>
      </c>
      <c r="E10" s="32">
        <v>1</v>
      </c>
      <c r="F10" s="32">
        <v>1185668.0299883001</v>
      </c>
      <c r="G10" s="32">
        <v>56.460382380395238</v>
      </c>
      <c r="H10" s="32">
        <v>56.460382380395238</v>
      </c>
      <c r="I10" s="32">
        <v>2000005.1811305811</v>
      </c>
      <c r="K10" s="30" t="s">
        <v>362</v>
      </c>
      <c r="L10" s="31">
        <v>34.262639842124997</v>
      </c>
      <c r="M10" s="30" t="s">
        <v>60</v>
      </c>
      <c r="N10" s="30" t="s">
        <v>211</v>
      </c>
      <c r="O10" s="32">
        <v>2</v>
      </c>
      <c r="P10" s="32">
        <v>576572</v>
      </c>
      <c r="Q10" s="32">
        <v>7.2071500000000004</v>
      </c>
      <c r="R10" s="32">
        <v>14.414300000000001</v>
      </c>
      <c r="S10" s="32">
        <v>234571.03786334395</v>
      </c>
    </row>
    <row r="11" spans="1:28">
      <c r="A11" s="30" t="s">
        <v>79</v>
      </c>
      <c r="B11" s="31">
        <v>6.9285633420129071E-3</v>
      </c>
      <c r="C11" s="30" t="s">
        <v>312</v>
      </c>
      <c r="D11" s="30" t="s">
        <v>211</v>
      </c>
      <c r="E11" s="32">
        <v>1</v>
      </c>
      <c r="F11" s="32">
        <v>1022117.4857624</v>
      </c>
      <c r="G11" s="32">
        <v>12.77646857203</v>
      </c>
      <c r="H11" s="32">
        <v>12.77646857203</v>
      </c>
      <c r="I11" s="32">
        <v>100012.3931600504</v>
      </c>
      <c r="K11" s="30" t="s">
        <v>369</v>
      </c>
      <c r="L11" s="31">
        <v>50.088128608626761</v>
      </c>
      <c r="M11" s="30" t="s">
        <v>65</v>
      </c>
      <c r="N11" s="30" t="s">
        <v>211</v>
      </c>
      <c r="O11" s="32">
        <v>3</v>
      </c>
      <c r="P11" s="32">
        <v>539890</v>
      </c>
      <c r="Q11" s="32">
        <v>6.7486249999999997</v>
      </c>
      <c r="R11" s="32">
        <v>20.245874999999998</v>
      </c>
      <c r="S11" s="32">
        <v>347323.63957039511</v>
      </c>
    </row>
    <row r="12" spans="1:28">
      <c r="A12" s="30" t="s">
        <v>80</v>
      </c>
      <c r="B12" s="31">
        <v>0.24022793312955201</v>
      </c>
      <c r="C12" s="30" t="s">
        <v>307</v>
      </c>
      <c r="D12" s="30" t="s">
        <v>211</v>
      </c>
      <c r="E12" s="32">
        <v>1</v>
      </c>
      <c r="F12" s="32">
        <v>577493.82786640001</v>
      </c>
      <c r="G12" s="32">
        <v>7.2186728483299998</v>
      </c>
      <c r="H12" s="32">
        <v>7.2186728483299998</v>
      </c>
      <c r="I12" s="32">
        <v>100242.777760161</v>
      </c>
      <c r="L12" s="32">
        <f>SUM(L2:L11)</f>
        <v>259.45879559495029</v>
      </c>
      <c r="P12" s="32">
        <f>SUM(P2:P11)</f>
        <v>9542430.6876649</v>
      </c>
    </row>
    <row r="13" spans="1:28" ht="15.75">
      <c r="A13" s="30" t="s">
        <v>81</v>
      </c>
      <c r="B13" s="31">
        <v>1.4498660326804779E-2</v>
      </c>
      <c r="C13" s="30" t="s">
        <v>369</v>
      </c>
      <c r="D13" s="30" t="s">
        <v>211</v>
      </c>
      <c r="E13" s="32">
        <v>1</v>
      </c>
      <c r="F13" s="32">
        <v>784486.11230719998</v>
      </c>
      <c r="G13" s="32">
        <v>9.8060764038400006</v>
      </c>
      <c r="H13" s="32">
        <v>9.8060764038400006</v>
      </c>
      <c r="I13" s="32">
        <v>100019.90449592849</v>
      </c>
      <c r="K13" s="27" t="s">
        <v>69</v>
      </c>
    </row>
    <row r="14" spans="1:28">
      <c r="A14" s="30" t="s">
        <v>82</v>
      </c>
      <c r="B14" s="31">
        <v>0.64772758128497643</v>
      </c>
      <c r="C14" s="30" t="s">
        <v>271</v>
      </c>
      <c r="D14" s="30" t="s">
        <v>211</v>
      </c>
      <c r="E14" s="32">
        <v>1</v>
      </c>
      <c r="F14" s="32">
        <v>213237.19615430001</v>
      </c>
      <c r="G14" s="32">
        <v>2.6654649519287501</v>
      </c>
      <c r="H14" s="32">
        <v>2.6654649519287501</v>
      </c>
      <c r="I14" s="32">
        <v>100241.70932328379</v>
      </c>
      <c r="K14" s="30" t="s">
        <v>71</v>
      </c>
      <c r="L14" s="32">
        <v>3336.8682450612987</v>
      </c>
    </row>
    <row r="15" spans="1:28">
      <c r="A15" s="30" t="s">
        <v>84</v>
      </c>
      <c r="B15" s="31">
        <v>4.0937393863919397E-2</v>
      </c>
      <c r="C15" s="30" t="s">
        <v>168</v>
      </c>
      <c r="D15" s="30" t="s">
        <v>211</v>
      </c>
      <c r="E15" s="32">
        <v>1</v>
      </c>
      <c r="F15" s="32">
        <v>366814.6531459</v>
      </c>
      <c r="G15" s="32">
        <v>4.5851831643237499</v>
      </c>
      <c r="H15" s="32">
        <v>4.5851831643237499</v>
      </c>
      <c r="I15" s="32">
        <v>100026.2787628791</v>
      </c>
      <c r="K15" s="30" t="s">
        <v>73</v>
      </c>
      <c r="L15" s="32">
        <v>168262558.52382758</v>
      </c>
    </row>
    <row r="16" spans="1:28">
      <c r="A16" s="30" t="s">
        <v>85</v>
      </c>
      <c r="B16" s="31">
        <v>1.610204158647496</v>
      </c>
      <c r="C16" s="30" t="s">
        <v>369</v>
      </c>
      <c r="D16" s="30" t="s">
        <v>211</v>
      </c>
      <c r="E16" s="32">
        <v>1</v>
      </c>
      <c r="F16" s="32">
        <v>1333799.8365772001</v>
      </c>
      <c r="G16" s="32">
        <v>16.672497957215</v>
      </c>
      <c r="H16" s="32">
        <v>16.672497957215</v>
      </c>
      <c r="I16" s="32">
        <v>103758.45757640489</v>
      </c>
      <c r="K16" s="30" t="s">
        <v>75</v>
      </c>
      <c r="L16" s="32">
        <v>47450000</v>
      </c>
    </row>
    <row r="17" spans="1:12">
      <c r="A17" s="30" t="s">
        <v>87</v>
      </c>
      <c r="B17" s="31">
        <v>8.5286237216498743E-4</v>
      </c>
      <c r="C17" s="30" t="s">
        <v>362</v>
      </c>
      <c r="D17" s="30" t="s">
        <v>211</v>
      </c>
      <c r="E17" s="32">
        <v>1</v>
      </c>
      <c r="F17" s="32">
        <v>261183.72453109999</v>
      </c>
      <c r="G17" s="32">
        <v>3.2647965566387498</v>
      </c>
      <c r="H17" s="32">
        <v>3.2647965566387498</v>
      </c>
      <c r="I17" s="32">
        <v>100000.389819099</v>
      </c>
    </row>
    <row r="18" spans="1:12" ht="15.75">
      <c r="A18" s="30" t="s">
        <v>88</v>
      </c>
      <c r="B18" s="31">
        <v>0.19210536246650819</v>
      </c>
      <c r="C18" s="30" t="s">
        <v>271</v>
      </c>
      <c r="D18" s="30" t="s">
        <v>211</v>
      </c>
      <c r="E18" s="32">
        <v>1</v>
      </c>
      <c r="F18" s="32">
        <v>480260.8731572</v>
      </c>
      <c r="G18" s="32">
        <v>6.0032609144649998</v>
      </c>
      <c r="H18" s="32">
        <v>6.0032609144649998</v>
      </c>
      <c r="I18" s="32">
        <v>100161.4562059536</v>
      </c>
      <c r="K18" s="27" t="s">
        <v>78</v>
      </c>
    </row>
    <row r="19" spans="1:12">
      <c r="A19" s="30" t="s">
        <v>89</v>
      </c>
      <c r="B19" s="31">
        <v>1.1232197441412879</v>
      </c>
      <c r="C19" s="30" t="s">
        <v>58</v>
      </c>
      <c r="D19" s="30" t="s">
        <v>59</v>
      </c>
      <c r="E19" s="32">
        <v>1</v>
      </c>
      <c r="F19" s="32">
        <v>185876.76627389999</v>
      </c>
      <c r="G19" s="32">
        <v>8.8512745844714278</v>
      </c>
      <c r="H19" s="32">
        <v>8.8512745844714278</v>
      </c>
      <c r="I19" s="32">
        <v>2000009.0811337379</v>
      </c>
      <c r="K19" s="30" t="s">
        <v>71</v>
      </c>
      <c r="L19" s="32">
        <v>428.11157441261435</v>
      </c>
    </row>
    <row r="20" spans="1:12">
      <c r="A20" s="30" t="s">
        <v>90</v>
      </c>
      <c r="B20" s="31">
        <v>1.876297218762972E-2</v>
      </c>
      <c r="C20" s="30" t="s">
        <v>58</v>
      </c>
      <c r="D20" s="30" t="s">
        <v>211</v>
      </c>
      <c r="E20" s="32">
        <v>1</v>
      </c>
      <c r="F20" s="32">
        <v>107392.06266749999</v>
      </c>
      <c r="G20" s="32">
        <v>1.3424007833437499</v>
      </c>
      <c r="H20" s="32">
        <v>1.3424007833437499</v>
      </c>
      <c r="I20" s="32">
        <v>100003.5262399988</v>
      </c>
      <c r="K20" s="30" t="s">
        <v>73</v>
      </c>
      <c r="L20" s="32">
        <v>16812451.149497371</v>
      </c>
    </row>
    <row r="21" spans="1:12">
      <c r="A21" s="30" t="s">
        <v>91</v>
      </c>
      <c r="B21" s="31">
        <v>0.31621570625306611</v>
      </c>
      <c r="C21" s="30" t="s">
        <v>271</v>
      </c>
      <c r="D21" s="30" t="s">
        <v>211</v>
      </c>
      <c r="E21" s="32">
        <v>1</v>
      </c>
      <c r="F21" s="32">
        <v>373829.07399030001</v>
      </c>
      <c r="G21" s="32">
        <v>4.6728634248787504</v>
      </c>
      <c r="H21" s="32">
        <v>4.6728634248787504</v>
      </c>
      <c r="I21" s="32">
        <v>100206.8685931371</v>
      </c>
    </row>
    <row r="22" spans="1:12" ht="15.75">
      <c r="A22" s="30" t="s">
        <v>92</v>
      </c>
      <c r="B22" s="31">
        <v>7.8463338239178823E-2</v>
      </c>
      <c r="C22" s="30" t="s">
        <v>281</v>
      </c>
      <c r="D22" s="30" t="s">
        <v>59</v>
      </c>
      <c r="E22" s="32">
        <v>1</v>
      </c>
      <c r="F22" s="32">
        <v>522998.78131749999</v>
      </c>
      <c r="G22" s="32">
        <v>24.904703872261901</v>
      </c>
      <c r="H22" s="32">
        <v>24.904703872261901</v>
      </c>
      <c r="I22" s="32">
        <v>2000001.78491563</v>
      </c>
      <c r="K22" s="27" t="s">
        <v>83</v>
      </c>
    </row>
    <row r="23" spans="1:12">
      <c r="A23" s="30" t="s">
        <v>93</v>
      </c>
      <c r="B23" s="31">
        <v>8.2795577191592147E-3</v>
      </c>
      <c r="C23" s="30" t="s">
        <v>362</v>
      </c>
      <c r="D23" s="30" t="s">
        <v>211</v>
      </c>
      <c r="E23" s="32">
        <v>1</v>
      </c>
      <c r="F23" s="32">
        <v>232934.075063</v>
      </c>
      <c r="G23" s="32">
        <v>2.9116759382874999</v>
      </c>
      <c r="H23" s="32">
        <v>2.9116759382874999</v>
      </c>
      <c r="I23" s="32">
        <v>100003.3750344587</v>
      </c>
      <c r="K23" s="30" t="s">
        <v>71</v>
      </c>
      <c r="L23" s="32">
        <v>3764.9798194739133</v>
      </c>
    </row>
    <row r="24" spans="1:12">
      <c r="A24" s="30" t="s">
        <v>94</v>
      </c>
      <c r="B24" s="31">
        <v>1.5614360408716861</v>
      </c>
      <c r="C24" s="30" t="s">
        <v>369</v>
      </c>
      <c r="D24" s="30" t="s">
        <v>211</v>
      </c>
      <c r="E24" s="32">
        <v>1</v>
      </c>
      <c r="F24" s="32">
        <v>909366.136513</v>
      </c>
      <c r="G24" s="32">
        <v>11.367076706412499</v>
      </c>
      <c r="H24" s="32">
        <v>11.367076706412499</v>
      </c>
      <c r="I24" s="32">
        <v>102484.8548548244</v>
      </c>
      <c r="K24" s="30" t="s">
        <v>86</v>
      </c>
      <c r="L24" s="32">
        <v>232525009.67332494</v>
      </c>
    </row>
    <row r="25" spans="1:12">
      <c r="A25" s="30" t="s">
        <v>95</v>
      </c>
      <c r="B25" s="31">
        <v>0.34065436431563451</v>
      </c>
      <c r="C25" s="30" t="s">
        <v>58</v>
      </c>
      <c r="D25" s="30" t="s">
        <v>59</v>
      </c>
      <c r="E25" s="32">
        <v>1</v>
      </c>
      <c r="F25" s="32">
        <v>715062.15300080006</v>
      </c>
      <c r="G25" s="32">
        <v>34.050578714323812</v>
      </c>
      <c r="H25" s="32">
        <v>34.050578714323812</v>
      </c>
      <c r="I25" s="32">
        <v>2000010.5951713261</v>
      </c>
    </row>
    <row r="26" spans="1:12">
      <c r="A26" s="30" t="s">
        <v>96</v>
      </c>
      <c r="B26" s="31">
        <v>5.9700366051549129E-3</v>
      </c>
      <c r="C26" s="30" t="s">
        <v>312</v>
      </c>
      <c r="D26" s="30" t="s">
        <v>211</v>
      </c>
      <c r="E26" s="32">
        <v>1</v>
      </c>
      <c r="F26" s="32">
        <v>935619.26637860003</v>
      </c>
      <c r="G26" s="32">
        <v>11.6952408297325</v>
      </c>
      <c r="H26" s="32">
        <v>11.6952408297325</v>
      </c>
      <c r="I26" s="32">
        <v>100009.77494222031</v>
      </c>
    </row>
    <row r="27" spans="1:12">
      <c r="A27" s="30" t="s">
        <v>97</v>
      </c>
      <c r="B27" s="31">
        <v>4.7473489565643977E-2</v>
      </c>
      <c r="C27" s="30" t="s">
        <v>271</v>
      </c>
      <c r="D27" s="30" t="s">
        <v>211</v>
      </c>
      <c r="E27" s="32">
        <v>1</v>
      </c>
      <c r="F27" s="32">
        <v>329733.92287010001</v>
      </c>
      <c r="G27" s="32">
        <v>4.12167403587625</v>
      </c>
      <c r="H27" s="32">
        <v>4.12167403587625</v>
      </c>
      <c r="I27" s="32">
        <v>100027.39383490691</v>
      </c>
    </row>
    <row r="28" spans="1:12">
      <c r="A28" s="30" t="s">
        <v>98</v>
      </c>
      <c r="B28" s="31">
        <v>1.876297218762972E-2</v>
      </c>
      <c r="C28" s="30" t="s">
        <v>369</v>
      </c>
      <c r="D28" s="30" t="s">
        <v>211</v>
      </c>
      <c r="E28" s="32">
        <v>1</v>
      </c>
      <c r="F28" s="32">
        <v>1228915.9638455999</v>
      </c>
      <c r="G28" s="32">
        <v>15.36144954807</v>
      </c>
      <c r="H28" s="32">
        <v>15.36144954807</v>
      </c>
      <c r="I28" s="32">
        <v>100040.3517030885</v>
      </c>
    </row>
    <row r="29" spans="1:12">
      <c r="A29" s="30" t="s">
        <v>99</v>
      </c>
      <c r="B29" s="31">
        <v>2.5585871164949619E-3</v>
      </c>
      <c r="C29" s="30" t="s">
        <v>271</v>
      </c>
      <c r="D29" s="30" t="s">
        <v>211</v>
      </c>
      <c r="E29" s="32">
        <v>1</v>
      </c>
      <c r="F29" s="32">
        <v>832160.28208629997</v>
      </c>
      <c r="G29" s="32">
        <v>10.402003526078749</v>
      </c>
      <c r="H29" s="32">
        <v>10.402003526078749</v>
      </c>
      <c r="I29" s="32">
        <v>100003.7260205091</v>
      </c>
    </row>
    <row r="30" spans="1:12">
      <c r="A30" s="30" t="s">
        <v>100</v>
      </c>
      <c r="B30" s="31">
        <v>0.1466545907392732</v>
      </c>
      <c r="C30" s="30" t="s">
        <v>271</v>
      </c>
      <c r="D30" s="30" t="s">
        <v>211</v>
      </c>
      <c r="E30" s="32">
        <v>1</v>
      </c>
      <c r="F30" s="32">
        <v>357510.69544360001</v>
      </c>
      <c r="G30" s="32">
        <v>4.468883693045</v>
      </c>
      <c r="H30" s="32">
        <v>4.468883693045</v>
      </c>
      <c r="I30" s="32">
        <v>100091.7535232691</v>
      </c>
    </row>
    <row r="31" spans="1:12">
      <c r="A31" s="30" t="s">
        <v>101</v>
      </c>
      <c r="B31" s="31">
        <v>0.3158005962489151</v>
      </c>
      <c r="C31" s="30" t="s">
        <v>312</v>
      </c>
      <c r="D31" s="30" t="s">
        <v>211</v>
      </c>
      <c r="E31" s="32">
        <v>1</v>
      </c>
      <c r="F31" s="32">
        <v>805933.04273700004</v>
      </c>
      <c r="G31" s="32">
        <v>10.0741630342125</v>
      </c>
      <c r="H31" s="32">
        <v>10.0741630342125</v>
      </c>
      <c r="I31" s="32">
        <v>100445.3997370078</v>
      </c>
    </row>
    <row r="32" spans="1:12">
      <c r="A32" s="30" t="s">
        <v>102</v>
      </c>
      <c r="B32" s="31">
        <v>4.4348843352579347E-2</v>
      </c>
      <c r="C32" s="30" t="s">
        <v>58</v>
      </c>
      <c r="D32" s="30" t="s">
        <v>59</v>
      </c>
      <c r="E32" s="32">
        <v>1</v>
      </c>
      <c r="F32" s="32">
        <v>537609.50723710004</v>
      </c>
      <c r="G32" s="32">
        <v>25.60045272557619</v>
      </c>
      <c r="H32" s="32">
        <v>25.60045272557619</v>
      </c>
      <c r="I32" s="32">
        <v>2000001.037049466</v>
      </c>
    </row>
    <row r="33" spans="1:9">
      <c r="A33" s="30" t="s">
        <v>103</v>
      </c>
      <c r="B33" s="31">
        <v>2.473300879278463E-2</v>
      </c>
      <c r="C33" s="30" t="s">
        <v>64</v>
      </c>
      <c r="D33" s="30" t="s">
        <v>59</v>
      </c>
      <c r="E33" s="32">
        <v>1</v>
      </c>
      <c r="F33" s="32">
        <v>114863.64211489999</v>
      </c>
      <c r="G33" s="32">
        <v>5.4696972435666664</v>
      </c>
      <c r="H33" s="32">
        <v>5.4696972435666664</v>
      </c>
      <c r="I33" s="32">
        <v>2000000.1235690671</v>
      </c>
    </row>
    <row r="34" spans="1:9">
      <c r="A34" s="30" t="s">
        <v>104</v>
      </c>
      <c r="B34" s="31">
        <v>0.69913581644590361</v>
      </c>
      <c r="C34" s="30" t="s">
        <v>369</v>
      </c>
      <c r="D34" s="30" t="s">
        <v>59</v>
      </c>
      <c r="E34" s="32">
        <v>1</v>
      </c>
      <c r="F34" s="32">
        <v>336176.95520000003</v>
      </c>
      <c r="G34" s="32">
        <v>16.008426438095238</v>
      </c>
      <c r="H34" s="32">
        <v>16.008426438095238</v>
      </c>
      <c r="I34" s="32">
        <v>2000010.223032115</v>
      </c>
    </row>
    <row r="35" spans="1:9">
      <c r="A35" s="30" t="s">
        <v>105</v>
      </c>
      <c r="B35" s="31">
        <v>2.4536774972640479E-2</v>
      </c>
      <c r="C35" s="30" t="s">
        <v>58</v>
      </c>
      <c r="D35" s="30" t="s">
        <v>59</v>
      </c>
      <c r="E35" s="32">
        <v>1</v>
      </c>
      <c r="F35" s="32">
        <v>861856.42110250005</v>
      </c>
      <c r="G35" s="32">
        <v>41.040781957261913</v>
      </c>
      <c r="H35" s="32">
        <v>41.040781957261913</v>
      </c>
      <c r="I35" s="32">
        <v>2000000.9198195499</v>
      </c>
    </row>
    <row r="36" spans="1:9">
      <c r="A36" s="30" t="s">
        <v>106</v>
      </c>
      <c r="B36" s="31">
        <v>0.1466923280123778</v>
      </c>
      <c r="C36" s="30" t="s">
        <v>369</v>
      </c>
      <c r="D36" s="30" t="s">
        <v>211</v>
      </c>
      <c r="E36" s="32">
        <v>1</v>
      </c>
      <c r="F36" s="32">
        <v>400952.78487239999</v>
      </c>
      <c r="G36" s="32">
        <v>5.0119098109050002</v>
      </c>
      <c r="H36" s="32">
        <v>5.0119098109050002</v>
      </c>
      <c r="I36" s="32">
        <v>100102.929220513</v>
      </c>
    </row>
    <row r="37" spans="1:9">
      <c r="A37" s="30" t="s">
        <v>107</v>
      </c>
      <c r="B37" s="31">
        <v>2.217442167628967E-2</v>
      </c>
      <c r="C37" s="30" t="s">
        <v>271</v>
      </c>
      <c r="D37" s="30" t="s">
        <v>211</v>
      </c>
      <c r="E37" s="32">
        <v>1</v>
      </c>
      <c r="F37" s="32">
        <v>443141.8008647</v>
      </c>
      <c r="G37" s="32">
        <v>5.5392725108087504</v>
      </c>
      <c r="H37" s="32">
        <v>5.5392725108087504</v>
      </c>
      <c r="I37" s="32">
        <v>100017.1962230208</v>
      </c>
    </row>
    <row r="38" spans="1:9">
      <c r="A38" s="30" t="s">
        <v>108</v>
      </c>
      <c r="B38" s="31">
        <v>1.1940073210309821E-2</v>
      </c>
      <c r="C38" s="30" t="s">
        <v>271</v>
      </c>
      <c r="D38" s="30" t="s">
        <v>211</v>
      </c>
      <c r="E38" s="32">
        <v>1</v>
      </c>
      <c r="F38" s="32">
        <v>402375.73657419998</v>
      </c>
      <c r="G38" s="32">
        <v>5.0296967071775001</v>
      </c>
      <c r="H38" s="32">
        <v>5.0296967071775001</v>
      </c>
      <c r="I38" s="32">
        <v>100008.4076925673</v>
      </c>
    </row>
    <row r="39" spans="1:9">
      <c r="A39" s="30" t="s">
        <v>109</v>
      </c>
      <c r="B39" s="31">
        <v>0.18247481037020261</v>
      </c>
      <c r="C39" s="30" t="s">
        <v>271</v>
      </c>
      <c r="D39" s="30" t="s">
        <v>211</v>
      </c>
      <c r="E39" s="32">
        <v>1</v>
      </c>
      <c r="F39" s="32">
        <v>306703.03488330002</v>
      </c>
      <c r="G39" s="32">
        <v>3.8337879360412499</v>
      </c>
      <c r="H39" s="32">
        <v>3.8337879360412499</v>
      </c>
      <c r="I39" s="32">
        <v>100097.939761728</v>
      </c>
    </row>
    <row r="40" spans="1:9">
      <c r="A40" s="30" t="s">
        <v>110</v>
      </c>
      <c r="B40" s="31">
        <v>0.91278916185516401</v>
      </c>
      <c r="C40" s="30" t="s">
        <v>281</v>
      </c>
      <c r="D40" s="30" t="s">
        <v>211</v>
      </c>
      <c r="E40" s="32">
        <v>1</v>
      </c>
      <c r="F40" s="32">
        <v>46705.005793700002</v>
      </c>
      <c r="G40" s="32">
        <v>0.58381257242125006</v>
      </c>
      <c r="H40" s="32">
        <v>0.58381257242125006</v>
      </c>
      <c r="I40" s="32">
        <v>100074.6056904125</v>
      </c>
    </row>
    <row r="41" spans="1:9">
      <c r="A41" s="30" t="s">
        <v>111</v>
      </c>
      <c r="B41" s="31">
        <v>2.3095211140043018E-3</v>
      </c>
      <c r="C41" s="30" t="s">
        <v>58</v>
      </c>
      <c r="D41" s="30" t="s">
        <v>59</v>
      </c>
      <c r="E41" s="32">
        <v>1</v>
      </c>
      <c r="F41" s="32">
        <v>340695.07492550003</v>
      </c>
      <c r="G41" s="32">
        <v>16.223574996452381</v>
      </c>
      <c r="H41" s="32">
        <v>16.223574996452381</v>
      </c>
      <c r="I41" s="32">
        <v>2000000.0342245719</v>
      </c>
    </row>
    <row r="42" spans="1:9">
      <c r="A42" s="30" t="s">
        <v>112</v>
      </c>
      <c r="B42" s="31">
        <v>1.2699120721536661</v>
      </c>
      <c r="C42" s="30" t="s">
        <v>369</v>
      </c>
      <c r="D42" s="30" t="s">
        <v>211</v>
      </c>
      <c r="E42" s="32">
        <v>1</v>
      </c>
      <c r="F42" s="32">
        <v>1343229.0606410999</v>
      </c>
      <c r="G42" s="32">
        <v>16.790363258013748</v>
      </c>
      <c r="H42" s="32">
        <v>16.790363258013748</v>
      </c>
      <c r="I42" s="32">
        <v>102985.1198996076</v>
      </c>
    </row>
    <row r="43" spans="1:9">
      <c r="A43" s="30" t="s">
        <v>113</v>
      </c>
      <c r="B43" s="31">
        <v>0.27245304262314007</v>
      </c>
      <c r="C43" s="30" t="s">
        <v>369</v>
      </c>
      <c r="D43" s="30" t="s">
        <v>59</v>
      </c>
      <c r="E43" s="32">
        <v>1</v>
      </c>
      <c r="F43" s="32">
        <v>235014.4177121</v>
      </c>
      <c r="G43" s="32">
        <v>11.191162748195239</v>
      </c>
      <c r="H43" s="32">
        <v>11.191162748195239</v>
      </c>
      <c r="I43" s="32">
        <v>2000002.785071844</v>
      </c>
    </row>
    <row r="44" spans="1:9">
      <c r="A44" s="30" t="s">
        <v>114</v>
      </c>
      <c r="B44" s="31">
        <v>0.17270085663609949</v>
      </c>
      <c r="C44" s="30" t="s">
        <v>58</v>
      </c>
      <c r="D44" s="30" t="s">
        <v>59</v>
      </c>
      <c r="E44" s="32">
        <v>1</v>
      </c>
      <c r="F44" s="32">
        <v>789095.08291210001</v>
      </c>
      <c r="G44" s="32">
        <v>37.575956329147623</v>
      </c>
      <c r="H44" s="32">
        <v>37.575956329147623</v>
      </c>
      <c r="I44" s="32">
        <v>2000005.927534129</v>
      </c>
    </row>
    <row r="45" spans="1:9">
      <c r="A45" s="30" t="s">
        <v>115</v>
      </c>
      <c r="B45" s="31">
        <v>1.279293558247481E-2</v>
      </c>
      <c r="C45" s="30" t="s">
        <v>369</v>
      </c>
      <c r="D45" s="30" t="s">
        <v>211</v>
      </c>
      <c r="E45" s="32">
        <v>1</v>
      </c>
      <c r="F45" s="32">
        <v>839398.95250739995</v>
      </c>
      <c r="G45" s="32">
        <v>10.492486906342499</v>
      </c>
      <c r="H45" s="32">
        <v>10.492486906342499</v>
      </c>
      <c r="I45" s="32">
        <v>100018.792159273</v>
      </c>
    </row>
    <row r="46" spans="1:9">
      <c r="A46" s="30" t="s">
        <v>116</v>
      </c>
      <c r="B46" s="31">
        <v>0.34199781123815998</v>
      </c>
      <c r="C46" s="30" t="s">
        <v>271</v>
      </c>
      <c r="D46" s="30" t="s">
        <v>211</v>
      </c>
      <c r="E46" s="32">
        <v>1</v>
      </c>
      <c r="F46" s="32">
        <v>133313.00249869999</v>
      </c>
      <c r="G46" s="32">
        <v>1.6664125312337501</v>
      </c>
      <c r="H46" s="32">
        <v>1.6664125312337501</v>
      </c>
      <c r="I46" s="32">
        <v>100079.7873213623</v>
      </c>
    </row>
    <row r="47" spans="1:9">
      <c r="A47" s="30" t="s">
        <v>117</v>
      </c>
      <c r="B47" s="31">
        <v>6.573832974829239E-3</v>
      </c>
      <c r="C47" s="30" t="s">
        <v>362</v>
      </c>
      <c r="D47" s="30" t="s">
        <v>211</v>
      </c>
      <c r="E47" s="32">
        <v>1</v>
      </c>
      <c r="F47" s="32">
        <v>251487.05778979999</v>
      </c>
      <c r="G47" s="32">
        <v>3.1435882223724998</v>
      </c>
      <c r="H47" s="32">
        <v>3.1435882223724998</v>
      </c>
      <c r="I47" s="32">
        <v>100002.8931593482</v>
      </c>
    </row>
    <row r="48" spans="1:9">
      <c r="A48" s="30" t="s">
        <v>118</v>
      </c>
      <c r="B48" s="31">
        <v>4.8613155213404279E-2</v>
      </c>
      <c r="C48" s="30" t="s">
        <v>369</v>
      </c>
      <c r="D48" s="30" t="s">
        <v>211</v>
      </c>
      <c r="E48" s="32">
        <v>1</v>
      </c>
      <c r="F48" s="32">
        <v>269376.38977409998</v>
      </c>
      <c r="G48" s="32">
        <v>3.36720487217625</v>
      </c>
      <c r="H48" s="32">
        <v>3.36720487217625</v>
      </c>
      <c r="I48" s="32">
        <v>100022.9166634321</v>
      </c>
    </row>
    <row r="49" spans="1:9">
      <c r="A49" s="30" t="s">
        <v>119</v>
      </c>
      <c r="B49" s="31">
        <v>3.070304539793953E-2</v>
      </c>
      <c r="C49" s="30" t="s">
        <v>362</v>
      </c>
      <c r="D49" s="30" t="s">
        <v>211</v>
      </c>
      <c r="E49" s="32">
        <v>1</v>
      </c>
      <c r="F49" s="32">
        <v>245164.41425100001</v>
      </c>
      <c r="G49" s="32">
        <v>3.0645551781374998</v>
      </c>
      <c r="H49" s="32">
        <v>3.0645551781374998</v>
      </c>
      <c r="I49" s="32">
        <v>100013.1727647462</v>
      </c>
    </row>
    <row r="50" spans="1:9">
      <c r="A50" s="30" t="s">
        <v>120</v>
      </c>
      <c r="B50" s="31">
        <v>2.299275204613715</v>
      </c>
      <c r="C50" s="30" t="s">
        <v>307</v>
      </c>
      <c r="D50" s="30" t="s">
        <v>211</v>
      </c>
      <c r="E50" s="32">
        <v>1</v>
      </c>
      <c r="F50" s="32">
        <v>1068819.5035987999</v>
      </c>
      <c r="G50" s="32">
        <v>13.360243794984999</v>
      </c>
      <c r="H50" s="32">
        <v>13.360243794984999</v>
      </c>
      <c r="I50" s="32">
        <v>104300.6428199565</v>
      </c>
    </row>
    <row r="51" spans="1:9">
      <c r="A51" s="30" t="s">
        <v>121</v>
      </c>
      <c r="B51" s="31">
        <v>0.55606626665157177</v>
      </c>
      <c r="C51" s="30" t="s">
        <v>168</v>
      </c>
      <c r="D51" s="30" t="s">
        <v>211</v>
      </c>
      <c r="E51" s="32">
        <v>1</v>
      </c>
      <c r="F51" s="32">
        <v>667633.84242750006</v>
      </c>
      <c r="G51" s="32">
        <v>8.3454230303437509</v>
      </c>
      <c r="H51" s="32">
        <v>8.3454230303437509</v>
      </c>
      <c r="I51" s="32">
        <v>100649.6851519356</v>
      </c>
    </row>
    <row r="52" spans="1:9">
      <c r="A52" s="30" t="s">
        <v>122</v>
      </c>
      <c r="B52" s="31">
        <v>1.8921468734669229E-2</v>
      </c>
      <c r="C52" s="30" t="s">
        <v>362</v>
      </c>
      <c r="D52" s="30" t="s">
        <v>211</v>
      </c>
      <c r="E52" s="32">
        <v>1</v>
      </c>
      <c r="F52" s="32">
        <v>162823.5096968</v>
      </c>
      <c r="G52" s="32">
        <v>2.0352938712099999</v>
      </c>
      <c r="H52" s="32">
        <v>2.0352938712099999</v>
      </c>
      <c r="I52" s="32">
        <v>100005.391504909</v>
      </c>
    </row>
    <row r="53" spans="1:9">
      <c r="A53" s="30" t="s">
        <v>123</v>
      </c>
      <c r="B53" s="31">
        <v>1.7306313445790411</v>
      </c>
      <c r="C53" s="30" t="s">
        <v>281</v>
      </c>
      <c r="D53" s="30" t="s">
        <v>59</v>
      </c>
      <c r="E53" s="32">
        <v>1</v>
      </c>
      <c r="F53" s="32">
        <v>714416.99451780005</v>
      </c>
      <c r="G53" s="32">
        <v>34.019856881800003</v>
      </c>
      <c r="H53" s="32">
        <v>34.019856881800003</v>
      </c>
      <c r="I53" s="32">
        <v>2000053.778238947</v>
      </c>
    </row>
    <row r="54" spans="1:9">
      <c r="A54" s="30" t="s">
        <v>124</v>
      </c>
      <c r="B54" s="31">
        <v>0.20092833691837431</v>
      </c>
      <c r="C54" s="30" t="s">
        <v>307</v>
      </c>
      <c r="D54" s="30" t="s">
        <v>211</v>
      </c>
      <c r="E54" s="32">
        <v>1</v>
      </c>
      <c r="F54" s="32">
        <v>745640.49338320002</v>
      </c>
      <c r="G54" s="32">
        <v>9.3205061672900005</v>
      </c>
      <c r="H54" s="32">
        <v>9.3205061672900005</v>
      </c>
      <c r="I54" s="32">
        <v>100262.1855324803</v>
      </c>
    </row>
    <row r="55" spans="1:9">
      <c r="A55" s="30" t="s">
        <v>125</v>
      </c>
      <c r="B55" s="31">
        <v>4.2643118608249372E-3</v>
      </c>
      <c r="C55" s="30" t="s">
        <v>362</v>
      </c>
      <c r="D55" s="30" t="s">
        <v>211</v>
      </c>
      <c r="E55" s="32">
        <v>1</v>
      </c>
      <c r="F55" s="32">
        <v>532608.30673229997</v>
      </c>
      <c r="G55" s="32">
        <v>6.6576038341537496</v>
      </c>
      <c r="H55" s="32">
        <v>6.6576038341537496</v>
      </c>
      <c r="I55" s="32">
        <v>100003.9746138592</v>
      </c>
    </row>
    <row r="56" spans="1:9">
      <c r="A56" s="30" t="s">
        <v>126</v>
      </c>
      <c r="B56" s="31">
        <v>0.55913053322766904</v>
      </c>
      <c r="C56" s="30" t="s">
        <v>362</v>
      </c>
      <c r="D56" s="30" t="s">
        <v>211</v>
      </c>
      <c r="E56" s="32">
        <v>1</v>
      </c>
      <c r="F56" s="32">
        <v>40229.643249200002</v>
      </c>
      <c r="G56" s="32">
        <v>0.50287054061500003</v>
      </c>
      <c r="H56" s="32">
        <v>0.50287054061500003</v>
      </c>
      <c r="I56" s="32">
        <v>100039.3638382926</v>
      </c>
    </row>
    <row r="57" spans="1:9">
      <c r="A57" s="30" t="s">
        <v>127</v>
      </c>
      <c r="B57" s="31">
        <v>5.8847503679384128E-2</v>
      </c>
      <c r="C57" s="30" t="s">
        <v>168</v>
      </c>
      <c r="D57" s="30" t="s">
        <v>211</v>
      </c>
      <c r="E57" s="32">
        <v>1</v>
      </c>
      <c r="F57" s="32">
        <v>739362.48491180001</v>
      </c>
      <c r="G57" s="32">
        <v>9.2420310613974994</v>
      </c>
      <c r="H57" s="32">
        <v>9.2420310613974994</v>
      </c>
      <c r="I57" s="32">
        <v>100076.1418639647</v>
      </c>
    </row>
    <row r="58" spans="1:9">
      <c r="A58" s="30" t="s">
        <v>128</v>
      </c>
      <c r="B58" s="31">
        <v>5.9700366051549129E-3</v>
      </c>
      <c r="C58" s="30" t="s">
        <v>362</v>
      </c>
      <c r="D58" s="30" t="s">
        <v>211</v>
      </c>
      <c r="E58" s="32">
        <v>1</v>
      </c>
      <c r="F58" s="32">
        <v>129164.42212</v>
      </c>
      <c r="G58" s="32">
        <v>1.6145552765</v>
      </c>
      <c r="H58" s="32">
        <v>1.6145552765</v>
      </c>
      <c r="I58" s="32">
        <v>100001.34945357429</v>
      </c>
    </row>
    <row r="59" spans="1:9">
      <c r="A59" s="30" t="s">
        <v>129</v>
      </c>
      <c r="B59" s="31">
        <v>1.794203554851127</v>
      </c>
      <c r="C59" s="30" t="s">
        <v>369</v>
      </c>
      <c r="D59" s="30" t="s">
        <v>211</v>
      </c>
      <c r="E59" s="32">
        <v>1</v>
      </c>
      <c r="F59" s="32">
        <v>731233.40882570005</v>
      </c>
      <c r="G59" s="32">
        <v>9.1404176103212507</v>
      </c>
      <c r="H59" s="32">
        <v>9.1404176103212507</v>
      </c>
      <c r="I59" s="32">
        <v>102295.9677676967</v>
      </c>
    </row>
    <row r="60" spans="1:9">
      <c r="A60" s="30" t="s">
        <v>130</v>
      </c>
      <c r="B60" s="31">
        <v>7.9678478433148417E-2</v>
      </c>
      <c r="C60" s="30" t="s">
        <v>281</v>
      </c>
      <c r="D60" s="30" t="s">
        <v>59</v>
      </c>
      <c r="E60" s="32">
        <v>1</v>
      </c>
      <c r="F60" s="32">
        <v>771670.79041180003</v>
      </c>
      <c r="G60" s="32">
        <v>36.746228114847618</v>
      </c>
      <c r="H60" s="32">
        <v>36.746228114847618</v>
      </c>
      <c r="I60" s="32">
        <v>2000002.674381305</v>
      </c>
    </row>
    <row r="61" spans="1:9">
      <c r="A61" s="30" t="s">
        <v>131</v>
      </c>
      <c r="B61" s="31">
        <v>5.4915279821880089E-2</v>
      </c>
      <c r="C61" s="30" t="s">
        <v>312</v>
      </c>
      <c r="D61" s="30" t="s">
        <v>211</v>
      </c>
      <c r="E61" s="32">
        <v>1</v>
      </c>
      <c r="F61" s="32">
        <v>405147.39399539999</v>
      </c>
      <c r="G61" s="32">
        <v>5.0643424249424998</v>
      </c>
      <c r="H61" s="32">
        <v>5.0643424249424998</v>
      </c>
      <c r="I61" s="32">
        <v>100038.9353693931</v>
      </c>
    </row>
    <row r="62" spans="1:9">
      <c r="A62" s="30" t="s">
        <v>132</v>
      </c>
      <c r="B62" s="31">
        <v>5.7738027850107558E-3</v>
      </c>
      <c r="C62" s="30" t="s">
        <v>362</v>
      </c>
      <c r="D62" s="30" t="s">
        <v>211</v>
      </c>
      <c r="E62" s="32">
        <v>1</v>
      </c>
      <c r="F62" s="32">
        <v>698344.15449059999</v>
      </c>
      <c r="G62" s="32">
        <v>8.7293019311325004</v>
      </c>
      <c r="H62" s="32">
        <v>8.7293019311325004</v>
      </c>
      <c r="I62" s="32">
        <v>100007.0561774922</v>
      </c>
    </row>
    <row r="63" spans="1:9">
      <c r="A63" s="30" t="s">
        <v>133</v>
      </c>
      <c r="B63" s="31">
        <v>1.387607079512434</v>
      </c>
      <c r="C63" s="30" t="s">
        <v>362</v>
      </c>
      <c r="D63" s="30" t="s">
        <v>211</v>
      </c>
      <c r="E63" s="32">
        <v>1</v>
      </c>
      <c r="F63" s="32">
        <v>471503.7173963</v>
      </c>
      <c r="G63" s="32">
        <v>5.8937964674537504</v>
      </c>
      <c r="H63" s="32">
        <v>5.8937964674537504</v>
      </c>
      <c r="I63" s="32">
        <v>101144.9583184822</v>
      </c>
    </row>
    <row r="64" spans="1:9">
      <c r="A64" s="30" t="s">
        <v>134</v>
      </c>
      <c r="B64" s="31">
        <v>0.32468395033774849</v>
      </c>
      <c r="C64" s="30" t="s">
        <v>281</v>
      </c>
      <c r="D64" s="30" t="s">
        <v>211</v>
      </c>
      <c r="E64" s="32">
        <v>1</v>
      </c>
      <c r="F64" s="32">
        <v>78002.404058300002</v>
      </c>
      <c r="G64" s="32">
        <v>0.97503005072875004</v>
      </c>
      <c r="H64" s="32">
        <v>0.97503005072875004</v>
      </c>
      <c r="I64" s="32">
        <v>100044.32072519961</v>
      </c>
    </row>
    <row r="65" spans="1:9">
      <c r="A65" s="30" t="s">
        <v>135</v>
      </c>
      <c r="B65" s="31">
        <v>0.39973583908826738</v>
      </c>
      <c r="C65" s="30" t="s">
        <v>322</v>
      </c>
      <c r="D65" s="30" t="s">
        <v>211</v>
      </c>
      <c r="E65" s="32">
        <v>1</v>
      </c>
      <c r="F65" s="32">
        <v>118403.3938739</v>
      </c>
      <c r="G65" s="32">
        <v>1.4800424234237499</v>
      </c>
      <c r="H65" s="32">
        <v>1.4800424234237499</v>
      </c>
      <c r="I65" s="32">
        <v>100082.82764000189</v>
      </c>
    </row>
    <row r="66" spans="1:9">
      <c r="A66" s="30" t="s">
        <v>136</v>
      </c>
      <c r="B66" s="31">
        <v>0.61576663270312082</v>
      </c>
      <c r="C66" s="30" t="s">
        <v>362</v>
      </c>
      <c r="D66" s="30" t="s">
        <v>211</v>
      </c>
      <c r="E66" s="32">
        <v>1</v>
      </c>
      <c r="F66" s="32">
        <v>165540.45928879999</v>
      </c>
      <c r="G66" s="32">
        <v>2.0692557411100001</v>
      </c>
      <c r="H66" s="32">
        <v>2.0692557411100001</v>
      </c>
      <c r="I66" s="32">
        <v>100178.38500958669</v>
      </c>
    </row>
    <row r="67" spans="1:9">
      <c r="A67" s="30" t="s">
        <v>137</v>
      </c>
      <c r="B67" s="31">
        <v>0.55551530246424385</v>
      </c>
      <c r="C67" s="30" t="s">
        <v>307</v>
      </c>
      <c r="D67" s="30" t="s">
        <v>211</v>
      </c>
      <c r="E67" s="32">
        <v>1</v>
      </c>
      <c r="F67" s="32">
        <v>371111.21958979999</v>
      </c>
      <c r="G67" s="32">
        <v>4.6388902448725</v>
      </c>
      <c r="H67" s="32">
        <v>4.6388902448725</v>
      </c>
      <c r="I67" s="32">
        <v>100360.776432447</v>
      </c>
    </row>
    <row r="68" spans="1:9">
      <c r="A68" s="30" t="s">
        <v>138</v>
      </c>
      <c r="B68" s="31">
        <v>3.4642816710064518E-3</v>
      </c>
      <c r="C68" s="30" t="s">
        <v>307</v>
      </c>
      <c r="D68" s="30" t="s">
        <v>59</v>
      </c>
      <c r="E68" s="32">
        <v>1</v>
      </c>
      <c r="F68" s="32">
        <v>367848.71862120001</v>
      </c>
      <c r="G68" s="32">
        <v>17.51660564862857</v>
      </c>
      <c r="H68" s="32">
        <v>17.51660564862857</v>
      </c>
      <c r="I68" s="32">
        <v>2000000.055428443</v>
      </c>
    </row>
    <row r="69" spans="1:9">
      <c r="A69" s="30" t="s">
        <v>139</v>
      </c>
      <c r="B69" s="31">
        <v>3.2408770142269512E-2</v>
      </c>
      <c r="C69" s="30" t="s">
        <v>312</v>
      </c>
      <c r="D69" s="30" t="s">
        <v>211</v>
      </c>
      <c r="E69" s="32">
        <v>1</v>
      </c>
      <c r="F69" s="32">
        <v>626340.59547539998</v>
      </c>
      <c r="G69" s="32">
        <v>7.8292574434424997</v>
      </c>
      <c r="H69" s="32">
        <v>7.8292574434424997</v>
      </c>
      <c r="I69" s="32">
        <v>100035.5231246817</v>
      </c>
    </row>
    <row r="70" spans="1:9">
      <c r="A70" s="30" t="s">
        <v>140</v>
      </c>
      <c r="B70" s="31">
        <v>1.543680893618627</v>
      </c>
      <c r="C70" s="30" t="s">
        <v>307</v>
      </c>
      <c r="D70" s="30" t="s">
        <v>211</v>
      </c>
      <c r="E70" s="32">
        <v>1</v>
      </c>
      <c r="F70" s="32">
        <v>270576.50576059998</v>
      </c>
      <c r="G70" s="32">
        <v>3.3822063220074998</v>
      </c>
      <c r="H70" s="32">
        <v>3.3822063220074998</v>
      </c>
      <c r="I70" s="32">
        <v>100730.9466188583</v>
      </c>
    </row>
    <row r="71" spans="1:9">
      <c r="A71" s="30" t="s">
        <v>141</v>
      </c>
      <c r="B71" s="31">
        <v>0.29338465602475561</v>
      </c>
      <c r="C71" s="30" t="s">
        <v>58</v>
      </c>
      <c r="D71" s="30" t="s">
        <v>59</v>
      </c>
      <c r="E71" s="32">
        <v>1</v>
      </c>
      <c r="F71" s="32">
        <v>561062.47569300001</v>
      </c>
      <c r="G71" s="32">
        <v>26.71726074728571</v>
      </c>
      <c r="H71" s="32">
        <v>26.71726074728571</v>
      </c>
      <c r="I71" s="32">
        <v>2000007.159766427</v>
      </c>
    </row>
    <row r="72" spans="1:9">
      <c r="A72" s="30" t="s">
        <v>142</v>
      </c>
      <c r="B72" s="31">
        <v>1.535152269896977E-2</v>
      </c>
      <c r="C72" s="30" t="s">
        <v>362</v>
      </c>
      <c r="D72" s="30" t="s">
        <v>211</v>
      </c>
      <c r="E72" s="32">
        <v>1</v>
      </c>
      <c r="F72" s="32">
        <v>133989.31114800001</v>
      </c>
      <c r="G72" s="32">
        <v>1.67486638935</v>
      </c>
      <c r="H72" s="32">
        <v>1.67486638935</v>
      </c>
      <c r="I72" s="32">
        <v>100003.5996449151</v>
      </c>
    </row>
    <row r="73" spans="1:9">
      <c r="A73" s="30" t="s">
        <v>143</v>
      </c>
      <c r="B73" s="31">
        <v>1.0392845013019359E-2</v>
      </c>
      <c r="C73" s="30" t="s">
        <v>271</v>
      </c>
      <c r="D73" s="30" t="s">
        <v>211</v>
      </c>
      <c r="E73" s="32">
        <v>1</v>
      </c>
      <c r="F73" s="32">
        <v>448743.3942482</v>
      </c>
      <c r="G73" s="32">
        <v>5.6092924281025001</v>
      </c>
      <c r="H73" s="32">
        <v>5.6092924281025001</v>
      </c>
      <c r="I73" s="32">
        <v>100008.1615109573</v>
      </c>
    </row>
    <row r="74" spans="1:9">
      <c r="A74" s="30" t="s">
        <v>144</v>
      </c>
      <c r="B74" s="31">
        <v>8.8697686705158693E-2</v>
      </c>
      <c r="C74" s="30" t="s">
        <v>307</v>
      </c>
      <c r="D74" s="30" t="s">
        <v>211</v>
      </c>
      <c r="E74" s="32">
        <v>1</v>
      </c>
      <c r="F74" s="32">
        <v>483031.011665</v>
      </c>
      <c r="G74" s="32">
        <v>6.0378876458124999</v>
      </c>
      <c r="H74" s="32">
        <v>6.0378876458124999</v>
      </c>
      <c r="I74" s="32">
        <v>100074.9765333477</v>
      </c>
    </row>
    <row r="75" spans="1:9">
      <c r="A75" s="30" t="s">
        <v>145</v>
      </c>
      <c r="B75" s="31">
        <v>0.15607381410619259</v>
      </c>
      <c r="C75" s="30" t="s">
        <v>271</v>
      </c>
      <c r="D75" s="30" t="s">
        <v>211</v>
      </c>
      <c r="E75" s="32">
        <v>1</v>
      </c>
      <c r="F75" s="32">
        <v>413937.57624710002</v>
      </c>
      <c r="G75" s="32">
        <v>5.1742197030887507</v>
      </c>
      <c r="H75" s="32">
        <v>5.1742197030887507</v>
      </c>
      <c r="I75" s="32">
        <v>100113.05842857181</v>
      </c>
    </row>
    <row r="76" spans="1:9">
      <c r="A76" s="30" t="s">
        <v>146</v>
      </c>
      <c r="B76" s="31">
        <v>4.1571380052077452E-2</v>
      </c>
      <c r="C76" s="30" t="s">
        <v>369</v>
      </c>
      <c r="D76" s="30" t="s">
        <v>211</v>
      </c>
      <c r="E76" s="32">
        <v>1</v>
      </c>
      <c r="F76" s="32">
        <v>1404798.8946837001</v>
      </c>
      <c r="G76" s="32">
        <v>17.559986183546251</v>
      </c>
      <c r="H76" s="32">
        <v>17.559986183546251</v>
      </c>
      <c r="I76" s="32">
        <v>100102.19900030841</v>
      </c>
    </row>
    <row r="77" spans="1:9">
      <c r="A77" s="30" t="s">
        <v>147</v>
      </c>
      <c r="B77" s="31">
        <v>2.3095211140043018E-3</v>
      </c>
      <c r="C77" s="30" t="s">
        <v>307</v>
      </c>
      <c r="D77" s="30" t="s">
        <v>59</v>
      </c>
      <c r="E77" s="32">
        <v>1</v>
      </c>
      <c r="F77" s="32">
        <v>157213.05744100001</v>
      </c>
      <c r="G77" s="32">
        <v>7.4863360686190479</v>
      </c>
      <c r="H77" s="32">
        <v>7.4863360686190479</v>
      </c>
      <c r="I77" s="32">
        <v>2000000.01579286</v>
      </c>
    </row>
    <row r="78" spans="1:9">
      <c r="A78" s="30" t="s">
        <v>148</v>
      </c>
      <c r="B78" s="31">
        <v>4.8681082304992632E-3</v>
      </c>
      <c r="C78" s="30" t="s">
        <v>271</v>
      </c>
      <c r="D78" s="30" t="s">
        <v>211</v>
      </c>
      <c r="E78" s="32">
        <v>1</v>
      </c>
      <c r="F78" s="32">
        <v>977456.38338100002</v>
      </c>
      <c r="G78" s="32">
        <v>12.218204792262499</v>
      </c>
      <c r="H78" s="32">
        <v>12.218204792262499</v>
      </c>
      <c r="I78" s="32">
        <v>100008.3271360636</v>
      </c>
    </row>
    <row r="79" spans="1:9">
      <c r="A79" s="30" t="s">
        <v>149</v>
      </c>
      <c r="B79" s="31">
        <v>1.03622778218046</v>
      </c>
      <c r="C79" s="30" t="s">
        <v>307</v>
      </c>
      <c r="D79" s="30" t="s">
        <v>211</v>
      </c>
      <c r="E79" s="32">
        <v>1</v>
      </c>
      <c r="F79" s="32">
        <v>28033.606433199999</v>
      </c>
      <c r="G79" s="32">
        <v>0.350420080415</v>
      </c>
      <c r="H79" s="32">
        <v>0.350420080415</v>
      </c>
      <c r="I79" s="32">
        <v>100050.8361031864</v>
      </c>
    </row>
    <row r="80" spans="1:9">
      <c r="A80" s="30" t="s">
        <v>150</v>
      </c>
      <c r="B80" s="31">
        <v>0.18183327672742369</v>
      </c>
      <c r="C80" s="30" t="s">
        <v>362</v>
      </c>
      <c r="D80" s="30" t="s">
        <v>211</v>
      </c>
      <c r="E80" s="32">
        <v>1</v>
      </c>
      <c r="F80" s="32">
        <v>352984.09340020001</v>
      </c>
      <c r="G80" s="32">
        <v>4.4123011675025001</v>
      </c>
      <c r="H80" s="32">
        <v>4.4123011675025001</v>
      </c>
      <c r="I80" s="32">
        <v>100112.32244508729</v>
      </c>
    </row>
    <row r="81" spans="1:9">
      <c r="A81" s="30" t="s">
        <v>151</v>
      </c>
      <c r="B81" s="31">
        <v>5.9700366051549129E-3</v>
      </c>
      <c r="C81" s="30" t="s">
        <v>307</v>
      </c>
      <c r="D81" s="30" t="s">
        <v>211</v>
      </c>
      <c r="E81" s="32">
        <v>1</v>
      </c>
      <c r="F81" s="32">
        <v>495606.21793639997</v>
      </c>
      <c r="G81" s="32">
        <v>6.1950777242049986</v>
      </c>
      <c r="H81" s="32">
        <v>6.1950777242049986</v>
      </c>
      <c r="I81" s="32">
        <v>100005.1778777099</v>
      </c>
    </row>
    <row r="82" spans="1:9">
      <c r="A82" s="30" t="s">
        <v>152</v>
      </c>
      <c r="B82" s="31">
        <v>3.4114494886599477E-2</v>
      </c>
      <c r="C82" s="30" t="s">
        <v>362</v>
      </c>
      <c r="D82" s="30" t="s">
        <v>211</v>
      </c>
      <c r="E82" s="32">
        <v>1</v>
      </c>
      <c r="F82" s="32">
        <v>77066.749659099994</v>
      </c>
      <c r="G82" s="32">
        <v>0.96333437073874995</v>
      </c>
      <c r="H82" s="32">
        <v>0.96333437073874995</v>
      </c>
      <c r="I82" s="32">
        <v>100004.60091316501</v>
      </c>
    </row>
    <row r="83" spans="1:9">
      <c r="A83" s="30" t="s">
        <v>153</v>
      </c>
      <c r="B83" s="31">
        <v>1.0763726933091819</v>
      </c>
      <c r="C83" s="30" t="s">
        <v>362</v>
      </c>
      <c r="D83" s="30" t="s">
        <v>211</v>
      </c>
      <c r="E83" s="32">
        <v>1</v>
      </c>
      <c r="F83" s="32">
        <v>179786.9086928</v>
      </c>
      <c r="G83" s="32">
        <v>2.2473363586600001</v>
      </c>
      <c r="H83" s="32">
        <v>2.2473363586600001</v>
      </c>
      <c r="I83" s="32">
        <v>100338.65600848</v>
      </c>
    </row>
    <row r="84" spans="1:9">
      <c r="A84" s="30" t="s">
        <v>154</v>
      </c>
      <c r="B84" s="31">
        <v>2.1321559304124681E-2</v>
      </c>
      <c r="C84" s="30" t="s">
        <v>312</v>
      </c>
      <c r="D84" s="30" t="s">
        <v>211</v>
      </c>
      <c r="E84" s="32">
        <v>1</v>
      </c>
      <c r="F84" s="32">
        <v>79925.934373600001</v>
      </c>
      <c r="G84" s="32">
        <v>0.99907417967000001</v>
      </c>
      <c r="H84" s="32">
        <v>0.99907417967000001</v>
      </c>
      <c r="I84" s="32">
        <v>100002.982254712</v>
      </c>
    </row>
    <row r="85" spans="1:9">
      <c r="A85" s="30" t="s">
        <v>155</v>
      </c>
      <c r="B85" s="31">
        <v>0.73434217051475859</v>
      </c>
      <c r="C85" s="30" t="s">
        <v>307</v>
      </c>
      <c r="D85" s="30" t="s">
        <v>211</v>
      </c>
      <c r="E85" s="32">
        <v>1</v>
      </c>
      <c r="F85" s="32">
        <v>2447184.9084935999</v>
      </c>
      <c r="G85" s="32">
        <v>30.589811356169999</v>
      </c>
      <c r="H85" s="32">
        <v>30.589811356169999</v>
      </c>
      <c r="I85" s="32">
        <v>103144.8743853698</v>
      </c>
    </row>
    <row r="86" spans="1:9">
      <c r="A86" s="30" t="s">
        <v>156</v>
      </c>
      <c r="B86" s="31">
        <v>0.41022680101135889</v>
      </c>
      <c r="C86" s="30" t="s">
        <v>307</v>
      </c>
      <c r="D86" s="30" t="s">
        <v>211</v>
      </c>
      <c r="E86" s="32">
        <v>1</v>
      </c>
      <c r="F86" s="32">
        <v>926197.81073469995</v>
      </c>
      <c r="G86" s="32">
        <v>11.577472634183749</v>
      </c>
      <c r="H86" s="32">
        <v>11.577472634183749</v>
      </c>
      <c r="I86" s="32">
        <v>100664.91453875251</v>
      </c>
    </row>
    <row r="87" spans="1:9">
      <c r="A87" s="30" t="s">
        <v>157</v>
      </c>
      <c r="B87" s="31">
        <v>4.8499943394090361E-2</v>
      </c>
      <c r="C87" s="30" t="s">
        <v>168</v>
      </c>
      <c r="D87" s="30" t="s">
        <v>211</v>
      </c>
      <c r="E87" s="32">
        <v>1</v>
      </c>
      <c r="F87" s="32">
        <v>659922.82888849999</v>
      </c>
      <c r="G87" s="32">
        <v>8.2490353611062499</v>
      </c>
      <c r="H87" s="32">
        <v>8.2490353611062499</v>
      </c>
      <c r="I87" s="32">
        <v>100056.01088472969</v>
      </c>
    </row>
    <row r="88" spans="1:9">
      <c r="A88" s="30" t="s">
        <v>158</v>
      </c>
      <c r="B88" s="31">
        <v>1.3168195026227401</v>
      </c>
      <c r="C88" s="30" t="s">
        <v>369</v>
      </c>
      <c r="D88" s="30" t="s">
        <v>211</v>
      </c>
      <c r="E88" s="32">
        <v>1</v>
      </c>
      <c r="F88" s="32">
        <v>817913.47211009997</v>
      </c>
      <c r="G88" s="32">
        <v>10.223918401376251</v>
      </c>
      <c r="H88" s="32">
        <v>10.223918401376251</v>
      </c>
      <c r="I88" s="32">
        <v>101884.8277201818</v>
      </c>
    </row>
    <row r="89" spans="1:9">
      <c r="A89" s="30" t="s">
        <v>159</v>
      </c>
      <c r="B89" s="31">
        <v>2.424997169704517E-2</v>
      </c>
      <c r="C89" s="30" t="s">
        <v>362</v>
      </c>
      <c r="D89" s="30" t="s">
        <v>211</v>
      </c>
      <c r="E89" s="32">
        <v>1</v>
      </c>
      <c r="F89" s="32">
        <v>314176.28470199998</v>
      </c>
      <c r="G89" s="32">
        <v>3.927203558775</v>
      </c>
      <c r="H89" s="32">
        <v>3.927203558775</v>
      </c>
      <c r="I89" s="32">
        <v>100013.3328405208</v>
      </c>
    </row>
    <row r="90" spans="1:9">
      <c r="A90" s="30" t="s">
        <v>160</v>
      </c>
      <c r="B90" s="31">
        <v>2.3095211140043018E-3</v>
      </c>
      <c r="C90" s="30" t="s">
        <v>312</v>
      </c>
      <c r="D90" s="30" t="s">
        <v>211</v>
      </c>
      <c r="E90" s="32">
        <v>1</v>
      </c>
      <c r="F90" s="32">
        <v>592925.27078300004</v>
      </c>
      <c r="G90" s="32">
        <v>7.4115658847875006</v>
      </c>
      <c r="H90" s="32">
        <v>7.4115658847875006</v>
      </c>
      <c r="I90" s="32">
        <v>100002.3964035058</v>
      </c>
    </row>
    <row r="91" spans="1:9">
      <c r="A91" s="30" t="s">
        <v>161</v>
      </c>
      <c r="B91" s="31">
        <v>1.876297218762972E-2</v>
      </c>
      <c r="C91" s="30" t="s">
        <v>307</v>
      </c>
      <c r="D91" s="30" t="s">
        <v>211</v>
      </c>
      <c r="E91" s="32">
        <v>1</v>
      </c>
      <c r="F91" s="32">
        <v>446466.94227210002</v>
      </c>
      <c r="G91" s="32">
        <v>5.5808367784012498</v>
      </c>
      <c r="H91" s="32">
        <v>5.5808367784012498</v>
      </c>
      <c r="I91" s="32">
        <v>100014.65983193601</v>
      </c>
    </row>
    <row r="92" spans="1:9">
      <c r="A92" s="30" t="s">
        <v>162</v>
      </c>
      <c r="B92" s="31">
        <v>1.7057247443299751E-3</v>
      </c>
      <c r="C92" s="30" t="s">
        <v>271</v>
      </c>
      <c r="D92" s="30" t="s">
        <v>211</v>
      </c>
      <c r="E92" s="32">
        <v>1</v>
      </c>
      <c r="F92" s="32">
        <v>261653.48822550001</v>
      </c>
      <c r="G92" s="32">
        <v>3.2706686028187502</v>
      </c>
      <c r="H92" s="32">
        <v>3.2706686028187502</v>
      </c>
      <c r="I92" s="32">
        <v>100000.7810404513</v>
      </c>
    </row>
    <row r="93" spans="1:9">
      <c r="A93" s="30" t="s">
        <v>163</v>
      </c>
      <c r="B93" s="31">
        <v>0.8451866108155025</v>
      </c>
      <c r="C93" s="30" t="s">
        <v>271</v>
      </c>
      <c r="D93" s="30" t="s">
        <v>211</v>
      </c>
      <c r="E93" s="32">
        <v>1</v>
      </c>
      <c r="F93" s="32">
        <v>213207.86291130001</v>
      </c>
      <c r="G93" s="32">
        <v>2.6650982863912498</v>
      </c>
      <c r="H93" s="32">
        <v>2.6650982863912498</v>
      </c>
      <c r="I93" s="32">
        <v>100315.3507543431</v>
      </c>
    </row>
    <row r="94" spans="1:9">
      <c r="A94" s="30" t="s">
        <v>164</v>
      </c>
      <c r="B94" s="31">
        <v>0.57824068832786135</v>
      </c>
      <c r="C94" s="30" t="s">
        <v>271</v>
      </c>
      <c r="D94" s="30" t="s">
        <v>211</v>
      </c>
      <c r="E94" s="32">
        <v>1</v>
      </c>
      <c r="F94" s="32">
        <v>73485.857636700006</v>
      </c>
      <c r="G94" s="32">
        <v>0.91857322045875012</v>
      </c>
      <c r="H94" s="32">
        <v>0.91857322045875012</v>
      </c>
      <c r="I94" s="32">
        <v>100074.3618975789</v>
      </c>
    </row>
    <row r="95" spans="1:9">
      <c r="A95" s="30" t="s">
        <v>165</v>
      </c>
      <c r="B95" s="31">
        <v>0.61576663270312082</v>
      </c>
      <c r="C95" s="30" t="s">
        <v>362</v>
      </c>
      <c r="D95" s="30" t="s">
        <v>211</v>
      </c>
      <c r="E95" s="32">
        <v>1</v>
      </c>
      <c r="F95" s="32">
        <v>217749.8737271</v>
      </c>
      <c r="G95" s="32">
        <v>2.7218734215887501</v>
      </c>
      <c r="H95" s="32">
        <v>2.7218734215887501</v>
      </c>
      <c r="I95" s="32">
        <v>100234.64543640381</v>
      </c>
    </row>
    <row r="96" spans="1:9">
      <c r="A96" s="30" t="s">
        <v>166</v>
      </c>
      <c r="B96" s="31">
        <v>4.0152458583342767E-3</v>
      </c>
      <c r="C96" s="30" t="s">
        <v>168</v>
      </c>
      <c r="D96" s="30" t="s">
        <v>68</v>
      </c>
      <c r="E96" s="32">
        <v>1</v>
      </c>
      <c r="F96" s="32">
        <v>0</v>
      </c>
      <c r="G96" s="32">
        <v>0</v>
      </c>
      <c r="H96" s="32">
        <v>0</v>
      </c>
      <c r="I96" s="32">
        <v>600000</v>
      </c>
    </row>
    <row r="97" spans="1:9">
      <c r="A97" s="30" t="s">
        <v>167</v>
      </c>
      <c r="B97" s="31">
        <v>7.1640439261858938E-2</v>
      </c>
      <c r="C97" s="30" t="s">
        <v>168</v>
      </c>
      <c r="D97" s="30" t="s">
        <v>59</v>
      </c>
      <c r="E97" s="32">
        <v>1</v>
      </c>
      <c r="F97" s="32">
        <v>148092.17853219999</v>
      </c>
      <c r="G97" s="32">
        <v>7.0520085015333329</v>
      </c>
      <c r="H97" s="32">
        <v>7.0520085015333329</v>
      </c>
      <c r="I97" s="32">
        <v>2000000.4614669429</v>
      </c>
    </row>
    <row r="98" spans="1:9">
      <c r="A98" s="30" t="s">
        <v>168</v>
      </c>
      <c r="B98" s="31">
        <v>5.3199667911996684</v>
      </c>
      <c r="C98" s="30" t="s">
        <v>58</v>
      </c>
      <c r="D98" s="30" t="s">
        <v>59</v>
      </c>
      <c r="E98" s="32">
        <v>1</v>
      </c>
      <c r="F98" s="32">
        <v>353540.5373962</v>
      </c>
      <c r="G98" s="32">
        <v>16.835263685533331</v>
      </c>
      <c r="H98" s="32">
        <v>16.835263685533331</v>
      </c>
      <c r="I98" s="32">
        <v>2000081.808489369</v>
      </c>
    </row>
    <row r="99" spans="1:9">
      <c r="A99" s="30" t="s">
        <v>169</v>
      </c>
      <c r="B99" s="31">
        <v>25.561107966338351</v>
      </c>
      <c r="C99" s="30" t="s">
        <v>168</v>
      </c>
      <c r="D99" s="30" t="s">
        <v>410</v>
      </c>
      <c r="E99" s="32">
        <v>2</v>
      </c>
      <c r="F99" s="32">
        <v>0</v>
      </c>
      <c r="G99" s="32">
        <v>0</v>
      </c>
      <c r="H99" s="32">
        <v>0</v>
      </c>
      <c r="I99" s="32">
        <v>300000</v>
      </c>
    </row>
    <row r="100" spans="1:9">
      <c r="A100" s="30" t="s">
        <v>170</v>
      </c>
      <c r="B100" s="31">
        <v>0.46907430469074302</v>
      </c>
      <c r="C100" s="30" t="s">
        <v>168</v>
      </c>
      <c r="D100" s="30" t="s">
        <v>211</v>
      </c>
      <c r="E100" s="32">
        <v>1</v>
      </c>
      <c r="F100" s="32">
        <v>137114.7342797</v>
      </c>
      <c r="G100" s="32">
        <v>1.7139341784962501</v>
      </c>
      <c r="H100" s="32">
        <v>1.7139341784962501</v>
      </c>
      <c r="I100" s="32">
        <v>100112.55474762891</v>
      </c>
    </row>
    <row r="101" spans="1:9">
      <c r="A101" s="30" t="s">
        <v>171</v>
      </c>
      <c r="B101" s="31">
        <v>0.26674968866749688</v>
      </c>
      <c r="C101" s="30" t="s">
        <v>369</v>
      </c>
      <c r="D101" s="30" t="s">
        <v>59</v>
      </c>
      <c r="E101" s="32">
        <v>1</v>
      </c>
      <c r="F101" s="32">
        <v>1430429.5711071</v>
      </c>
      <c r="G101" s="32">
        <v>68.115693862242864</v>
      </c>
      <c r="H101" s="32">
        <v>68.115693862242864</v>
      </c>
      <c r="I101" s="32">
        <v>2000016.596657631</v>
      </c>
    </row>
    <row r="102" spans="1:9">
      <c r="A102" s="30" t="s">
        <v>172</v>
      </c>
      <c r="B102" s="31">
        <v>0.1002754820936639</v>
      </c>
      <c r="C102" s="30" t="s">
        <v>312</v>
      </c>
      <c r="D102" s="30" t="s">
        <v>211</v>
      </c>
      <c r="E102" s="32">
        <v>1</v>
      </c>
      <c r="F102" s="32">
        <v>900336.18056769995</v>
      </c>
      <c r="G102" s="32">
        <v>11.254202257096249</v>
      </c>
      <c r="H102" s="32">
        <v>11.254202257096249</v>
      </c>
      <c r="I102" s="32">
        <v>100157.99287796739</v>
      </c>
    </row>
    <row r="103" spans="1:9">
      <c r="A103" s="30" t="s">
        <v>173</v>
      </c>
      <c r="B103" s="31">
        <v>6.6976112306124769E-2</v>
      </c>
      <c r="C103" s="30" t="s">
        <v>58</v>
      </c>
      <c r="D103" s="30" t="s">
        <v>59</v>
      </c>
      <c r="E103" s="32">
        <v>1</v>
      </c>
      <c r="F103" s="32">
        <v>1510519.7787393001</v>
      </c>
      <c r="G103" s="32">
        <v>71.929513273300003</v>
      </c>
      <c r="H103" s="32">
        <v>71.929513273300003</v>
      </c>
      <c r="I103" s="32">
        <v>2000004.4004448799</v>
      </c>
    </row>
    <row r="104" spans="1:9">
      <c r="A104" s="30" t="s">
        <v>174</v>
      </c>
      <c r="B104" s="31">
        <v>0.17568964866598741</v>
      </c>
      <c r="C104" s="30" t="s">
        <v>312</v>
      </c>
      <c r="D104" s="30" t="s">
        <v>211</v>
      </c>
      <c r="E104" s="32">
        <v>1</v>
      </c>
      <c r="F104" s="32">
        <v>758250.09300879994</v>
      </c>
      <c r="G104" s="32">
        <v>9.4781261626099997</v>
      </c>
      <c r="H104" s="32">
        <v>9.4781261626099997</v>
      </c>
      <c r="I104" s="32">
        <v>100233.1292117729</v>
      </c>
    </row>
    <row r="105" spans="1:9">
      <c r="A105" s="30" t="s">
        <v>175</v>
      </c>
      <c r="B105" s="31">
        <v>4.619042228008606E-2</v>
      </c>
      <c r="C105" s="30" t="s">
        <v>322</v>
      </c>
      <c r="D105" s="30" t="s">
        <v>211</v>
      </c>
      <c r="E105" s="32">
        <v>1</v>
      </c>
      <c r="F105" s="32">
        <v>496056.69272759999</v>
      </c>
      <c r="G105" s="32">
        <v>6.2007086590949996</v>
      </c>
      <c r="H105" s="32">
        <v>6.2007086590949996</v>
      </c>
      <c r="I105" s="32">
        <v>100040.0978691959</v>
      </c>
    </row>
    <row r="106" spans="1:9">
      <c r="A106" s="30" t="s">
        <v>176</v>
      </c>
      <c r="B106" s="31">
        <v>1.0392845013019359E-2</v>
      </c>
      <c r="C106" s="30" t="s">
        <v>271</v>
      </c>
      <c r="D106" s="30" t="s">
        <v>211</v>
      </c>
      <c r="E106" s="32">
        <v>1</v>
      </c>
      <c r="F106" s="32">
        <v>1173203.6082665001</v>
      </c>
      <c r="G106" s="32">
        <v>14.66504510333125</v>
      </c>
      <c r="H106" s="32">
        <v>14.66504510333125</v>
      </c>
      <c r="I106" s="32">
        <v>100021.3376157215</v>
      </c>
    </row>
    <row r="107" spans="1:9">
      <c r="A107" s="30" t="s">
        <v>177</v>
      </c>
      <c r="B107" s="31">
        <v>1.090773236725914</v>
      </c>
      <c r="C107" s="30" t="s">
        <v>369</v>
      </c>
      <c r="D107" s="30" t="s">
        <v>59</v>
      </c>
      <c r="E107" s="32">
        <v>1</v>
      </c>
      <c r="F107" s="32">
        <v>152504.1157471</v>
      </c>
      <c r="G107" s="32">
        <v>7.2621007498619052</v>
      </c>
      <c r="H107" s="32">
        <v>7.2621007498619052</v>
      </c>
      <c r="I107" s="32">
        <v>2000007.2354620879</v>
      </c>
    </row>
    <row r="108" spans="1:9">
      <c r="A108" s="30" t="s">
        <v>178</v>
      </c>
      <c r="B108" s="31">
        <v>0.22081587984452239</v>
      </c>
      <c r="C108" s="30" t="s">
        <v>281</v>
      </c>
      <c r="D108" s="30" t="s">
        <v>211</v>
      </c>
      <c r="E108" s="32">
        <v>1</v>
      </c>
      <c r="F108" s="32">
        <v>22173.591405200001</v>
      </c>
      <c r="G108" s="32">
        <v>0.27716989256500002</v>
      </c>
      <c r="H108" s="32">
        <v>0.27716989256500002</v>
      </c>
      <c r="I108" s="32">
        <v>100008.568491917</v>
      </c>
    </row>
    <row r="109" spans="1:9">
      <c r="A109" s="30" t="s">
        <v>179</v>
      </c>
      <c r="B109" s="31">
        <v>5.9700366051549117E-2</v>
      </c>
      <c r="C109" s="30" t="s">
        <v>369</v>
      </c>
      <c r="D109" s="30" t="s">
        <v>211</v>
      </c>
      <c r="E109" s="32">
        <v>1</v>
      </c>
      <c r="F109" s="32">
        <v>114615.7295633</v>
      </c>
      <c r="G109" s="32">
        <v>1.43269661954125</v>
      </c>
      <c r="H109" s="32">
        <v>1.43269661954125</v>
      </c>
      <c r="I109" s="32">
        <v>100011.97455176779</v>
      </c>
    </row>
    <row r="110" spans="1:9">
      <c r="A110" s="30" t="s">
        <v>180</v>
      </c>
      <c r="B110" s="31">
        <v>0.11257783312577831</v>
      </c>
      <c r="C110" s="30" t="s">
        <v>362</v>
      </c>
      <c r="D110" s="30" t="s">
        <v>211</v>
      </c>
      <c r="E110" s="32">
        <v>1</v>
      </c>
      <c r="F110" s="32">
        <v>192385.6866438</v>
      </c>
      <c r="G110" s="32">
        <v>2.4048210830475001</v>
      </c>
      <c r="H110" s="32">
        <v>2.4048210830475001</v>
      </c>
      <c r="I110" s="32">
        <v>100037.90213652189</v>
      </c>
    </row>
    <row r="111" spans="1:9">
      <c r="A111" s="30" t="s">
        <v>181</v>
      </c>
      <c r="B111" s="31">
        <v>3.7525944375259447E-2</v>
      </c>
      <c r="C111" s="30" t="s">
        <v>271</v>
      </c>
      <c r="D111" s="30" t="s">
        <v>211</v>
      </c>
      <c r="E111" s="32">
        <v>1</v>
      </c>
      <c r="F111" s="32">
        <v>259876.53815919999</v>
      </c>
      <c r="G111" s="32">
        <v>3.2484567269900002</v>
      </c>
      <c r="H111" s="32">
        <v>3.2484567269900002</v>
      </c>
      <c r="I111" s="32">
        <v>100017.0661969019</v>
      </c>
    </row>
    <row r="112" spans="1:9">
      <c r="A112" s="30" t="s">
        <v>182</v>
      </c>
      <c r="B112" s="31">
        <v>4.1043058228612379E-2</v>
      </c>
      <c r="C112" s="30" t="s">
        <v>369</v>
      </c>
      <c r="D112" s="30" t="s">
        <v>211</v>
      </c>
      <c r="E112" s="32">
        <v>1</v>
      </c>
      <c r="F112" s="32">
        <v>1269286.5277418001</v>
      </c>
      <c r="G112" s="32">
        <v>15.866081596772499</v>
      </c>
      <c r="H112" s="32">
        <v>15.866081596772499</v>
      </c>
      <c r="I112" s="32">
        <v>100091.16695151709</v>
      </c>
    </row>
    <row r="113" spans="1:9">
      <c r="A113" s="30" t="s">
        <v>183</v>
      </c>
      <c r="B113" s="31">
        <v>0.16119098833918261</v>
      </c>
      <c r="C113" s="30" t="s">
        <v>322</v>
      </c>
      <c r="D113" s="30" t="s">
        <v>211</v>
      </c>
      <c r="E113" s="32">
        <v>1</v>
      </c>
      <c r="F113" s="32">
        <v>379508.98946020001</v>
      </c>
      <c r="G113" s="32">
        <v>4.7438623682525014</v>
      </c>
      <c r="H113" s="32">
        <v>4.7438623682525014</v>
      </c>
      <c r="I113" s="32">
        <v>100107.0535009157</v>
      </c>
    </row>
    <row r="114" spans="1:9">
      <c r="A114" s="30" t="s">
        <v>184</v>
      </c>
      <c r="B114" s="31">
        <v>1.330804936035322</v>
      </c>
      <c r="C114" s="30" t="s">
        <v>322</v>
      </c>
      <c r="D114" s="30" t="s">
        <v>211</v>
      </c>
      <c r="E114" s="32">
        <v>1</v>
      </c>
      <c r="F114" s="32">
        <v>297012.52786490001</v>
      </c>
      <c r="G114" s="32">
        <v>3.7126565983112498</v>
      </c>
      <c r="H114" s="32">
        <v>3.7126565983112498</v>
      </c>
      <c r="I114" s="32">
        <v>100691.7150417571</v>
      </c>
    </row>
    <row r="115" spans="1:9">
      <c r="A115" s="30" t="s">
        <v>185</v>
      </c>
      <c r="B115" s="31">
        <v>3.4642816710064518E-3</v>
      </c>
      <c r="C115" s="30" t="s">
        <v>369</v>
      </c>
      <c r="D115" s="30" t="s">
        <v>59</v>
      </c>
      <c r="E115" s="32">
        <v>1</v>
      </c>
      <c r="F115" s="32">
        <v>205106.0009443</v>
      </c>
      <c r="G115" s="32">
        <v>9.7669524259190474</v>
      </c>
      <c r="H115" s="32">
        <v>9.7669524259190474</v>
      </c>
      <c r="I115" s="32">
        <v>2000000.0309059289</v>
      </c>
    </row>
    <row r="116" spans="1:9">
      <c r="A116" s="30" t="s">
        <v>186</v>
      </c>
      <c r="B116" s="31">
        <v>6.9429035057926719E-2</v>
      </c>
      <c r="C116" s="30" t="s">
        <v>307</v>
      </c>
      <c r="D116" s="30" t="s">
        <v>211</v>
      </c>
      <c r="E116" s="32">
        <v>1</v>
      </c>
      <c r="F116" s="32">
        <v>543586.65163129999</v>
      </c>
      <c r="G116" s="32">
        <v>6.7948331453912498</v>
      </c>
      <c r="H116" s="32">
        <v>6.7948331453912498</v>
      </c>
      <c r="I116" s="32">
        <v>100066.04621921301</v>
      </c>
    </row>
    <row r="117" spans="1:9">
      <c r="A117" s="30" t="s">
        <v>187</v>
      </c>
      <c r="B117" s="31">
        <v>1.576089663760897</v>
      </c>
      <c r="C117" s="30" t="s">
        <v>58</v>
      </c>
      <c r="D117" s="30" t="s">
        <v>59</v>
      </c>
      <c r="E117" s="32">
        <v>1</v>
      </c>
      <c r="F117" s="32">
        <v>455807.02380109997</v>
      </c>
      <c r="G117" s="32">
        <v>21.705096371480948</v>
      </c>
      <c r="H117" s="32">
        <v>21.705096371480948</v>
      </c>
      <c r="I117" s="32">
        <v>2000031.2472763499</v>
      </c>
    </row>
    <row r="118" spans="1:9">
      <c r="A118" s="30" t="s">
        <v>188</v>
      </c>
      <c r="B118" s="31">
        <v>5.1171742329899232E-2</v>
      </c>
      <c r="C118" s="30" t="s">
        <v>322</v>
      </c>
      <c r="D118" s="30" t="s">
        <v>211</v>
      </c>
      <c r="E118" s="32">
        <v>1</v>
      </c>
      <c r="F118" s="32">
        <v>224735.9926734</v>
      </c>
      <c r="G118" s="32">
        <v>2.8091999084174999</v>
      </c>
      <c r="H118" s="32">
        <v>2.8091999084174999</v>
      </c>
      <c r="I118" s="32">
        <v>100020.1252315413</v>
      </c>
    </row>
    <row r="119" spans="1:9">
      <c r="A119" s="30" t="s">
        <v>189</v>
      </c>
      <c r="B119" s="31">
        <v>0.52394177804711839</v>
      </c>
      <c r="C119" s="30" t="s">
        <v>369</v>
      </c>
      <c r="D119" s="30" t="s">
        <v>211</v>
      </c>
      <c r="E119" s="32">
        <v>1</v>
      </c>
      <c r="F119" s="32">
        <v>1304723.2709498</v>
      </c>
      <c r="G119" s="32">
        <v>16.309040886872499</v>
      </c>
      <c r="H119" s="32">
        <v>16.309040886872499</v>
      </c>
      <c r="I119" s="32">
        <v>101196.2983032716</v>
      </c>
    </row>
    <row r="120" spans="1:9">
      <c r="A120" s="30" t="s">
        <v>190</v>
      </c>
      <c r="B120" s="31">
        <v>1.9615834559794709E-2</v>
      </c>
      <c r="C120" s="30" t="s">
        <v>168</v>
      </c>
      <c r="D120" s="30" t="s">
        <v>211</v>
      </c>
      <c r="E120" s="32">
        <v>1</v>
      </c>
      <c r="F120" s="32">
        <v>592197.44958160003</v>
      </c>
      <c r="G120" s="32">
        <v>7.40246811977</v>
      </c>
      <c r="H120" s="32">
        <v>7.40246811977</v>
      </c>
      <c r="I120" s="32">
        <v>100020.328782596</v>
      </c>
    </row>
    <row r="121" spans="1:9">
      <c r="A121" s="30" t="s">
        <v>191</v>
      </c>
      <c r="B121" s="31">
        <v>0.72578587871240441</v>
      </c>
      <c r="C121" s="30" t="s">
        <v>362</v>
      </c>
      <c r="D121" s="30" t="s">
        <v>211</v>
      </c>
      <c r="E121" s="32">
        <v>1</v>
      </c>
      <c r="F121" s="32">
        <v>158847.264024</v>
      </c>
      <c r="G121" s="32">
        <v>1.9855908003</v>
      </c>
      <c r="H121" s="32">
        <v>1.9855908003</v>
      </c>
      <c r="I121" s="32">
        <v>100201.7559269263</v>
      </c>
    </row>
    <row r="122" spans="1:9">
      <c r="A122" s="30" t="s">
        <v>192</v>
      </c>
      <c r="B122" s="31">
        <v>1.0392845013019359E-2</v>
      </c>
      <c r="C122" s="30" t="s">
        <v>362</v>
      </c>
      <c r="D122" s="30" t="s">
        <v>211</v>
      </c>
      <c r="E122" s="32">
        <v>1</v>
      </c>
      <c r="F122" s="32">
        <v>344675.49882370001</v>
      </c>
      <c r="G122" s="32">
        <v>4.3084437352962501</v>
      </c>
      <c r="H122" s="32">
        <v>4.3084437352962501</v>
      </c>
      <c r="I122" s="32">
        <v>100006.26877831839</v>
      </c>
    </row>
    <row r="123" spans="1:9">
      <c r="A123" s="30" t="s">
        <v>193</v>
      </c>
      <c r="B123" s="31">
        <v>1.3645797954639801E-2</v>
      </c>
      <c r="C123" s="30" t="s">
        <v>362</v>
      </c>
      <c r="D123" s="30" t="s">
        <v>211</v>
      </c>
      <c r="E123" s="32">
        <v>1</v>
      </c>
      <c r="F123" s="32">
        <v>390681.46888589999</v>
      </c>
      <c r="G123" s="32">
        <v>4.88351836107375</v>
      </c>
      <c r="H123" s="32">
        <v>4.88351836107375</v>
      </c>
      <c r="I123" s="32">
        <v>100009.3295306808</v>
      </c>
    </row>
    <row r="124" spans="1:9">
      <c r="A124" s="30" t="s">
        <v>194</v>
      </c>
      <c r="B124" s="31">
        <v>0.94582437073097092</v>
      </c>
      <c r="C124" s="30" t="s">
        <v>271</v>
      </c>
      <c r="D124" s="30" t="s">
        <v>211</v>
      </c>
      <c r="E124" s="32">
        <v>1</v>
      </c>
      <c r="F124" s="32">
        <v>69975.545097900002</v>
      </c>
      <c r="G124" s="32">
        <v>0.87469431372375006</v>
      </c>
      <c r="H124" s="32">
        <v>0.87469431372375006</v>
      </c>
      <c r="I124" s="32">
        <v>100115.8230078404</v>
      </c>
    </row>
    <row r="125" spans="1:9">
      <c r="A125" s="30" t="s">
        <v>195</v>
      </c>
      <c r="B125" s="31">
        <v>1.7910109815464731E-2</v>
      </c>
      <c r="C125" s="30" t="s">
        <v>271</v>
      </c>
      <c r="D125" s="30" t="s">
        <v>211</v>
      </c>
      <c r="E125" s="32">
        <v>1</v>
      </c>
      <c r="F125" s="32">
        <v>78336.8903632</v>
      </c>
      <c r="G125" s="32">
        <v>0.97921112954</v>
      </c>
      <c r="H125" s="32">
        <v>0.97921112954</v>
      </c>
      <c r="I125" s="32">
        <v>100002.45528904079</v>
      </c>
    </row>
    <row r="126" spans="1:9">
      <c r="A126" s="30" t="s">
        <v>196</v>
      </c>
      <c r="B126" s="31">
        <v>1.3836295709272051</v>
      </c>
      <c r="C126" s="30" t="s">
        <v>322</v>
      </c>
      <c r="D126" s="30" t="s">
        <v>211</v>
      </c>
      <c r="E126" s="32">
        <v>1</v>
      </c>
      <c r="F126" s="32">
        <v>513341.59467110003</v>
      </c>
      <c r="G126" s="32">
        <v>6.4167699333887507</v>
      </c>
      <c r="H126" s="32">
        <v>6.4167699333887507</v>
      </c>
      <c r="I126" s="32">
        <v>101242.98056815429</v>
      </c>
    </row>
    <row r="127" spans="1:9">
      <c r="A127" s="30" t="s">
        <v>197</v>
      </c>
      <c r="B127" s="31">
        <v>1.501188724102796E-2</v>
      </c>
      <c r="C127" s="30" t="s">
        <v>307</v>
      </c>
      <c r="D127" s="30" t="s">
        <v>211</v>
      </c>
      <c r="E127" s="32">
        <v>1</v>
      </c>
      <c r="F127" s="32">
        <v>333041.69705379999</v>
      </c>
      <c r="G127" s="32">
        <v>4.1630212131724997</v>
      </c>
      <c r="H127" s="32">
        <v>4.1630212131724997</v>
      </c>
      <c r="I127" s="32">
        <v>100008.74927270479</v>
      </c>
    </row>
    <row r="128" spans="1:9">
      <c r="A128" s="30" t="s">
        <v>198</v>
      </c>
      <c r="B128" s="31">
        <v>1.1940073210309821E-2</v>
      </c>
      <c r="C128" s="30" t="s">
        <v>312</v>
      </c>
      <c r="D128" s="30" t="s">
        <v>211</v>
      </c>
      <c r="E128" s="32">
        <v>1</v>
      </c>
      <c r="F128" s="32">
        <v>1000738.5488424</v>
      </c>
      <c r="G128" s="32">
        <v>12.509231860530001</v>
      </c>
      <c r="H128" s="32">
        <v>12.509231860530001</v>
      </c>
      <c r="I128" s="32">
        <v>100020.91056019071</v>
      </c>
    </row>
    <row r="129" spans="1:9">
      <c r="A129" s="30" t="s">
        <v>199</v>
      </c>
      <c r="B129" s="31">
        <v>9.9392429903015195E-2</v>
      </c>
      <c r="C129" s="30" t="s">
        <v>271</v>
      </c>
      <c r="D129" s="30" t="s">
        <v>211</v>
      </c>
      <c r="E129" s="32">
        <v>1</v>
      </c>
      <c r="F129" s="32">
        <v>247310.27266320001</v>
      </c>
      <c r="G129" s="32">
        <v>3.0913784082900002</v>
      </c>
      <c r="H129" s="32">
        <v>3.0913784082900002</v>
      </c>
      <c r="I129" s="32">
        <v>100043.016345645</v>
      </c>
    </row>
    <row r="130" spans="1:9">
      <c r="A130" s="30" t="s">
        <v>200</v>
      </c>
      <c r="B130" s="31">
        <v>6.5746556473829214</v>
      </c>
      <c r="C130" s="30" t="s">
        <v>369</v>
      </c>
      <c r="D130" s="30" t="s">
        <v>211</v>
      </c>
      <c r="E130" s="32">
        <v>1</v>
      </c>
      <c r="F130" s="32">
        <v>1303924.2932227</v>
      </c>
      <c r="G130" s="32">
        <v>16.299053665283751</v>
      </c>
      <c r="H130" s="32">
        <v>16.299053665283751</v>
      </c>
      <c r="I130" s="32">
        <v>115002.4931318437</v>
      </c>
    </row>
    <row r="131" spans="1:9">
      <c r="A131" s="30" t="s">
        <v>201</v>
      </c>
      <c r="B131" s="31">
        <v>1.108721083814483E-2</v>
      </c>
      <c r="C131" s="30" t="s">
        <v>312</v>
      </c>
      <c r="D131" s="30" t="s">
        <v>211</v>
      </c>
      <c r="E131" s="32">
        <v>1</v>
      </c>
      <c r="F131" s="32">
        <v>1535638.3849422</v>
      </c>
      <c r="G131" s="32">
        <v>19.195479811777499</v>
      </c>
      <c r="H131" s="32">
        <v>19.195479811777499</v>
      </c>
      <c r="I131" s="32">
        <v>100029.7954064537</v>
      </c>
    </row>
    <row r="132" spans="1:9">
      <c r="A132" s="30" t="s">
        <v>202</v>
      </c>
      <c r="B132" s="31">
        <v>1.279293558247481E-2</v>
      </c>
      <c r="C132" s="30" t="s">
        <v>271</v>
      </c>
      <c r="D132" s="30" t="s">
        <v>211</v>
      </c>
      <c r="E132" s="32">
        <v>1</v>
      </c>
      <c r="F132" s="32">
        <v>451965.31053329998</v>
      </c>
      <c r="G132" s="32">
        <v>5.6495663816662498</v>
      </c>
      <c r="H132" s="32">
        <v>5.6495663816662498</v>
      </c>
      <c r="I132" s="32">
        <v>100010.1184354305</v>
      </c>
    </row>
    <row r="133" spans="1:9">
      <c r="A133" s="30" t="s">
        <v>203</v>
      </c>
      <c r="B133" s="31">
        <v>1.535152269896977E-2</v>
      </c>
      <c r="C133" s="30" t="s">
        <v>271</v>
      </c>
      <c r="D133" s="30" t="s">
        <v>211</v>
      </c>
      <c r="E133" s="32">
        <v>1</v>
      </c>
      <c r="F133" s="32">
        <v>412300.54925919999</v>
      </c>
      <c r="G133" s="32">
        <v>5.1537568657400001</v>
      </c>
      <c r="H133" s="32">
        <v>5.1537568657400001</v>
      </c>
      <c r="I133" s="32">
        <v>100011.07652217129</v>
      </c>
    </row>
    <row r="134" spans="1:9">
      <c r="A134" s="30" t="s">
        <v>204</v>
      </c>
      <c r="B134" s="31">
        <v>4.0058945620589457</v>
      </c>
      <c r="C134" s="30" t="s">
        <v>362</v>
      </c>
      <c r="D134" s="30" t="s">
        <v>211</v>
      </c>
      <c r="E134" s="32">
        <v>1</v>
      </c>
      <c r="F134" s="32">
        <v>69869.040421900005</v>
      </c>
      <c r="G134" s="32">
        <v>0.8733630052737501</v>
      </c>
      <c r="H134" s="32">
        <v>0.8733630052737501</v>
      </c>
      <c r="I134" s="32">
        <v>100489.8040158941</v>
      </c>
    </row>
    <row r="135" spans="1:9">
      <c r="A135" s="30" t="s">
        <v>205</v>
      </c>
      <c r="B135" s="31">
        <v>0.39146382882372899</v>
      </c>
      <c r="C135" s="30" t="s">
        <v>362</v>
      </c>
      <c r="D135" s="30" t="s">
        <v>211</v>
      </c>
      <c r="E135" s="32">
        <v>1</v>
      </c>
      <c r="F135" s="32">
        <v>271468.13190069998</v>
      </c>
      <c r="G135" s="32">
        <v>3.3933516487587498</v>
      </c>
      <c r="H135" s="32">
        <v>3.3933516487587498</v>
      </c>
      <c r="I135" s="32">
        <v>100185.97242005559</v>
      </c>
    </row>
    <row r="136" spans="1:9">
      <c r="A136" s="30" t="s">
        <v>206</v>
      </c>
      <c r="B136" s="31">
        <v>6.301686856107775</v>
      </c>
      <c r="C136" s="30" t="s">
        <v>271</v>
      </c>
      <c r="D136" s="30" t="s">
        <v>211</v>
      </c>
      <c r="E136" s="32">
        <v>1</v>
      </c>
      <c r="F136" s="32">
        <v>591464.23488150002</v>
      </c>
      <c r="G136" s="32">
        <v>7.3933029360187499</v>
      </c>
      <c r="H136" s="32">
        <v>7.3933029360187499</v>
      </c>
      <c r="I136" s="32">
        <v>106522.6391909185</v>
      </c>
    </row>
    <row r="137" spans="1:9">
      <c r="A137" s="30" t="s">
        <v>207</v>
      </c>
      <c r="B137" s="31">
        <v>1.394769613947696E-2</v>
      </c>
      <c r="C137" s="30" t="s">
        <v>362</v>
      </c>
      <c r="D137" s="30" t="s">
        <v>211</v>
      </c>
      <c r="E137" s="32">
        <v>1</v>
      </c>
      <c r="F137" s="32">
        <v>115510.1350319</v>
      </c>
      <c r="G137" s="32">
        <v>1.4438766878987499</v>
      </c>
      <c r="H137" s="32">
        <v>1.4438766878987499</v>
      </c>
      <c r="I137" s="32">
        <v>100002.8194254628</v>
      </c>
    </row>
    <row r="138" spans="1:9">
      <c r="A138" s="30" t="s">
        <v>208</v>
      </c>
      <c r="B138" s="31">
        <v>0.14072229140722289</v>
      </c>
      <c r="C138" s="30" t="s">
        <v>307</v>
      </c>
      <c r="D138" s="30" t="s">
        <v>211</v>
      </c>
      <c r="E138" s="32">
        <v>1</v>
      </c>
      <c r="F138" s="32">
        <v>1677823.6074752</v>
      </c>
      <c r="G138" s="32">
        <v>20.972795093439998</v>
      </c>
      <c r="H138" s="32">
        <v>20.972795093439998</v>
      </c>
      <c r="I138" s="32">
        <v>100413.18756958679</v>
      </c>
    </row>
    <row r="139" spans="1:9">
      <c r="A139" s="30" t="s">
        <v>209</v>
      </c>
      <c r="B139" s="31">
        <v>0.66437978791652519</v>
      </c>
      <c r="C139" s="30" t="s">
        <v>64</v>
      </c>
      <c r="D139" s="30" t="s">
        <v>59</v>
      </c>
      <c r="E139" s="32">
        <v>1</v>
      </c>
      <c r="F139" s="32">
        <v>0</v>
      </c>
      <c r="G139" s="32">
        <v>0</v>
      </c>
      <c r="H139" s="32">
        <v>0</v>
      </c>
      <c r="I139" s="32">
        <v>2000000</v>
      </c>
    </row>
    <row r="140" spans="1:9">
      <c r="A140" s="30" t="s">
        <v>64</v>
      </c>
      <c r="B140" s="31">
        <v>5.2455564360919276</v>
      </c>
      <c r="C140" s="30" t="s">
        <v>362</v>
      </c>
      <c r="D140" s="30" t="s">
        <v>211</v>
      </c>
      <c r="E140" s="32">
        <v>1</v>
      </c>
      <c r="F140" s="32">
        <v>22648.354274099998</v>
      </c>
      <c r="G140" s="32">
        <v>0.28310442842625</v>
      </c>
      <c r="H140" s="32">
        <v>0.28310442842625</v>
      </c>
      <c r="I140" s="32">
        <v>100207.90563592641</v>
      </c>
    </row>
    <row r="141" spans="1:9">
      <c r="A141" s="30" t="s">
        <v>210</v>
      </c>
      <c r="B141" s="31">
        <v>1.746480999282991E-2</v>
      </c>
      <c r="C141" s="30" t="s">
        <v>64</v>
      </c>
      <c r="D141" s="30" t="s">
        <v>211</v>
      </c>
      <c r="E141" s="32">
        <v>1</v>
      </c>
      <c r="F141" s="32">
        <v>0</v>
      </c>
      <c r="G141" s="32">
        <v>0</v>
      </c>
      <c r="H141" s="32">
        <v>0</v>
      </c>
      <c r="I141" s="32">
        <v>100000</v>
      </c>
    </row>
    <row r="142" spans="1:9">
      <c r="A142" s="30" t="s">
        <v>212</v>
      </c>
      <c r="B142" s="31">
        <v>0.4109503266493964</v>
      </c>
      <c r="C142" s="30" t="s">
        <v>369</v>
      </c>
      <c r="D142" s="30" t="s">
        <v>211</v>
      </c>
      <c r="E142" s="32">
        <v>1</v>
      </c>
      <c r="F142" s="32">
        <v>581704.240277</v>
      </c>
      <c r="G142" s="32">
        <v>7.2713030034625001</v>
      </c>
      <c r="H142" s="32">
        <v>7.2713030034625001</v>
      </c>
      <c r="I142" s="32">
        <v>100418.3402082215</v>
      </c>
    </row>
    <row r="143" spans="1:9">
      <c r="A143" s="30" t="s">
        <v>213</v>
      </c>
      <c r="B143" s="31">
        <v>3.3261632514434487E-2</v>
      </c>
      <c r="C143" s="30" t="s">
        <v>64</v>
      </c>
      <c r="D143" s="30" t="s">
        <v>59</v>
      </c>
      <c r="E143" s="32">
        <v>1</v>
      </c>
      <c r="F143" s="32">
        <v>232912.83461310001</v>
      </c>
      <c r="G143" s="32">
        <v>11.091087362528571</v>
      </c>
      <c r="H143" s="32">
        <v>11.091087362528571</v>
      </c>
      <c r="I143" s="32">
        <v>2000000.336966879</v>
      </c>
    </row>
    <row r="144" spans="1:9">
      <c r="A144" s="30" t="s">
        <v>214</v>
      </c>
      <c r="B144" s="31">
        <v>0.79742631797426333</v>
      </c>
      <c r="C144" s="30" t="s">
        <v>271</v>
      </c>
      <c r="D144" s="30" t="s">
        <v>211</v>
      </c>
      <c r="E144" s="32">
        <v>1</v>
      </c>
      <c r="F144" s="32">
        <v>370718.96221149998</v>
      </c>
      <c r="G144" s="32">
        <v>4.6339870276437498</v>
      </c>
      <c r="H144" s="32">
        <v>4.6339870276437498</v>
      </c>
      <c r="I144" s="32">
        <v>100517.3368498192</v>
      </c>
    </row>
    <row r="145" spans="1:9">
      <c r="A145" s="30" t="s">
        <v>215</v>
      </c>
      <c r="B145" s="31">
        <v>0.26674968866749688</v>
      </c>
      <c r="C145" s="30" t="s">
        <v>64</v>
      </c>
      <c r="D145" s="30" t="s">
        <v>211</v>
      </c>
      <c r="E145" s="32">
        <v>1</v>
      </c>
      <c r="F145" s="32">
        <v>154384.37701950001</v>
      </c>
      <c r="G145" s="32">
        <v>1.9298047127437501</v>
      </c>
      <c r="H145" s="32">
        <v>1.9298047127437501</v>
      </c>
      <c r="I145" s="32">
        <v>100072.0684728839</v>
      </c>
    </row>
    <row r="146" spans="1:9">
      <c r="A146" s="30" t="s">
        <v>216</v>
      </c>
      <c r="B146" s="31">
        <v>5.6288916562889153E-2</v>
      </c>
      <c r="C146" s="30" t="s">
        <v>312</v>
      </c>
      <c r="D146" s="30" t="s">
        <v>211</v>
      </c>
      <c r="E146" s="32">
        <v>1</v>
      </c>
      <c r="F146" s="32">
        <v>872922.57351150003</v>
      </c>
      <c r="G146" s="32">
        <v>10.91153216889375</v>
      </c>
      <c r="H146" s="32">
        <v>10.91153216889375</v>
      </c>
      <c r="I146" s="32">
        <v>100085.9877653359</v>
      </c>
    </row>
    <row r="147" spans="1:9">
      <c r="A147" s="30" t="s">
        <v>217</v>
      </c>
      <c r="B147" s="31">
        <v>0.12765010000377369</v>
      </c>
      <c r="C147" s="30" t="s">
        <v>369</v>
      </c>
      <c r="D147" s="30" t="s">
        <v>211</v>
      </c>
      <c r="E147" s="32">
        <v>1</v>
      </c>
      <c r="F147" s="32">
        <v>1273495.0029597001</v>
      </c>
      <c r="G147" s="32">
        <v>15.91868753699625</v>
      </c>
      <c r="H147" s="32">
        <v>15.91868753699625</v>
      </c>
      <c r="I147" s="32">
        <v>100284.48308784371</v>
      </c>
    </row>
    <row r="148" spans="1:9">
      <c r="A148" s="30" t="s">
        <v>218</v>
      </c>
      <c r="B148" s="31">
        <v>3.3367296879127512E-2</v>
      </c>
      <c r="C148" s="30" t="s">
        <v>281</v>
      </c>
      <c r="D148" s="30" t="s">
        <v>59</v>
      </c>
      <c r="E148" s="32">
        <v>1</v>
      </c>
      <c r="F148" s="32">
        <v>641828.26639330003</v>
      </c>
      <c r="G148" s="32">
        <v>30.563250780633339</v>
      </c>
      <c r="H148" s="32">
        <v>30.563250780633339</v>
      </c>
      <c r="I148" s="32">
        <v>2000000.9315155291</v>
      </c>
    </row>
    <row r="149" spans="1:9">
      <c r="A149" s="30" t="s">
        <v>219</v>
      </c>
      <c r="B149" s="31">
        <v>2.3095211140043018E-3</v>
      </c>
      <c r="C149" s="30" t="s">
        <v>369</v>
      </c>
      <c r="D149" s="30" t="s">
        <v>211</v>
      </c>
      <c r="E149" s="32">
        <v>1</v>
      </c>
      <c r="F149" s="32">
        <v>968938.1548129</v>
      </c>
      <c r="G149" s="32">
        <v>12.111726935161251</v>
      </c>
      <c r="H149" s="32">
        <v>12.111726935161251</v>
      </c>
      <c r="I149" s="32">
        <v>100003.91612047169</v>
      </c>
    </row>
    <row r="150" spans="1:9">
      <c r="A150" s="30" t="s">
        <v>220</v>
      </c>
      <c r="B150" s="31">
        <v>0.35499051462541309</v>
      </c>
      <c r="C150" s="30" t="s">
        <v>362</v>
      </c>
      <c r="D150" s="30" t="s">
        <v>211</v>
      </c>
      <c r="E150" s="32">
        <v>1</v>
      </c>
      <c r="F150" s="32">
        <v>469112.28817040002</v>
      </c>
      <c r="G150" s="32">
        <v>5.8639036021300006</v>
      </c>
      <c r="H150" s="32">
        <v>5.8639036021300006</v>
      </c>
      <c r="I150" s="32">
        <v>100291.4282220407</v>
      </c>
    </row>
    <row r="151" spans="1:9">
      <c r="A151" s="30" t="s">
        <v>221</v>
      </c>
      <c r="B151" s="31">
        <v>3.4114494886599477E-2</v>
      </c>
      <c r="C151" s="30" t="s">
        <v>307</v>
      </c>
      <c r="D151" s="30" t="s">
        <v>211</v>
      </c>
      <c r="E151" s="32">
        <v>1</v>
      </c>
      <c r="F151" s="32">
        <v>1606519.5423677999</v>
      </c>
      <c r="G151" s="32">
        <v>20.0814942795975</v>
      </c>
      <c r="H151" s="32">
        <v>20.0814942795975</v>
      </c>
      <c r="I151" s="32">
        <v>100095.9098047483</v>
      </c>
    </row>
    <row r="152" spans="1:9">
      <c r="A152" s="30" t="s">
        <v>222</v>
      </c>
      <c r="B152" s="31">
        <v>4.0416619495075287E-2</v>
      </c>
      <c r="C152" s="30" t="s">
        <v>307</v>
      </c>
      <c r="D152" s="30" t="s">
        <v>211</v>
      </c>
      <c r="E152" s="32">
        <v>1</v>
      </c>
      <c r="F152" s="32">
        <v>297006.49737729999</v>
      </c>
      <c r="G152" s="32">
        <v>3.71258121721625</v>
      </c>
      <c r="H152" s="32">
        <v>3.71258121721625</v>
      </c>
      <c r="I152" s="32">
        <v>100021.0069975361</v>
      </c>
    </row>
    <row r="153" spans="1:9">
      <c r="A153" s="30" t="s">
        <v>223</v>
      </c>
      <c r="B153" s="31">
        <v>2.473300879278463E-2</v>
      </c>
      <c r="C153" s="30" t="s">
        <v>307</v>
      </c>
      <c r="D153" s="30" t="s">
        <v>211</v>
      </c>
      <c r="E153" s="32">
        <v>1</v>
      </c>
      <c r="F153" s="32">
        <v>376704.4997941</v>
      </c>
      <c r="G153" s="32">
        <v>4.7088062474262502</v>
      </c>
      <c r="H153" s="32">
        <v>4.7088062474262502</v>
      </c>
      <c r="I153" s="32">
        <v>100016.304812485</v>
      </c>
    </row>
    <row r="154" spans="1:9">
      <c r="A154" s="30" t="s">
        <v>224</v>
      </c>
      <c r="B154" s="31">
        <v>3.5797577267066692E-2</v>
      </c>
      <c r="C154" s="30" t="s">
        <v>322</v>
      </c>
      <c r="D154" s="30" t="s">
        <v>211</v>
      </c>
      <c r="E154" s="32">
        <v>1</v>
      </c>
      <c r="F154" s="32">
        <v>720121.82921730005</v>
      </c>
      <c r="G154" s="32">
        <v>9.0015228652162502</v>
      </c>
      <c r="H154" s="32">
        <v>9.0015228652162502</v>
      </c>
      <c r="I154" s="32">
        <v>100045.11257944041</v>
      </c>
    </row>
    <row r="155" spans="1:9">
      <c r="A155" s="30" t="s">
        <v>225</v>
      </c>
      <c r="B155" s="31">
        <v>7.9678478433148417E-2</v>
      </c>
      <c r="C155" s="30" t="s">
        <v>312</v>
      </c>
      <c r="D155" s="30" t="s">
        <v>211</v>
      </c>
      <c r="E155" s="32">
        <v>1</v>
      </c>
      <c r="F155" s="32">
        <v>613166.62193879997</v>
      </c>
      <c r="G155" s="32">
        <v>7.6645827742349999</v>
      </c>
      <c r="H155" s="32">
        <v>7.6645827742349999</v>
      </c>
      <c r="I155" s="32">
        <v>100085.49832105861</v>
      </c>
    </row>
    <row r="156" spans="1:9">
      <c r="A156" s="30" t="s">
        <v>226</v>
      </c>
      <c r="B156" s="31">
        <v>0.20980414355258689</v>
      </c>
      <c r="C156" s="30" t="s">
        <v>369</v>
      </c>
      <c r="D156" s="30" t="s">
        <v>59</v>
      </c>
      <c r="E156" s="32">
        <v>1</v>
      </c>
      <c r="F156" s="32">
        <v>86422.347564399999</v>
      </c>
      <c r="G156" s="32">
        <v>4.1153498840190474</v>
      </c>
      <c r="H156" s="32">
        <v>4.1153498840190474</v>
      </c>
      <c r="I156" s="32">
        <v>2000000.788660981</v>
      </c>
    </row>
    <row r="157" spans="1:9">
      <c r="A157" s="30" t="s">
        <v>227</v>
      </c>
      <c r="B157" s="31">
        <v>0.59774078933056296</v>
      </c>
      <c r="C157" s="30" t="s">
        <v>362</v>
      </c>
      <c r="D157" s="30" t="s">
        <v>211</v>
      </c>
      <c r="E157" s="32">
        <v>1</v>
      </c>
      <c r="F157" s="32">
        <v>194663.68327790001</v>
      </c>
      <c r="G157" s="32">
        <v>2.4332960409737501</v>
      </c>
      <c r="H157" s="32">
        <v>2.4332960409737501</v>
      </c>
      <c r="I157" s="32">
        <v>100203.6272414689</v>
      </c>
    </row>
    <row r="158" spans="1:9">
      <c r="A158" s="30" t="s">
        <v>228</v>
      </c>
      <c r="B158" s="31">
        <v>0.16282123853730329</v>
      </c>
      <c r="C158" s="30" t="s">
        <v>168</v>
      </c>
      <c r="D158" s="30" t="s">
        <v>211</v>
      </c>
      <c r="E158" s="32">
        <v>1</v>
      </c>
      <c r="F158" s="32">
        <v>491601.10770450003</v>
      </c>
      <c r="G158" s="32">
        <v>6.1450138463062496</v>
      </c>
      <c r="H158" s="32">
        <v>6.1450138463062496</v>
      </c>
      <c r="I158" s="32">
        <v>100140.0754271398</v>
      </c>
    </row>
    <row r="159" spans="1:9">
      <c r="A159" s="30" t="s">
        <v>229</v>
      </c>
      <c r="B159" s="31">
        <v>0.119000717008189</v>
      </c>
      <c r="C159" s="30" t="s">
        <v>312</v>
      </c>
      <c r="D159" s="30" t="s">
        <v>211</v>
      </c>
      <c r="E159" s="32">
        <v>1</v>
      </c>
      <c r="F159" s="32">
        <v>703046.53006669995</v>
      </c>
      <c r="G159" s="32">
        <v>8.7880816258337493</v>
      </c>
      <c r="H159" s="32">
        <v>8.7880816258337493</v>
      </c>
      <c r="I159" s="32">
        <v>100146.4103220441</v>
      </c>
    </row>
    <row r="160" spans="1:9">
      <c r="A160" s="30" t="s">
        <v>230</v>
      </c>
      <c r="B160" s="31">
        <v>0.44149943949050252</v>
      </c>
      <c r="C160" s="30" t="s">
        <v>369</v>
      </c>
      <c r="D160" s="30" t="s">
        <v>211</v>
      </c>
      <c r="E160" s="32">
        <v>1</v>
      </c>
      <c r="F160" s="32">
        <v>822369.88955600001</v>
      </c>
      <c r="G160" s="32">
        <v>10.27962361945</v>
      </c>
      <c r="H160" s="32">
        <v>10.27962361945</v>
      </c>
      <c r="I160" s="32">
        <v>100635.38272926251</v>
      </c>
    </row>
    <row r="161" spans="1:9">
      <c r="A161" s="30" t="s">
        <v>231</v>
      </c>
      <c r="B161" s="31">
        <v>6.638555843394756</v>
      </c>
      <c r="C161" s="30" t="s">
        <v>168</v>
      </c>
      <c r="D161" s="30" t="s">
        <v>211</v>
      </c>
      <c r="E161" s="32">
        <v>1</v>
      </c>
      <c r="F161" s="32">
        <v>603132.28374730004</v>
      </c>
      <c r="G161" s="32">
        <v>7.5391535468412503</v>
      </c>
      <c r="H161" s="32">
        <v>7.5391535468412503</v>
      </c>
      <c r="I161" s="32">
        <v>107006.87285656871</v>
      </c>
    </row>
    <row r="162" spans="1:9">
      <c r="A162" s="30" t="s">
        <v>232</v>
      </c>
      <c r="B162" s="31">
        <v>0.23322389524132989</v>
      </c>
      <c r="C162" s="30" t="s">
        <v>307</v>
      </c>
      <c r="D162" s="30" t="s">
        <v>211</v>
      </c>
      <c r="E162" s="32">
        <v>1</v>
      </c>
      <c r="F162" s="32">
        <v>403865.02288419998</v>
      </c>
      <c r="G162" s="32">
        <v>5.0483127860524997</v>
      </c>
      <c r="H162" s="32">
        <v>5.0483127860524997</v>
      </c>
      <c r="I162" s="32">
        <v>100164.8342041304</v>
      </c>
    </row>
    <row r="163" spans="1:9">
      <c r="A163" s="30" t="s">
        <v>233</v>
      </c>
      <c r="B163" s="31">
        <v>34.197222536699513</v>
      </c>
      <c r="C163" s="30" t="s">
        <v>312</v>
      </c>
      <c r="D163" s="30" t="s">
        <v>59</v>
      </c>
      <c r="E163" s="32">
        <v>1</v>
      </c>
      <c r="F163" s="32">
        <v>742290.29376020003</v>
      </c>
      <c r="G163" s="32">
        <v>35.347156845723809</v>
      </c>
      <c r="H163" s="32">
        <v>35.347156845723809</v>
      </c>
      <c r="I163" s="32">
        <v>2001104.1163740279</v>
      </c>
    </row>
    <row r="164" spans="1:9">
      <c r="A164" s="30" t="s">
        <v>234</v>
      </c>
      <c r="B164" s="31">
        <v>1.7492207253103891</v>
      </c>
      <c r="C164" s="30" t="s">
        <v>362</v>
      </c>
      <c r="D164" s="30" t="s">
        <v>211</v>
      </c>
      <c r="E164" s="32">
        <v>1</v>
      </c>
      <c r="F164" s="32">
        <v>718215.2148663</v>
      </c>
      <c r="G164" s="32">
        <v>8.9776901858287506</v>
      </c>
      <c r="H164" s="32">
        <v>8.9776901858287506</v>
      </c>
      <c r="I164" s="32">
        <v>102198.5546433854</v>
      </c>
    </row>
    <row r="165" spans="1:9">
      <c r="A165" s="30" t="s">
        <v>235</v>
      </c>
      <c r="B165" s="31">
        <v>0.60126797237631613</v>
      </c>
      <c r="C165" s="30" t="s">
        <v>362</v>
      </c>
      <c r="D165" s="30" t="s">
        <v>211</v>
      </c>
      <c r="E165" s="32">
        <v>1</v>
      </c>
      <c r="F165" s="32">
        <v>325348.69936600002</v>
      </c>
      <c r="G165" s="32">
        <v>4.0668587420750004</v>
      </c>
      <c r="H165" s="32">
        <v>4.0668587420750004</v>
      </c>
      <c r="I165" s="32">
        <v>100342.33806737039</v>
      </c>
    </row>
    <row r="166" spans="1:9">
      <c r="A166" s="30" t="s">
        <v>236</v>
      </c>
      <c r="B166" s="31">
        <v>3.3218989395826242</v>
      </c>
      <c r="C166" s="30" t="s">
        <v>64</v>
      </c>
      <c r="D166" s="30" t="s">
        <v>59</v>
      </c>
      <c r="E166" s="32">
        <v>1</v>
      </c>
      <c r="F166" s="32">
        <v>290756.65476190002</v>
      </c>
      <c r="G166" s="32">
        <v>13.84555498866191</v>
      </c>
      <c r="H166" s="32">
        <v>13.84555498866191</v>
      </c>
      <c r="I166" s="32">
        <v>2000042.011318689</v>
      </c>
    </row>
    <row r="167" spans="1:9">
      <c r="A167" s="30" t="s">
        <v>237</v>
      </c>
      <c r="B167" s="31">
        <v>2.8869013925053779E-2</v>
      </c>
      <c r="C167" s="30" t="s">
        <v>362</v>
      </c>
      <c r="D167" s="30" t="s">
        <v>211</v>
      </c>
      <c r="E167" s="32">
        <v>1</v>
      </c>
      <c r="F167" s="32">
        <v>148096.30394479999</v>
      </c>
      <c r="G167" s="32">
        <v>1.8512037993099999</v>
      </c>
      <c r="H167" s="32">
        <v>1.8512037993099999</v>
      </c>
      <c r="I167" s="32">
        <v>100007.4819399565</v>
      </c>
    </row>
    <row r="168" spans="1:9">
      <c r="A168" s="30" t="s">
        <v>238</v>
      </c>
      <c r="B168" s="31">
        <v>1.591010981546473</v>
      </c>
      <c r="C168" s="30" t="s">
        <v>64</v>
      </c>
      <c r="D168" s="30" t="s">
        <v>59</v>
      </c>
      <c r="E168" s="32">
        <v>1</v>
      </c>
      <c r="F168" s="32">
        <v>215803.53670200001</v>
      </c>
      <c r="G168" s="32">
        <v>10.27635889057143</v>
      </c>
      <c r="H168" s="32">
        <v>10.27635889057143</v>
      </c>
      <c r="I168" s="32">
        <v>2000014.934200214</v>
      </c>
    </row>
    <row r="169" spans="1:9">
      <c r="A169" s="30" t="s">
        <v>65</v>
      </c>
      <c r="B169" s="31">
        <v>0.2439186384391864</v>
      </c>
      <c r="C169" s="30" t="s">
        <v>168</v>
      </c>
      <c r="D169" s="30" t="s">
        <v>211</v>
      </c>
      <c r="E169" s="32">
        <v>1</v>
      </c>
      <c r="F169" s="32">
        <v>713265.34482730005</v>
      </c>
      <c r="G169" s="32">
        <v>8.9158168103412514</v>
      </c>
      <c r="H169" s="32">
        <v>8.9158168103412514</v>
      </c>
      <c r="I169" s="32">
        <v>100304.4627455732</v>
      </c>
    </row>
    <row r="170" spans="1:9">
      <c r="A170" s="30" t="s">
        <v>239</v>
      </c>
      <c r="B170" s="31">
        <v>9.9784897543303497E-2</v>
      </c>
      <c r="C170" s="30" t="s">
        <v>322</v>
      </c>
      <c r="D170" s="30" t="s">
        <v>59</v>
      </c>
      <c r="E170" s="32">
        <v>1</v>
      </c>
      <c r="F170" s="32">
        <v>132671.8378179</v>
      </c>
      <c r="G170" s="32">
        <v>6.3177065627571416</v>
      </c>
      <c r="H170" s="32">
        <v>6.3177065627571416</v>
      </c>
      <c r="I170" s="32">
        <v>2000000.5758293469</v>
      </c>
    </row>
    <row r="171" spans="1:9">
      <c r="A171" s="30" t="s">
        <v>240</v>
      </c>
      <c r="B171" s="31">
        <v>3.0335333408807892</v>
      </c>
      <c r="C171" s="30" t="s">
        <v>322</v>
      </c>
      <c r="D171" s="30" t="s">
        <v>211</v>
      </c>
      <c r="E171" s="32">
        <v>1</v>
      </c>
      <c r="F171" s="32">
        <v>522094.70383349998</v>
      </c>
      <c r="G171" s="32">
        <v>6.5261837979187494</v>
      </c>
      <c r="H171" s="32">
        <v>6.5261837979187494</v>
      </c>
      <c r="I171" s="32">
        <v>102771.6354595584</v>
      </c>
    </row>
    <row r="172" spans="1:9">
      <c r="A172" s="30" t="s">
        <v>241</v>
      </c>
      <c r="B172" s="31">
        <v>0.18080682289897729</v>
      </c>
      <c r="C172" s="30" t="s">
        <v>312</v>
      </c>
      <c r="D172" s="30" t="s">
        <v>211</v>
      </c>
      <c r="E172" s="32">
        <v>1</v>
      </c>
      <c r="F172" s="32">
        <v>1475858.5690973999</v>
      </c>
      <c r="G172" s="32">
        <v>18.448232113717498</v>
      </c>
      <c r="H172" s="32">
        <v>18.448232113717498</v>
      </c>
      <c r="I172" s="32">
        <v>100466.9792731218</v>
      </c>
    </row>
    <row r="173" spans="1:9">
      <c r="A173" s="30" t="s">
        <v>242</v>
      </c>
      <c r="B173" s="31">
        <v>0.29074956435647981</v>
      </c>
      <c r="C173" s="30" t="s">
        <v>322</v>
      </c>
      <c r="D173" s="30" t="s">
        <v>211</v>
      </c>
      <c r="E173" s="32">
        <v>1</v>
      </c>
      <c r="F173" s="32">
        <v>89149.332807600003</v>
      </c>
      <c r="G173" s="32">
        <v>1.114366660095</v>
      </c>
      <c r="H173" s="32">
        <v>1.114366660095</v>
      </c>
      <c r="I173" s="32">
        <v>100045.3602269338</v>
      </c>
    </row>
    <row r="174" spans="1:9">
      <c r="A174" s="30" t="s">
        <v>243</v>
      </c>
      <c r="B174" s="31">
        <v>2.7714253368051611E-2</v>
      </c>
      <c r="C174" s="30" t="s">
        <v>58</v>
      </c>
      <c r="D174" s="30" t="s">
        <v>59</v>
      </c>
      <c r="E174" s="32">
        <v>1</v>
      </c>
      <c r="F174" s="32">
        <v>650502.34206479997</v>
      </c>
      <c r="G174" s="32">
        <v>30.97630200308571</v>
      </c>
      <c r="H174" s="32">
        <v>30.97630200308571</v>
      </c>
      <c r="I174" s="32">
        <v>2000000.784155661</v>
      </c>
    </row>
    <row r="175" spans="1:9">
      <c r="A175" s="30" t="s">
        <v>244</v>
      </c>
      <c r="B175" s="31">
        <v>0.39743386542888409</v>
      </c>
      <c r="C175" s="30" t="s">
        <v>362</v>
      </c>
      <c r="D175" s="30" t="s">
        <v>211</v>
      </c>
      <c r="E175" s="32">
        <v>1</v>
      </c>
      <c r="F175" s="32">
        <v>606402.98917660001</v>
      </c>
      <c r="G175" s="32">
        <v>7.5800373647074997</v>
      </c>
      <c r="H175" s="32">
        <v>7.5800373647074997</v>
      </c>
      <c r="I175" s="32">
        <v>100421.7588969932</v>
      </c>
    </row>
    <row r="176" spans="1:9">
      <c r="A176" s="30" t="s">
        <v>245</v>
      </c>
      <c r="B176" s="31">
        <v>1.108721083814483E-2</v>
      </c>
      <c r="C176" s="30" t="s">
        <v>362</v>
      </c>
      <c r="D176" s="30" t="s">
        <v>211</v>
      </c>
      <c r="E176" s="32">
        <v>1</v>
      </c>
      <c r="F176" s="32">
        <v>216331.74961500001</v>
      </c>
      <c r="G176" s="32">
        <v>2.7041468701875</v>
      </c>
      <c r="H176" s="32">
        <v>2.7041468701875</v>
      </c>
      <c r="I176" s="32">
        <v>100004.1974025082</v>
      </c>
    </row>
    <row r="177" spans="1:9">
      <c r="A177" s="30" t="s">
        <v>246</v>
      </c>
      <c r="B177" s="31">
        <v>0.61150232084229583</v>
      </c>
      <c r="C177" s="30" t="s">
        <v>362</v>
      </c>
      <c r="D177" s="30" t="s">
        <v>211</v>
      </c>
      <c r="E177" s="32">
        <v>1</v>
      </c>
      <c r="F177" s="32">
        <v>130149.33286189999</v>
      </c>
      <c r="G177" s="32">
        <v>1.6268666607737501</v>
      </c>
      <c r="H177" s="32">
        <v>1.6268666607737501</v>
      </c>
      <c r="I177" s="32">
        <v>100139.276583427</v>
      </c>
    </row>
    <row r="178" spans="1:9">
      <c r="A178" s="30" t="s">
        <v>247</v>
      </c>
      <c r="B178" s="31">
        <v>1.8762972187629721</v>
      </c>
      <c r="C178" s="30" t="s">
        <v>271</v>
      </c>
      <c r="D178" s="30" t="s">
        <v>211</v>
      </c>
      <c r="E178" s="32">
        <v>1</v>
      </c>
      <c r="F178" s="32">
        <v>65452.845716199998</v>
      </c>
      <c r="G178" s="32">
        <v>0.81816057145249999</v>
      </c>
      <c r="H178" s="32">
        <v>0.81816057145249999</v>
      </c>
      <c r="I178" s="32">
        <v>100214.91573666051</v>
      </c>
    </row>
    <row r="179" spans="1:9">
      <c r="A179" s="30" t="s">
        <v>248</v>
      </c>
      <c r="B179" s="31">
        <v>0.19530548322578209</v>
      </c>
      <c r="C179" s="30" t="s">
        <v>362</v>
      </c>
      <c r="D179" s="30" t="s">
        <v>211</v>
      </c>
      <c r="E179" s="32">
        <v>1</v>
      </c>
      <c r="F179" s="32">
        <v>207823.43531569999</v>
      </c>
      <c r="G179" s="32">
        <v>2.5977929414462499</v>
      </c>
      <c r="H179" s="32">
        <v>2.5977929414462499</v>
      </c>
      <c r="I179" s="32">
        <v>100071.03084880501</v>
      </c>
    </row>
    <row r="180" spans="1:9">
      <c r="A180" s="30" t="s">
        <v>249</v>
      </c>
      <c r="B180" s="31">
        <v>1.876297218762972E-2</v>
      </c>
      <c r="C180" s="30" t="s">
        <v>322</v>
      </c>
      <c r="D180" s="30" t="s">
        <v>211</v>
      </c>
      <c r="E180" s="32">
        <v>1</v>
      </c>
      <c r="F180" s="32">
        <v>622514.13252310001</v>
      </c>
      <c r="G180" s="32">
        <v>7.7814266565387502</v>
      </c>
      <c r="H180" s="32">
        <v>7.7814266565387502</v>
      </c>
      <c r="I180" s="32">
        <v>100020.44037687111</v>
      </c>
    </row>
    <row r="181" spans="1:9">
      <c r="A181" s="30" t="s">
        <v>250</v>
      </c>
      <c r="B181" s="31">
        <v>9.38148609381486E-3</v>
      </c>
      <c r="C181" s="30" t="s">
        <v>362</v>
      </c>
      <c r="D181" s="30" t="s">
        <v>211</v>
      </c>
      <c r="E181" s="32">
        <v>1</v>
      </c>
      <c r="F181" s="32">
        <v>234693.43121030001</v>
      </c>
      <c r="G181" s="32">
        <v>2.9336678901287501</v>
      </c>
      <c r="H181" s="32">
        <v>2.9336678901287501</v>
      </c>
      <c r="I181" s="32">
        <v>100003.8531030321</v>
      </c>
    </row>
    <row r="182" spans="1:9">
      <c r="A182" s="30" t="s">
        <v>251</v>
      </c>
      <c r="B182" s="31">
        <v>0.38351635910789089</v>
      </c>
      <c r="C182" s="30" t="s">
        <v>271</v>
      </c>
      <c r="D182" s="30" t="s">
        <v>211</v>
      </c>
      <c r="E182" s="32">
        <v>1</v>
      </c>
      <c r="F182" s="32">
        <v>427613.66089140001</v>
      </c>
      <c r="G182" s="32">
        <v>5.3451707611425006</v>
      </c>
      <c r="H182" s="32">
        <v>5.3451707611425006</v>
      </c>
      <c r="I182" s="32">
        <v>100286.9944600773</v>
      </c>
    </row>
    <row r="183" spans="1:9">
      <c r="A183" s="30" t="s">
        <v>252</v>
      </c>
      <c r="B183" s="31">
        <v>0.64714140156232303</v>
      </c>
      <c r="C183" s="30" t="s">
        <v>281</v>
      </c>
      <c r="D183" s="30" t="s">
        <v>59</v>
      </c>
      <c r="E183" s="32">
        <v>1</v>
      </c>
      <c r="F183" s="32">
        <v>186549.0509191</v>
      </c>
      <c r="G183" s="32">
        <v>8.8832881390047618</v>
      </c>
      <c r="H183" s="32">
        <v>8.8832881390047618</v>
      </c>
      <c r="I183" s="32">
        <v>2000005.2510053799</v>
      </c>
    </row>
    <row r="184" spans="1:9">
      <c r="A184" s="30" t="s">
        <v>253</v>
      </c>
      <c r="B184" s="31">
        <v>8.8305219064870391E-3</v>
      </c>
      <c r="C184" s="30" t="s">
        <v>369</v>
      </c>
      <c r="D184" s="30" t="s">
        <v>211</v>
      </c>
      <c r="E184" s="32">
        <v>1</v>
      </c>
      <c r="F184" s="32">
        <v>1264348.1230593999</v>
      </c>
      <c r="G184" s="32">
        <v>15.8043515382425</v>
      </c>
      <c r="H184" s="32">
        <v>15.8043515382425</v>
      </c>
      <c r="I184" s="32">
        <v>100019.53849414671</v>
      </c>
    </row>
    <row r="185" spans="1:9">
      <c r="A185" s="30" t="s">
        <v>254</v>
      </c>
      <c r="B185" s="31">
        <v>5.9006000226423647E-2</v>
      </c>
      <c r="C185" s="30" t="s">
        <v>369</v>
      </c>
      <c r="D185" s="30" t="s">
        <v>211</v>
      </c>
      <c r="E185" s="32">
        <v>1</v>
      </c>
      <c r="F185" s="32">
        <v>688140.9110959</v>
      </c>
      <c r="G185" s="32">
        <v>8.6017613886987494</v>
      </c>
      <c r="H185" s="32">
        <v>8.6017613886987494</v>
      </c>
      <c r="I185" s="32">
        <v>100071.0577748229</v>
      </c>
    </row>
    <row r="186" spans="1:9">
      <c r="A186" s="30" t="s">
        <v>255</v>
      </c>
      <c r="B186" s="31">
        <v>2.3095211140043018E-3</v>
      </c>
      <c r="C186" s="30" t="s">
        <v>281</v>
      </c>
      <c r="D186" s="30" t="s">
        <v>211</v>
      </c>
      <c r="E186" s="32">
        <v>1</v>
      </c>
      <c r="F186" s="32">
        <v>112826.3450934</v>
      </c>
      <c r="G186" s="32">
        <v>1.4103293136674999</v>
      </c>
      <c r="H186" s="32">
        <v>1.4103293136674999</v>
      </c>
      <c r="I186" s="32">
        <v>100000.4560059459</v>
      </c>
    </row>
    <row r="187" spans="1:9">
      <c r="A187" s="30" t="s">
        <v>256</v>
      </c>
      <c r="B187" s="31">
        <v>1.279293558247481E-2</v>
      </c>
      <c r="C187" s="30" t="s">
        <v>307</v>
      </c>
      <c r="D187" s="30" t="s">
        <v>211</v>
      </c>
      <c r="E187" s="32">
        <v>1</v>
      </c>
      <c r="F187" s="32">
        <v>555950.53848440002</v>
      </c>
      <c r="G187" s="32">
        <v>6.9493817310550003</v>
      </c>
      <c r="H187" s="32">
        <v>6.9493817310550003</v>
      </c>
      <c r="I187" s="32">
        <v>100012.4464189953</v>
      </c>
    </row>
    <row r="188" spans="1:9">
      <c r="A188" s="30" t="s">
        <v>257</v>
      </c>
      <c r="B188" s="31">
        <v>7.6211781576663258</v>
      </c>
      <c r="C188" s="30" t="s">
        <v>271</v>
      </c>
      <c r="D188" s="30" t="s">
        <v>211</v>
      </c>
      <c r="E188" s="32">
        <v>1</v>
      </c>
      <c r="F188" s="32">
        <v>228613.1318155</v>
      </c>
      <c r="G188" s="32">
        <v>2.8576641476937499</v>
      </c>
      <c r="H188" s="32">
        <v>2.8576641476937499</v>
      </c>
      <c r="I188" s="32">
        <v>103049.027461809</v>
      </c>
    </row>
    <row r="189" spans="1:9">
      <c r="A189" s="30" t="s">
        <v>258</v>
      </c>
      <c r="B189" s="31">
        <v>0.17516887429714331</v>
      </c>
      <c r="C189" s="30" t="s">
        <v>369</v>
      </c>
      <c r="D189" s="30" t="s">
        <v>59</v>
      </c>
      <c r="E189" s="32">
        <v>1</v>
      </c>
      <c r="F189" s="32">
        <v>277104.11048520001</v>
      </c>
      <c r="G189" s="32">
        <v>13.19543383262857</v>
      </c>
      <c r="H189" s="32">
        <v>13.19543383262857</v>
      </c>
      <c r="I189" s="32">
        <v>2000002.1113009411</v>
      </c>
    </row>
    <row r="190" spans="1:9">
      <c r="A190" s="30" t="s">
        <v>259</v>
      </c>
      <c r="B190" s="31">
        <v>5.1171742329899237E-3</v>
      </c>
      <c r="C190" s="30" t="s">
        <v>362</v>
      </c>
      <c r="D190" s="30" t="s">
        <v>211</v>
      </c>
      <c r="E190" s="32">
        <v>1</v>
      </c>
      <c r="F190" s="32">
        <v>230327.9983494</v>
      </c>
      <c r="G190" s="32">
        <v>2.8790999793675001</v>
      </c>
      <c r="H190" s="32">
        <v>2.8790999793675001</v>
      </c>
      <c r="I190" s="32">
        <v>100002.06259987201</v>
      </c>
    </row>
    <row r="191" spans="1:9">
      <c r="A191" s="30" t="s">
        <v>260</v>
      </c>
      <c r="B191" s="31">
        <v>1.4498660326804779E-2</v>
      </c>
      <c r="C191" s="30" t="s">
        <v>369</v>
      </c>
      <c r="D191" s="30" t="s">
        <v>211</v>
      </c>
      <c r="E191" s="32">
        <v>1</v>
      </c>
      <c r="F191" s="32">
        <v>853718.90518949996</v>
      </c>
      <c r="G191" s="32">
        <v>10.67148631486875</v>
      </c>
      <c r="H191" s="32">
        <v>10.67148631486875</v>
      </c>
      <c r="I191" s="32">
        <v>100021.6611157366</v>
      </c>
    </row>
    <row r="192" spans="1:9">
      <c r="A192" s="30" t="s">
        <v>261</v>
      </c>
      <c r="B192" s="31">
        <v>7.8463338239178823E-2</v>
      </c>
      <c r="C192" s="30" t="s">
        <v>271</v>
      </c>
      <c r="D192" s="30" t="s">
        <v>211</v>
      </c>
      <c r="E192" s="32">
        <v>1</v>
      </c>
      <c r="F192" s="32">
        <v>160550.12846149999</v>
      </c>
      <c r="G192" s="32">
        <v>2.0068766057687499</v>
      </c>
      <c r="H192" s="32">
        <v>2.0068766057687499</v>
      </c>
      <c r="I192" s="32">
        <v>100022.0452733092</v>
      </c>
    </row>
    <row r="193" spans="1:9">
      <c r="A193" s="30" t="s">
        <v>262</v>
      </c>
      <c r="B193" s="31">
        <v>2.0468696931959691E-2</v>
      </c>
      <c r="C193" s="30" t="s">
        <v>168</v>
      </c>
      <c r="D193" s="30" t="s">
        <v>59</v>
      </c>
      <c r="E193" s="32">
        <v>1</v>
      </c>
      <c r="F193" s="32">
        <v>2317813.8202367001</v>
      </c>
      <c r="G193" s="32">
        <v>110.3720866779381</v>
      </c>
      <c r="H193" s="32">
        <v>110.3720866779381</v>
      </c>
      <c r="I193" s="32">
        <v>2000002.063568919</v>
      </c>
    </row>
    <row r="194" spans="1:9">
      <c r="A194" s="30" t="s">
        <v>263</v>
      </c>
      <c r="B194" s="31">
        <v>6.2020151703837891</v>
      </c>
      <c r="C194" s="30" t="s">
        <v>271</v>
      </c>
      <c r="D194" s="30" t="s">
        <v>211</v>
      </c>
      <c r="E194" s="32">
        <v>1</v>
      </c>
      <c r="F194" s="32">
        <v>441005.47030250001</v>
      </c>
      <c r="G194" s="32">
        <v>5.5125683787812498</v>
      </c>
      <c r="H194" s="32">
        <v>5.5125683787812498</v>
      </c>
      <c r="I194" s="32">
        <v>104786.4645798171</v>
      </c>
    </row>
    <row r="195" spans="1:9">
      <c r="A195" s="30" t="s">
        <v>264</v>
      </c>
      <c r="B195" s="31">
        <v>0.30670591343069559</v>
      </c>
      <c r="C195" s="30" t="s">
        <v>58</v>
      </c>
      <c r="D195" s="30" t="s">
        <v>211</v>
      </c>
      <c r="E195" s="32">
        <v>1</v>
      </c>
      <c r="F195" s="32">
        <v>231269.51796</v>
      </c>
      <c r="G195" s="32">
        <v>2.8908689745</v>
      </c>
      <c r="H195" s="32">
        <v>2.8908689745</v>
      </c>
      <c r="I195" s="32">
        <v>100124.13052532059</v>
      </c>
    </row>
    <row r="196" spans="1:9">
      <c r="A196" s="30" t="s">
        <v>265</v>
      </c>
      <c r="B196" s="31">
        <v>7.9678478433148417E-2</v>
      </c>
      <c r="C196" s="30" t="s">
        <v>307</v>
      </c>
      <c r="D196" s="30" t="s">
        <v>59</v>
      </c>
      <c r="E196" s="32">
        <v>1</v>
      </c>
      <c r="F196" s="32">
        <v>797096.68028009997</v>
      </c>
      <c r="G196" s="32">
        <v>37.956984775242859</v>
      </c>
      <c r="H196" s="32">
        <v>37.956984775242859</v>
      </c>
      <c r="I196" s="32">
        <v>2000002.7624998731</v>
      </c>
    </row>
    <row r="197" spans="1:9">
      <c r="A197" s="30" t="s">
        <v>266</v>
      </c>
      <c r="B197" s="31">
        <v>1.0392845013019359E-2</v>
      </c>
      <c r="C197" s="30" t="s">
        <v>312</v>
      </c>
      <c r="D197" s="30" t="s">
        <v>211</v>
      </c>
      <c r="E197" s="32">
        <v>1</v>
      </c>
      <c r="F197" s="32">
        <v>831739.72874189995</v>
      </c>
      <c r="G197" s="32">
        <v>10.39674660927375</v>
      </c>
      <c r="H197" s="32">
        <v>10.39674660927375</v>
      </c>
      <c r="I197" s="32">
        <v>100015.127248661</v>
      </c>
    </row>
    <row r="198" spans="1:9">
      <c r="A198" s="30" t="s">
        <v>267</v>
      </c>
      <c r="B198" s="31">
        <v>3.1555907770104523E-2</v>
      </c>
      <c r="C198" s="30" t="s">
        <v>307</v>
      </c>
      <c r="D198" s="30" t="s">
        <v>211</v>
      </c>
      <c r="E198" s="32">
        <v>1</v>
      </c>
      <c r="F198" s="32">
        <v>517385.59762680001</v>
      </c>
      <c r="G198" s="32">
        <v>6.4673199703349997</v>
      </c>
      <c r="H198" s="32">
        <v>6.4673199703349997</v>
      </c>
      <c r="I198" s="32">
        <v>100028.5715013505</v>
      </c>
    </row>
    <row r="199" spans="1:9">
      <c r="A199" s="30" t="s">
        <v>268</v>
      </c>
      <c r="B199" s="31">
        <v>0.58591644967734624</v>
      </c>
      <c r="C199" s="30" t="s">
        <v>362</v>
      </c>
      <c r="D199" s="30" t="s">
        <v>211</v>
      </c>
      <c r="E199" s="32">
        <v>1</v>
      </c>
      <c r="F199" s="32">
        <v>120331.33273730001</v>
      </c>
      <c r="G199" s="32">
        <v>1.50414165921625</v>
      </c>
      <c r="H199" s="32">
        <v>1.50414165921625</v>
      </c>
      <c r="I199" s="32">
        <v>100123.3821877092</v>
      </c>
    </row>
    <row r="200" spans="1:9">
      <c r="A200" s="30" t="s">
        <v>269</v>
      </c>
      <c r="B200" s="31">
        <v>0.1813653345409261</v>
      </c>
      <c r="C200" s="30" t="s">
        <v>362</v>
      </c>
      <c r="D200" s="30" t="s">
        <v>211</v>
      </c>
      <c r="E200" s="32">
        <v>1</v>
      </c>
      <c r="F200" s="32">
        <v>514249.84077180002</v>
      </c>
      <c r="G200" s="32">
        <v>6.4281230096474999</v>
      </c>
      <c r="H200" s="32">
        <v>6.4281230096474999</v>
      </c>
      <c r="I200" s="32">
        <v>100163.2174152161</v>
      </c>
    </row>
    <row r="201" spans="1:9">
      <c r="A201" s="30" t="s">
        <v>270</v>
      </c>
      <c r="B201" s="31">
        <v>6.928563342012907E-2</v>
      </c>
      <c r="C201" s="30" t="s">
        <v>271</v>
      </c>
      <c r="D201" s="30" t="s">
        <v>68</v>
      </c>
      <c r="E201" s="32">
        <v>1</v>
      </c>
      <c r="F201" s="32">
        <v>0</v>
      </c>
      <c r="G201" s="32">
        <v>0</v>
      </c>
      <c r="H201" s="32">
        <v>0</v>
      </c>
      <c r="I201" s="32">
        <v>600000</v>
      </c>
    </row>
    <row r="202" spans="1:9">
      <c r="A202" s="30" t="s">
        <v>271</v>
      </c>
      <c r="B202" s="31">
        <v>2.348782972942375</v>
      </c>
      <c r="C202" s="30" t="s">
        <v>64</v>
      </c>
      <c r="D202" s="30" t="s">
        <v>59</v>
      </c>
      <c r="E202" s="32">
        <v>1</v>
      </c>
      <c r="F202" s="32">
        <v>125870.23602310001</v>
      </c>
      <c r="G202" s="32">
        <v>5.993820763004762</v>
      </c>
      <c r="H202" s="32">
        <v>5.993820763004762</v>
      </c>
      <c r="I202" s="32">
        <v>2000012.8592657249</v>
      </c>
    </row>
    <row r="203" spans="1:9">
      <c r="A203" s="30" t="s">
        <v>272</v>
      </c>
      <c r="B203" s="31">
        <v>0.81092871429110525</v>
      </c>
      <c r="C203" s="30" t="s">
        <v>271</v>
      </c>
      <c r="D203" s="30" t="s">
        <v>410</v>
      </c>
      <c r="E203" s="32">
        <v>1</v>
      </c>
      <c r="F203" s="32">
        <v>0</v>
      </c>
      <c r="G203" s="32">
        <v>0</v>
      </c>
      <c r="H203" s="32">
        <v>0</v>
      </c>
      <c r="I203" s="32">
        <v>150000</v>
      </c>
    </row>
    <row r="204" spans="1:9">
      <c r="A204" s="30" t="s">
        <v>273</v>
      </c>
      <c r="B204" s="31">
        <v>1.616664779803012E-2</v>
      </c>
      <c r="C204" s="30" t="s">
        <v>58</v>
      </c>
      <c r="D204" s="30" t="s">
        <v>59</v>
      </c>
      <c r="E204" s="32">
        <v>1</v>
      </c>
      <c r="F204" s="32">
        <v>455865.68819419999</v>
      </c>
      <c r="G204" s="32">
        <v>21.70788991400952</v>
      </c>
      <c r="H204" s="32">
        <v>21.70788991400952</v>
      </c>
      <c r="I204" s="32">
        <v>2000000.3205583671</v>
      </c>
    </row>
    <row r="205" spans="1:9">
      <c r="A205" s="30" t="s">
        <v>274</v>
      </c>
      <c r="B205" s="31">
        <v>1.7057247443299751E-3</v>
      </c>
      <c r="C205" s="30" t="s">
        <v>312</v>
      </c>
      <c r="D205" s="30" t="s">
        <v>211</v>
      </c>
      <c r="E205" s="32">
        <v>1</v>
      </c>
      <c r="F205" s="32">
        <v>892619.47253759997</v>
      </c>
      <c r="G205" s="32">
        <v>11.15774340672</v>
      </c>
      <c r="H205" s="32">
        <v>11.15774340672</v>
      </c>
      <c r="I205" s="32">
        <v>100002.6644854628</v>
      </c>
    </row>
    <row r="206" spans="1:9">
      <c r="A206" s="30" t="s">
        <v>275</v>
      </c>
      <c r="B206" s="31">
        <v>5.2024604702064221E-2</v>
      </c>
      <c r="C206" s="30" t="s">
        <v>362</v>
      </c>
      <c r="D206" s="30" t="s">
        <v>211</v>
      </c>
      <c r="E206" s="32">
        <v>1</v>
      </c>
      <c r="F206" s="32">
        <v>100577.7815903</v>
      </c>
      <c r="G206" s="32">
        <v>1.2572222698787501</v>
      </c>
      <c r="H206" s="32">
        <v>1.2572222698787501</v>
      </c>
      <c r="I206" s="32">
        <v>100009.1569088258</v>
      </c>
    </row>
    <row r="207" spans="1:9">
      <c r="A207" s="30" t="s">
        <v>276</v>
      </c>
      <c r="B207" s="31">
        <v>0.39656944213211148</v>
      </c>
      <c r="C207" s="30" t="s">
        <v>307</v>
      </c>
      <c r="D207" s="30" t="s">
        <v>211</v>
      </c>
      <c r="E207" s="32">
        <v>1</v>
      </c>
      <c r="F207" s="32">
        <v>372166.6667692</v>
      </c>
      <c r="G207" s="32">
        <v>4.6520833346149999</v>
      </c>
      <c r="H207" s="32">
        <v>4.6520833346149999</v>
      </c>
      <c r="I207" s="32">
        <v>100258.2823729864</v>
      </c>
    </row>
    <row r="208" spans="1:9">
      <c r="A208" s="30" t="s">
        <v>277</v>
      </c>
      <c r="B208" s="31">
        <v>1.737310841918563</v>
      </c>
      <c r="C208" s="30" t="s">
        <v>369</v>
      </c>
      <c r="D208" s="30" t="s">
        <v>59</v>
      </c>
      <c r="E208" s="32">
        <v>1</v>
      </c>
      <c r="F208" s="32">
        <v>1641593.286657</v>
      </c>
      <c r="G208" s="32">
        <v>78.171108888428563</v>
      </c>
      <c r="H208" s="32">
        <v>78.171108888428563</v>
      </c>
      <c r="I208" s="32">
        <v>2000124.0490182589</v>
      </c>
    </row>
    <row r="209" spans="1:9">
      <c r="A209" s="30" t="s">
        <v>278</v>
      </c>
      <c r="B209" s="31">
        <v>1.1547605570021509E-3</v>
      </c>
      <c r="C209" s="30" t="s">
        <v>168</v>
      </c>
      <c r="D209" s="30" t="s">
        <v>211</v>
      </c>
      <c r="E209" s="32">
        <v>1</v>
      </c>
      <c r="F209" s="32">
        <v>633272.51462429995</v>
      </c>
      <c r="G209" s="32">
        <v>7.9159064328037489</v>
      </c>
      <c r="H209" s="32">
        <v>7.9159064328037489</v>
      </c>
      <c r="I209" s="32">
        <v>100001.279736713</v>
      </c>
    </row>
    <row r="210" spans="1:9">
      <c r="A210" s="30" t="s">
        <v>279</v>
      </c>
      <c r="B210" s="31">
        <v>3.9193931846484772E-2</v>
      </c>
      <c r="C210" s="30" t="s">
        <v>312</v>
      </c>
      <c r="D210" s="30" t="s">
        <v>211</v>
      </c>
      <c r="E210" s="32">
        <v>1</v>
      </c>
      <c r="F210" s="32">
        <v>598558.07384490001</v>
      </c>
      <c r="G210" s="32">
        <v>7.4819759230612499</v>
      </c>
      <c r="H210" s="32">
        <v>7.4819759230612499</v>
      </c>
      <c r="I210" s="32">
        <v>100041.05472761681</v>
      </c>
    </row>
    <row r="211" spans="1:9">
      <c r="A211" s="30" t="s">
        <v>280</v>
      </c>
      <c r="B211" s="31">
        <v>0.2034491867617646</v>
      </c>
      <c r="C211" s="30" t="s">
        <v>281</v>
      </c>
      <c r="D211" s="30" t="s">
        <v>68</v>
      </c>
      <c r="E211" s="32">
        <v>1</v>
      </c>
      <c r="F211" s="32">
        <v>0</v>
      </c>
      <c r="G211" s="32">
        <v>0</v>
      </c>
      <c r="H211" s="32">
        <v>0</v>
      </c>
      <c r="I211" s="32">
        <v>600000</v>
      </c>
    </row>
    <row r="212" spans="1:9">
      <c r="A212" s="30" t="s">
        <v>281</v>
      </c>
      <c r="B212" s="31">
        <v>2.638892033661647</v>
      </c>
      <c r="C212" s="30" t="s">
        <v>362</v>
      </c>
      <c r="D212" s="30" t="s">
        <v>211</v>
      </c>
      <c r="E212" s="32">
        <v>1</v>
      </c>
      <c r="F212" s="32">
        <v>541610.24212139996</v>
      </c>
      <c r="G212" s="32">
        <v>6.7701280265174999</v>
      </c>
      <c r="H212" s="32">
        <v>6.7701280265174999</v>
      </c>
      <c r="I212" s="32">
        <v>102501.18916824651</v>
      </c>
    </row>
    <row r="213" spans="1:9">
      <c r="A213" s="30" t="s">
        <v>282</v>
      </c>
      <c r="B213" s="31">
        <v>23.2807049322616</v>
      </c>
      <c r="C213" s="30" t="s">
        <v>369</v>
      </c>
      <c r="D213" s="30" t="s">
        <v>410</v>
      </c>
      <c r="E213" s="32">
        <v>2</v>
      </c>
      <c r="F213" s="32">
        <v>0</v>
      </c>
      <c r="G213" s="32">
        <v>0</v>
      </c>
      <c r="H213" s="32">
        <v>0</v>
      </c>
      <c r="I213" s="32">
        <v>300000</v>
      </c>
    </row>
    <row r="214" spans="1:9">
      <c r="A214" s="30" t="s">
        <v>283</v>
      </c>
      <c r="B214" s="31">
        <v>0.11001924600928339</v>
      </c>
      <c r="C214" s="30" t="s">
        <v>281</v>
      </c>
      <c r="D214" s="30" t="s">
        <v>211</v>
      </c>
      <c r="E214" s="32">
        <v>1</v>
      </c>
      <c r="F214" s="32">
        <v>0</v>
      </c>
      <c r="G214" s="32">
        <v>0</v>
      </c>
      <c r="H214" s="32">
        <v>0</v>
      </c>
      <c r="I214" s="32">
        <v>100000</v>
      </c>
    </row>
    <row r="215" spans="1:9">
      <c r="A215" s="30" t="s">
        <v>284</v>
      </c>
      <c r="B215" s="31">
        <v>7.6757613494848843E-3</v>
      </c>
      <c r="C215" s="30" t="s">
        <v>369</v>
      </c>
      <c r="D215" s="30" t="s">
        <v>211</v>
      </c>
      <c r="E215" s="32">
        <v>1</v>
      </c>
      <c r="F215" s="32">
        <v>1434953.5896825001</v>
      </c>
      <c r="G215" s="32">
        <v>17.93691987103125</v>
      </c>
      <c r="H215" s="32">
        <v>17.93691987103125</v>
      </c>
      <c r="I215" s="32">
        <v>100019.2751322785</v>
      </c>
    </row>
    <row r="216" spans="1:9">
      <c r="A216" s="30" t="s">
        <v>285</v>
      </c>
      <c r="B216" s="31">
        <v>2.4609004113362771</v>
      </c>
      <c r="C216" s="30" t="s">
        <v>271</v>
      </c>
      <c r="D216" s="30" t="s">
        <v>211</v>
      </c>
      <c r="E216" s="32">
        <v>1</v>
      </c>
      <c r="F216" s="32">
        <v>441681.21698099998</v>
      </c>
      <c r="G216" s="32">
        <v>5.5210152122624994</v>
      </c>
      <c r="H216" s="32">
        <v>5.5210152122624994</v>
      </c>
      <c r="I216" s="32">
        <v>101902.1336049591</v>
      </c>
    </row>
    <row r="217" spans="1:9">
      <c r="A217" s="30" t="s">
        <v>286</v>
      </c>
      <c r="B217" s="31">
        <v>3.4114494886599477E-2</v>
      </c>
      <c r="C217" s="30" t="s">
        <v>369</v>
      </c>
      <c r="D217" s="30" t="s">
        <v>211</v>
      </c>
      <c r="E217" s="32">
        <v>1</v>
      </c>
      <c r="F217" s="32">
        <v>83591.1738645</v>
      </c>
      <c r="G217" s="32">
        <v>1.04488967330625</v>
      </c>
      <c r="H217" s="32">
        <v>1.04488967330625</v>
      </c>
      <c r="I217" s="32">
        <v>100004.99042367841</v>
      </c>
    </row>
    <row r="218" spans="1:9">
      <c r="A218" s="30" t="s">
        <v>287</v>
      </c>
      <c r="B218" s="31">
        <v>5.7738027850107558E-3</v>
      </c>
      <c r="C218" s="30" t="s">
        <v>362</v>
      </c>
      <c r="D218" s="30" t="s">
        <v>211</v>
      </c>
      <c r="E218" s="32">
        <v>1</v>
      </c>
      <c r="F218" s="32">
        <v>46153.494138399998</v>
      </c>
      <c r="G218" s="32">
        <v>0.57691867672999997</v>
      </c>
      <c r="H218" s="32">
        <v>0.57691867672999997</v>
      </c>
      <c r="I218" s="32">
        <v>100000.46634205271</v>
      </c>
    </row>
    <row r="219" spans="1:9">
      <c r="A219" s="30" t="s">
        <v>288</v>
      </c>
      <c r="B219" s="31">
        <v>7.6757613494848843E-3</v>
      </c>
      <c r="C219" s="30" t="s">
        <v>271</v>
      </c>
      <c r="D219" s="30" t="s">
        <v>211</v>
      </c>
      <c r="E219" s="32">
        <v>1</v>
      </c>
      <c r="F219" s="32">
        <v>1144432.6069221999</v>
      </c>
      <c r="G219" s="32">
        <v>14.305407586527499</v>
      </c>
      <c r="H219" s="32">
        <v>14.305407586527499</v>
      </c>
      <c r="I219" s="32">
        <v>100015.37268524979</v>
      </c>
    </row>
    <row r="220" spans="1:9">
      <c r="A220" s="30" t="s">
        <v>289</v>
      </c>
      <c r="B220" s="31">
        <v>6.2719347899920768E-3</v>
      </c>
      <c r="C220" s="30" t="s">
        <v>307</v>
      </c>
      <c r="D220" s="30" t="s">
        <v>211</v>
      </c>
      <c r="E220" s="32">
        <v>1</v>
      </c>
      <c r="F220" s="32">
        <v>337080.65092809999</v>
      </c>
      <c r="G220" s="32">
        <v>4.2135081366012486</v>
      </c>
      <c r="H220" s="32">
        <v>4.2135081366012486</v>
      </c>
      <c r="I220" s="32">
        <v>100003.69975875779</v>
      </c>
    </row>
    <row r="221" spans="1:9">
      <c r="A221" s="30" t="s">
        <v>290</v>
      </c>
      <c r="B221" s="31">
        <v>1.620438507113476E-2</v>
      </c>
      <c r="C221" s="30" t="s">
        <v>369</v>
      </c>
      <c r="D221" s="30" t="s">
        <v>211</v>
      </c>
      <c r="E221" s="32">
        <v>1</v>
      </c>
      <c r="F221" s="32">
        <v>987377.900869</v>
      </c>
      <c r="G221" s="32">
        <v>12.342223760862501</v>
      </c>
      <c r="H221" s="32">
        <v>12.342223760862501</v>
      </c>
      <c r="I221" s="32">
        <v>100027.9997405037</v>
      </c>
    </row>
    <row r="222" spans="1:9">
      <c r="A222" s="30" t="s">
        <v>291</v>
      </c>
      <c r="B222" s="31">
        <v>4.2643118608249372E-3</v>
      </c>
      <c r="C222" s="30" t="s">
        <v>271</v>
      </c>
      <c r="D222" s="30" t="s">
        <v>211</v>
      </c>
      <c r="E222" s="32">
        <v>1</v>
      </c>
      <c r="F222" s="32">
        <v>482964.21395820001</v>
      </c>
      <c r="G222" s="32">
        <v>6.0370526744774997</v>
      </c>
      <c r="H222" s="32">
        <v>6.0370526744774997</v>
      </c>
      <c r="I222" s="32">
        <v>100003.6041425454</v>
      </c>
    </row>
    <row r="223" spans="1:9">
      <c r="A223" s="30" t="s">
        <v>292</v>
      </c>
      <c r="B223" s="31">
        <v>1.3857126684025811E-2</v>
      </c>
      <c r="C223" s="30" t="s">
        <v>271</v>
      </c>
      <c r="D223" s="30" t="s">
        <v>211</v>
      </c>
      <c r="E223" s="32">
        <v>1</v>
      </c>
      <c r="F223" s="32">
        <v>179709.6470151</v>
      </c>
      <c r="G223" s="32">
        <v>2.2463705876887499</v>
      </c>
      <c r="H223" s="32">
        <v>2.2463705876887499</v>
      </c>
      <c r="I223" s="32">
        <v>100004.3579538538</v>
      </c>
    </row>
    <row r="224" spans="1:9">
      <c r="A224" s="30" t="s">
        <v>293</v>
      </c>
      <c r="B224" s="31">
        <v>5.7738027850107558E-3</v>
      </c>
      <c r="C224" s="30" t="s">
        <v>312</v>
      </c>
      <c r="D224" s="30" t="s">
        <v>211</v>
      </c>
      <c r="E224" s="32">
        <v>1</v>
      </c>
      <c r="F224" s="32">
        <v>1010049.6586635</v>
      </c>
      <c r="G224" s="32">
        <v>12.625620733293751</v>
      </c>
      <c r="H224" s="32">
        <v>12.625620733293751</v>
      </c>
      <c r="I224" s="32">
        <v>100010.20569818129</v>
      </c>
    </row>
    <row r="225" spans="1:9">
      <c r="A225" s="30" t="s">
        <v>294</v>
      </c>
      <c r="B225" s="31">
        <v>0.35700215102456678</v>
      </c>
      <c r="C225" s="30" t="s">
        <v>271</v>
      </c>
      <c r="D225" s="30" t="s">
        <v>211</v>
      </c>
      <c r="E225" s="32">
        <v>1</v>
      </c>
      <c r="F225" s="32">
        <v>999646.0472883</v>
      </c>
      <c r="G225" s="32">
        <v>12.49557559110375</v>
      </c>
      <c r="H225" s="32">
        <v>12.49557559110375</v>
      </c>
      <c r="I225" s="32">
        <v>100624.532631004</v>
      </c>
    </row>
    <row r="226" spans="1:9">
      <c r="A226" s="30" t="s">
        <v>295</v>
      </c>
      <c r="B226" s="31">
        <v>0.17321408355032261</v>
      </c>
      <c r="C226" s="30" t="s">
        <v>369</v>
      </c>
      <c r="D226" s="30" t="s">
        <v>211</v>
      </c>
      <c r="E226" s="32">
        <v>1</v>
      </c>
      <c r="F226" s="32">
        <v>805662.37191930006</v>
      </c>
      <c r="G226" s="32">
        <v>10.07077964899125</v>
      </c>
      <c r="H226" s="32">
        <v>10.07077964899125</v>
      </c>
      <c r="I226" s="32">
        <v>100244.2161214552</v>
      </c>
    </row>
    <row r="227" spans="1:9">
      <c r="A227" s="30" t="s">
        <v>296</v>
      </c>
      <c r="B227" s="31">
        <v>0.1117249707536133</v>
      </c>
      <c r="C227" s="30" t="s">
        <v>307</v>
      </c>
      <c r="D227" s="30" t="s">
        <v>211</v>
      </c>
      <c r="E227" s="32">
        <v>1</v>
      </c>
      <c r="F227" s="32">
        <v>712502.15483829996</v>
      </c>
      <c r="G227" s="32">
        <v>8.9062769354787488</v>
      </c>
      <c r="H227" s="32">
        <v>8.9062769354787488</v>
      </c>
      <c r="I227" s="32">
        <v>100139.3074942196</v>
      </c>
    </row>
    <row r="228" spans="1:9">
      <c r="A228" s="30" t="s">
        <v>297</v>
      </c>
      <c r="B228" s="31">
        <v>0.1117249707536133</v>
      </c>
      <c r="C228" s="30" t="s">
        <v>369</v>
      </c>
      <c r="D228" s="30" t="s">
        <v>211</v>
      </c>
      <c r="E228" s="32">
        <v>1</v>
      </c>
      <c r="F228" s="32">
        <v>1065793.0446440999</v>
      </c>
      <c r="G228" s="32">
        <v>13.32241305805125</v>
      </c>
      <c r="H228" s="32">
        <v>13.32241305805125</v>
      </c>
      <c r="I228" s="32">
        <v>100208.382469299</v>
      </c>
    </row>
    <row r="229" spans="1:9">
      <c r="A229" s="30" t="s">
        <v>298</v>
      </c>
      <c r="B229" s="31">
        <v>1.7057247443299751E-3</v>
      </c>
      <c r="C229" s="30" t="s">
        <v>271</v>
      </c>
      <c r="D229" s="30" t="s">
        <v>211</v>
      </c>
      <c r="E229" s="32">
        <v>1</v>
      </c>
      <c r="F229" s="32">
        <v>86156.392790099999</v>
      </c>
      <c r="G229" s="32">
        <v>1.0769549098762501</v>
      </c>
      <c r="H229" s="32">
        <v>1.0769549098762501</v>
      </c>
      <c r="I229" s="32">
        <v>100000.2571784094</v>
      </c>
    </row>
    <row r="230" spans="1:9">
      <c r="A230" s="30" t="s">
        <v>299</v>
      </c>
      <c r="B230" s="31">
        <v>0.1219593192195932</v>
      </c>
      <c r="C230" s="30" t="s">
        <v>362</v>
      </c>
      <c r="D230" s="30" t="s">
        <v>211</v>
      </c>
      <c r="E230" s="32">
        <v>1</v>
      </c>
      <c r="F230" s="32">
        <v>95458.520201599997</v>
      </c>
      <c r="G230" s="32">
        <v>1.19323150252</v>
      </c>
      <c r="H230" s="32">
        <v>1.19323150252</v>
      </c>
      <c r="I230" s="32">
        <v>100020.37359824061</v>
      </c>
    </row>
    <row r="231" spans="1:9">
      <c r="A231" s="30" t="s">
        <v>300</v>
      </c>
      <c r="B231" s="31">
        <v>8.5286237216498743E-3</v>
      </c>
      <c r="C231" s="30" t="s">
        <v>271</v>
      </c>
      <c r="D231" s="30" t="s">
        <v>211</v>
      </c>
      <c r="E231" s="32">
        <v>1</v>
      </c>
      <c r="F231" s="32">
        <v>443315.14848710003</v>
      </c>
      <c r="G231" s="32">
        <v>5.54143935608875</v>
      </c>
      <c r="H231" s="32">
        <v>5.54143935608875</v>
      </c>
      <c r="I231" s="32">
        <v>100006.6165191602</v>
      </c>
    </row>
    <row r="232" spans="1:9">
      <c r="A232" s="30" t="s">
        <v>301</v>
      </c>
      <c r="B232" s="31">
        <v>5.7738027850107558E-3</v>
      </c>
      <c r="C232" s="30" t="s">
        <v>271</v>
      </c>
      <c r="D232" s="30" t="s">
        <v>211</v>
      </c>
      <c r="E232" s="32">
        <v>1</v>
      </c>
      <c r="F232" s="32">
        <v>184662.93623980001</v>
      </c>
      <c r="G232" s="32">
        <v>2.3082867029975001</v>
      </c>
      <c r="H232" s="32">
        <v>2.3082867029975001</v>
      </c>
      <c r="I232" s="32">
        <v>100001.8658629072</v>
      </c>
    </row>
    <row r="233" spans="1:9">
      <c r="A233" s="30" t="s">
        <v>302</v>
      </c>
      <c r="B233" s="31">
        <v>5.7738027850107558E-3</v>
      </c>
      <c r="C233" s="30" t="s">
        <v>271</v>
      </c>
      <c r="D233" s="30" t="s">
        <v>211</v>
      </c>
      <c r="E233" s="32">
        <v>1</v>
      </c>
      <c r="F233" s="32">
        <v>847050.43315469997</v>
      </c>
      <c r="G233" s="32">
        <v>10.588130414433749</v>
      </c>
      <c r="H233" s="32">
        <v>10.588130414433749</v>
      </c>
      <c r="I233" s="32">
        <v>100008.55872876249</v>
      </c>
    </row>
    <row r="234" spans="1:9">
      <c r="A234" s="30" t="s">
        <v>303</v>
      </c>
      <c r="B234" s="31">
        <v>9.38148609381486E-3</v>
      </c>
      <c r="C234" s="30" t="s">
        <v>312</v>
      </c>
      <c r="D234" s="30" t="s">
        <v>211</v>
      </c>
      <c r="E234" s="32">
        <v>1</v>
      </c>
      <c r="F234" s="32">
        <v>661585.00276870001</v>
      </c>
      <c r="G234" s="32">
        <v>8.2698125346087501</v>
      </c>
      <c r="H234" s="32">
        <v>8.2698125346087501</v>
      </c>
      <c r="I234" s="32">
        <v>100010.8616383809</v>
      </c>
    </row>
    <row r="235" spans="1:9">
      <c r="A235" s="30" t="s">
        <v>304</v>
      </c>
      <c r="B235" s="31">
        <v>8.6139099588663726E-2</v>
      </c>
      <c r="C235" s="30" t="s">
        <v>271</v>
      </c>
      <c r="D235" s="30" t="s">
        <v>211</v>
      </c>
      <c r="E235" s="32">
        <v>1</v>
      </c>
      <c r="F235" s="32">
        <v>125338.3612923</v>
      </c>
      <c r="G235" s="32">
        <v>1.56672951615375</v>
      </c>
      <c r="H235" s="32">
        <v>1.56672951615375</v>
      </c>
      <c r="I235" s="32">
        <v>100018.8939337749</v>
      </c>
    </row>
    <row r="236" spans="1:9">
      <c r="A236" s="30" t="s">
        <v>305</v>
      </c>
      <c r="B236" s="31">
        <v>1.119287520283784E-2</v>
      </c>
      <c r="C236" s="30" t="s">
        <v>271</v>
      </c>
      <c r="D236" s="30" t="s">
        <v>211</v>
      </c>
      <c r="E236" s="32">
        <v>1</v>
      </c>
      <c r="F236" s="32">
        <v>148939.13357989999</v>
      </c>
      <c r="G236" s="32">
        <v>1.86173916974875</v>
      </c>
      <c r="H236" s="32">
        <v>1.86173916974875</v>
      </c>
      <c r="I236" s="32">
        <v>100002.91734998619</v>
      </c>
    </row>
    <row r="237" spans="1:9">
      <c r="A237" s="30" t="s">
        <v>306</v>
      </c>
      <c r="B237" s="31">
        <v>0.98061058907883325</v>
      </c>
      <c r="C237" s="30" t="s">
        <v>369</v>
      </c>
      <c r="D237" s="30" t="s">
        <v>211</v>
      </c>
      <c r="E237" s="32">
        <v>1</v>
      </c>
      <c r="F237" s="32">
        <v>522189.76676710002</v>
      </c>
      <c r="G237" s="32">
        <v>6.52737208458875</v>
      </c>
      <c r="H237" s="32">
        <v>6.52737208458875</v>
      </c>
      <c r="I237" s="32">
        <v>100896.11342590069</v>
      </c>
    </row>
    <row r="238" spans="1:9">
      <c r="A238" s="30" t="s">
        <v>307</v>
      </c>
      <c r="B238" s="31">
        <v>5.2254877542548774</v>
      </c>
      <c r="C238" s="30" t="s">
        <v>312</v>
      </c>
      <c r="D238" s="30" t="s">
        <v>211</v>
      </c>
      <c r="E238" s="32">
        <v>1</v>
      </c>
      <c r="F238" s="32">
        <v>96913.057116099997</v>
      </c>
      <c r="G238" s="32">
        <v>1.2114132139512499</v>
      </c>
      <c r="H238" s="32">
        <v>1.2114132139512499</v>
      </c>
      <c r="I238" s="32">
        <v>100886.23148807829</v>
      </c>
    </row>
    <row r="239" spans="1:9">
      <c r="A239" s="30" t="s">
        <v>308</v>
      </c>
      <c r="B239" s="31">
        <v>1.051209479603004</v>
      </c>
      <c r="C239" s="30" t="s">
        <v>58</v>
      </c>
      <c r="D239" s="30" t="s">
        <v>211</v>
      </c>
      <c r="E239" s="32">
        <v>1</v>
      </c>
      <c r="F239" s="32">
        <v>236616.39507</v>
      </c>
      <c r="G239" s="32">
        <v>2.957704938375</v>
      </c>
      <c r="H239" s="32">
        <v>2.957704938375</v>
      </c>
      <c r="I239" s="32">
        <v>100435.28344567239</v>
      </c>
    </row>
    <row r="240" spans="1:9">
      <c r="A240" s="30" t="s">
        <v>309</v>
      </c>
      <c r="B240" s="31">
        <v>0.47980678516170411</v>
      </c>
      <c r="C240" s="30" t="s">
        <v>281</v>
      </c>
      <c r="D240" s="30" t="s">
        <v>211</v>
      </c>
      <c r="E240" s="32">
        <v>1</v>
      </c>
      <c r="F240" s="32">
        <v>125090.5803012</v>
      </c>
      <c r="G240" s="32">
        <v>1.563632253765</v>
      </c>
      <c r="H240" s="32">
        <v>1.563632253765</v>
      </c>
      <c r="I240" s="32">
        <v>100105.03379107959</v>
      </c>
    </row>
    <row r="241" spans="1:9">
      <c r="A241" s="30" t="s">
        <v>310</v>
      </c>
      <c r="B241" s="31">
        <v>0.12366504396392319</v>
      </c>
      <c r="C241" s="30" t="s">
        <v>307</v>
      </c>
      <c r="D241" s="30" t="s">
        <v>59</v>
      </c>
      <c r="E241" s="32">
        <v>1</v>
      </c>
      <c r="F241" s="32">
        <v>0</v>
      </c>
      <c r="G241" s="32">
        <v>0</v>
      </c>
      <c r="H241" s="32">
        <v>0</v>
      </c>
      <c r="I241" s="32">
        <v>2000000</v>
      </c>
    </row>
    <row r="242" spans="1:9">
      <c r="A242" s="30" t="s">
        <v>311</v>
      </c>
      <c r="B242" s="31">
        <v>6.908185214536397E-2</v>
      </c>
      <c r="C242" s="30" t="s">
        <v>369</v>
      </c>
      <c r="D242" s="30" t="s">
        <v>211</v>
      </c>
      <c r="E242" s="32">
        <v>1</v>
      </c>
      <c r="F242" s="32">
        <v>1139066.6286092</v>
      </c>
      <c r="G242" s="32">
        <v>14.238332857614999</v>
      </c>
      <c r="H242" s="32">
        <v>14.238332857614999</v>
      </c>
      <c r="I242" s="32">
        <v>100137.7054567373</v>
      </c>
    </row>
    <row r="243" spans="1:9">
      <c r="A243" s="30" t="s">
        <v>312</v>
      </c>
      <c r="B243" s="31">
        <v>1.6974753764292989</v>
      </c>
      <c r="C243" s="30" t="s">
        <v>271</v>
      </c>
      <c r="D243" s="30" t="s">
        <v>211</v>
      </c>
      <c r="E243" s="32">
        <v>1</v>
      </c>
      <c r="F243" s="32">
        <v>263925.3412193</v>
      </c>
      <c r="G243" s="32">
        <v>3.2990667652412502</v>
      </c>
      <c r="H243" s="32">
        <v>3.2990667652412502</v>
      </c>
      <c r="I243" s="32">
        <v>100784.0118438871</v>
      </c>
    </row>
    <row r="244" spans="1:9">
      <c r="A244" s="30" t="s">
        <v>313</v>
      </c>
      <c r="B244" s="31">
        <v>0.11940073210309821</v>
      </c>
      <c r="C244" s="30" t="s">
        <v>307</v>
      </c>
      <c r="D244" s="30" t="s">
        <v>410</v>
      </c>
      <c r="E244" s="32">
        <v>1</v>
      </c>
      <c r="F244" s="32">
        <v>0</v>
      </c>
      <c r="G244" s="32">
        <v>0</v>
      </c>
      <c r="H244" s="32">
        <v>0</v>
      </c>
      <c r="I244" s="32">
        <v>150000</v>
      </c>
    </row>
    <row r="245" spans="1:9">
      <c r="A245" s="30" t="s">
        <v>314</v>
      </c>
      <c r="B245" s="31">
        <v>3.8378806747424443E-2</v>
      </c>
      <c r="C245" s="30" t="s">
        <v>322</v>
      </c>
      <c r="D245" s="30" t="s">
        <v>211</v>
      </c>
      <c r="E245" s="32">
        <v>1</v>
      </c>
      <c r="F245" s="32">
        <v>548663.7751951</v>
      </c>
      <c r="G245" s="32">
        <v>6.8582971899387504</v>
      </c>
      <c r="H245" s="32">
        <v>6.8582971899387504</v>
      </c>
      <c r="I245" s="32">
        <v>100036.8498567457</v>
      </c>
    </row>
    <row r="246" spans="1:9">
      <c r="A246" s="30" t="s">
        <v>315</v>
      </c>
      <c r="B246" s="31">
        <v>0.21955545492282719</v>
      </c>
      <c r="C246" s="30" t="s">
        <v>369</v>
      </c>
      <c r="D246" s="30" t="s">
        <v>211</v>
      </c>
      <c r="E246" s="32">
        <v>1</v>
      </c>
      <c r="F246" s="32">
        <v>1308892.5969300999</v>
      </c>
      <c r="G246" s="32">
        <v>16.361157461626249</v>
      </c>
      <c r="H246" s="32">
        <v>16.361157461626249</v>
      </c>
      <c r="I246" s="32">
        <v>100502.90539173719</v>
      </c>
    </row>
    <row r="247" spans="1:9">
      <c r="A247" s="30" t="s">
        <v>316</v>
      </c>
      <c r="B247" s="31">
        <v>0.29684893769576221</v>
      </c>
      <c r="C247" s="30" t="s">
        <v>307</v>
      </c>
      <c r="D247" s="30" t="s">
        <v>59</v>
      </c>
      <c r="E247" s="32">
        <v>1</v>
      </c>
      <c r="F247" s="32">
        <v>713047.3246241</v>
      </c>
      <c r="G247" s="32">
        <v>33.954634505909517</v>
      </c>
      <c r="H247" s="32">
        <v>33.954634505909517</v>
      </c>
      <c r="I247" s="32">
        <v>2000009.2067020391</v>
      </c>
    </row>
    <row r="248" spans="1:9">
      <c r="A248" s="30" t="s">
        <v>317</v>
      </c>
      <c r="B248" s="31">
        <v>1.4498660326804779E-2</v>
      </c>
      <c r="C248" s="30" t="s">
        <v>58</v>
      </c>
      <c r="D248" s="30" t="s">
        <v>59</v>
      </c>
      <c r="E248" s="32">
        <v>1</v>
      </c>
      <c r="F248" s="32">
        <v>716098.19704779994</v>
      </c>
      <c r="G248" s="32">
        <v>34.099914145133333</v>
      </c>
      <c r="H248" s="32">
        <v>34.099914145133333</v>
      </c>
      <c r="I248" s="32">
        <v>2000000.451596627</v>
      </c>
    </row>
    <row r="249" spans="1:9">
      <c r="A249" s="30" t="s">
        <v>318</v>
      </c>
      <c r="B249" s="31">
        <v>0.17654251103815241</v>
      </c>
      <c r="C249" s="30" t="s">
        <v>271</v>
      </c>
      <c r="D249" s="30" t="s">
        <v>211</v>
      </c>
      <c r="E249" s="32">
        <v>1</v>
      </c>
      <c r="F249" s="32">
        <v>448342.57986130001</v>
      </c>
      <c r="G249" s="32">
        <v>5.6042822482662498</v>
      </c>
      <c r="H249" s="32">
        <v>5.6042822482662498</v>
      </c>
      <c r="I249" s="32">
        <v>100138.5151684946</v>
      </c>
    </row>
    <row r="250" spans="1:9">
      <c r="A250" s="30" t="s">
        <v>319</v>
      </c>
      <c r="B250" s="31">
        <v>0.13304653005773801</v>
      </c>
      <c r="C250" s="30" t="s">
        <v>307</v>
      </c>
      <c r="D250" s="30" t="s">
        <v>211</v>
      </c>
      <c r="E250" s="32">
        <v>1</v>
      </c>
      <c r="F250" s="32">
        <v>412292.4396021</v>
      </c>
      <c r="G250" s="32">
        <v>5.1536554950262499</v>
      </c>
      <c r="H250" s="32">
        <v>5.1536554950262499</v>
      </c>
      <c r="I250" s="32">
        <v>100095.9946373017</v>
      </c>
    </row>
    <row r="251" spans="1:9">
      <c r="A251" s="30" t="s">
        <v>320</v>
      </c>
      <c r="B251" s="31">
        <v>1.7057247443299751E-3</v>
      </c>
      <c r="C251" s="30" t="s">
        <v>312</v>
      </c>
      <c r="D251" s="30" t="s">
        <v>59</v>
      </c>
      <c r="E251" s="32">
        <v>1</v>
      </c>
      <c r="F251" s="32">
        <v>0</v>
      </c>
      <c r="G251" s="32">
        <v>0</v>
      </c>
      <c r="H251" s="32">
        <v>0</v>
      </c>
      <c r="I251" s="32">
        <v>2000000</v>
      </c>
    </row>
    <row r="252" spans="1:9">
      <c r="A252" s="30" t="s">
        <v>321</v>
      </c>
      <c r="B252" s="31">
        <v>2.5585871164949619E-3</v>
      </c>
      <c r="C252" s="30" t="s">
        <v>362</v>
      </c>
      <c r="D252" s="30" t="s">
        <v>211</v>
      </c>
      <c r="E252" s="32">
        <v>1</v>
      </c>
      <c r="F252" s="32">
        <v>113266.7846198</v>
      </c>
      <c r="G252" s="32">
        <v>1.4158348077475</v>
      </c>
      <c r="H252" s="32">
        <v>1.4158348077475</v>
      </c>
      <c r="I252" s="32">
        <v>100000.5071551377</v>
      </c>
    </row>
    <row r="253" spans="1:9">
      <c r="A253" s="30" t="s">
        <v>322</v>
      </c>
      <c r="B253" s="31">
        <v>1.774708479565267</v>
      </c>
      <c r="C253" s="30" t="s">
        <v>362</v>
      </c>
      <c r="D253" s="30" t="s">
        <v>211</v>
      </c>
      <c r="E253" s="32">
        <v>1</v>
      </c>
      <c r="F253" s="32">
        <v>129024.3677384</v>
      </c>
      <c r="G253" s="32">
        <v>1.61280459673</v>
      </c>
      <c r="H253" s="32">
        <v>1.61280459673</v>
      </c>
      <c r="I253" s="32">
        <v>100400.7161191178</v>
      </c>
    </row>
    <row r="254" spans="1:9">
      <c r="A254" s="30" t="s">
        <v>323</v>
      </c>
      <c r="B254" s="31">
        <v>1.5562851428355789E-2</v>
      </c>
      <c r="C254" s="30" t="s">
        <v>312</v>
      </c>
      <c r="D254" s="30" t="s">
        <v>211</v>
      </c>
      <c r="E254" s="32">
        <v>1</v>
      </c>
      <c r="F254" s="32">
        <v>0</v>
      </c>
      <c r="G254" s="32">
        <v>0</v>
      </c>
      <c r="H254" s="32">
        <v>0</v>
      </c>
      <c r="I254" s="32">
        <v>100000</v>
      </c>
    </row>
    <row r="255" spans="1:9">
      <c r="A255" s="30" t="s">
        <v>324</v>
      </c>
      <c r="B255" s="31">
        <v>6.9934714517528959E-2</v>
      </c>
      <c r="C255" s="30" t="s">
        <v>64</v>
      </c>
      <c r="D255" s="30" t="s">
        <v>211</v>
      </c>
      <c r="E255" s="32">
        <v>1</v>
      </c>
      <c r="F255" s="32">
        <v>188779.41194590001</v>
      </c>
      <c r="G255" s="32">
        <v>2.3597426493237501</v>
      </c>
      <c r="H255" s="32">
        <v>2.3597426493237501</v>
      </c>
      <c r="I255" s="32">
        <v>100023.1039099921</v>
      </c>
    </row>
    <row r="256" spans="1:9">
      <c r="A256" s="30" t="s">
        <v>325</v>
      </c>
      <c r="B256" s="31">
        <v>0.1073927318012</v>
      </c>
      <c r="C256" s="30" t="s">
        <v>322</v>
      </c>
      <c r="D256" s="30" t="s">
        <v>211</v>
      </c>
      <c r="E256" s="32">
        <v>1</v>
      </c>
      <c r="F256" s="32">
        <v>487110.2722982</v>
      </c>
      <c r="G256" s="32">
        <v>6.0888784037274997</v>
      </c>
      <c r="H256" s="32">
        <v>6.0888784037274997</v>
      </c>
      <c r="I256" s="32">
        <v>100091.5461799534</v>
      </c>
    </row>
    <row r="257" spans="1:9">
      <c r="A257" s="30" t="s">
        <v>326</v>
      </c>
      <c r="B257" s="31">
        <v>7.8221819691309105E-2</v>
      </c>
      <c r="C257" s="30" t="s">
        <v>307</v>
      </c>
      <c r="D257" s="30" t="s">
        <v>211</v>
      </c>
      <c r="E257" s="32">
        <v>1</v>
      </c>
      <c r="F257" s="32">
        <v>487959.83991719998</v>
      </c>
      <c r="G257" s="32">
        <v>6.099497998965</v>
      </c>
      <c r="H257" s="32">
        <v>6.099497998965</v>
      </c>
      <c r="I257" s="32">
        <v>100066.7959365756</v>
      </c>
    </row>
    <row r="258" spans="1:9">
      <c r="A258" s="30" t="s">
        <v>327</v>
      </c>
      <c r="B258" s="31">
        <v>5.7994641307219152E-2</v>
      </c>
      <c r="C258" s="30" t="s">
        <v>58</v>
      </c>
      <c r="D258" s="30" t="s">
        <v>59</v>
      </c>
      <c r="E258" s="32">
        <v>1</v>
      </c>
      <c r="F258" s="32">
        <v>460411.26569979999</v>
      </c>
      <c r="G258" s="32">
        <v>21.924345985704761</v>
      </c>
      <c r="H258" s="32">
        <v>21.924345985704761</v>
      </c>
      <c r="I258" s="32">
        <v>2000001.1614059389</v>
      </c>
    </row>
    <row r="259" spans="1:9">
      <c r="A259" s="30" t="s">
        <v>328</v>
      </c>
      <c r="B259" s="31">
        <v>3.7148571644212987E-2</v>
      </c>
      <c r="C259" s="30" t="s">
        <v>271</v>
      </c>
      <c r="D259" s="30" t="s">
        <v>211</v>
      </c>
      <c r="E259" s="32">
        <v>1</v>
      </c>
      <c r="F259" s="32">
        <v>412373.21400909999</v>
      </c>
      <c r="G259" s="32">
        <v>5.1546651751137498</v>
      </c>
      <c r="H259" s="32">
        <v>5.1546651751137498</v>
      </c>
      <c r="I259" s="32">
        <v>100026.80838279839</v>
      </c>
    </row>
    <row r="260" spans="1:9">
      <c r="A260" s="30" t="s">
        <v>329</v>
      </c>
      <c r="B260" s="31">
        <v>1.7057247443299751E-3</v>
      </c>
      <c r="C260" s="30" t="s">
        <v>369</v>
      </c>
      <c r="D260" s="30" t="s">
        <v>211</v>
      </c>
      <c r="E260" s="32">
        <v>1</v>
      </c>
      <c r="F260" s="32">
        <v>435169.7453904</v>
      </c>
      <c r="G260" s="32">
        <v>5.4396218173799999</v>
      </c>
      <c r="H260" s="32">
        <v>5.4396218173799999</v>
      </c>
      <c r="I260" s="32">
        <v>100001.29898965469</v>
      </c>
    </row>
    <row r="261" spans="1:9">
      <c r="A261" s="30" t="s">
        <v>330</v>
      </c>
      <c r="B261" s="31">
        <v>0.44007698403713341</v>
      </c>
      <c r="C261" s="30" t="s">
        <v>362</v>
      </c>
      <c r="D261" s="30" t="s">
        <v>211</v>
      </c>
      <c r="E261" s="32">
        <v>1</v>
      </c>
      <c r="F261" s="32">
        <v>138086.12908010001</v>
      </c>
      <c r="G261" s="32">
        <v>1.72607661350125</v>
      </c>
      <c r="H261" s="32">
        <v>1.72607661350125</v>
      </c>
      <c r="I261" s="32">
        <v>100106.3449226401</v>
      </c>
    </row>
    <row r="262" spans="1:9">
      <c r="A262" s="30" t="s">
        <v>331</v>
      </c>
      <c r="B262" s="31">
        <v>0.16374957545567759</v>
      </c>
      <c r="C262" s="30" t="s">
        <v>58</v>
      </c>
      <c r="D262" s="30" t="s">
        <v>59</v>
      </c>
      <c r="E262" s="32">
        <v>1</v>
      </c>
      <c r="F262" s="32">
        <v>772139.19382639998</v>
      </c>
      <c r="G262" s="32">
        <v>36.768533039352377</v>
      </c>
      <c r="H262" s="32">
        <v>36.768533039352377</v>
      </c>
      <c r="I262" s="32">
        <v>2000005.4995355629</v>
      </c>
    </row>
    <row r="263" spans="1:9">
      <c r="A263" s="30" t="s">
        <v>332</v>
      </c>
      <c r="B263" s="31">
        <v>9.466772331031359E-2</v>
      </c>
      <c r="C263" s="30" t="s">
        <v>64</v>
      </c>
      <c r="D263" s="30" t="s">
        <v>59</v>
      </c>
      <c r="E263" s="32">
        <v>1</v>
      </c>
      <c r="F263" s="32">
        <v>980317.65661259997</v>
      </c>
      <c r="G263" s="32">
        <v>46.68179317202857</v>
      </c>
      <c r="H263" s="32">
        <v>46.68179317202857</v>
      </c>
      <c r="I263" s="32">
        <v>2000004.0366304489</v>
      </c>
    </row>
    <row r="264" spans="1:9">
      <c r="A264" s="30" t="s">
        <v>333</v>
      </c>
      <c r="B264" s="31">
        <v>1.3645797954639801E-2</v>
      </c>
      <c r="C264" s="30" t="s">
        <v>271</v>
      </c>
      <c r="D264" s="30" t="s">
        <v>211</v>
      </c>
      <c r="E264" s="32">
        <v>1</v>
      </c>
      <c r="F264" s="32">
        <v>192381.02306509999</v>
      </c>
      <c r="G264" s="32">
        <v>2.4047627883137501</v>
      </c>
      <c r="H264" s="32">
        <v>2.4047627883137501</v>
      </c>
      <c r="I264" s="32">
        <v>100004.59408699939</v>
      </c>
    </row>
    <row r="265" spans="1:9">
      <c r="A265" s="30" t="s">
        <v>334</v>
      </c>
      <c r="B265" s="31">
        <v>0.64476395335673042</v>
      </c>
      <c r="C265" s="30" t="s">
        <v>271</v>
      </c>
      <c r="D265" s="30" t="s">
        <v>211</v>
      </c>
      <c r="E265" s="32">
        <v>1</v>
      </c>
      <c r="F265" s="32">
        <v>117121.137436</v>
      </c>
      <c r="G265" s="32">
        <v>1.46401421795</v>
      </c>
      <c r="H265" s="32">
        <v>1.46401421795</v>
      </c>
      <c r="I265" s="32">
        <v>100132.152103291</v>
      </c>
    </row>
    <row r="266" spans="1:9">
      <c r="A266" s="30" t="s">
        <v>335</v>
      </c>
      <c r="B266" s="31">
        <v>4.4348843352579347E-2</v>
      </c>
      <c r="C266" s="30" t="s">
        <v>58</v>
      </c>
      <c r="D266" s="30" t="s">
        <v>59</v>
      </c>
      <c r="E266" s="32">
        <v>1</v>
      </c>
      <c r="F266" s="32">
        <v>438335.98619889998</v>
      </c>
      <c r="G266" s="32">
        <v>20.873142199947619</v>
      </c>
      <c r="H266" s="32">
        <v>20.873142199947619</v>
      </c>
      <c r="I266" s="32">
        <v>2000000.8455507101</v>
      </c>
    </row>
    <row r="267" spans="1:9">
      <c r="A267" s="30" t="s">
        <v>336</v>
      </c>
      <c r="B267" s="31">
        <v>0.1833654100154723</v>
      </c>
      <c r="C267" s="30" t="s">
        <v>362</v>
      </c>
      <c r="D267" s="30" t="s">
        <v>211</v>
      </c>
      <c r="E267" s="32">
        <v>1</v>
      </c>
      <c r="F267" s="32">
        <v>86150.926183500007</v>
      </c>
      <c r="G267" s="32">
        <v>1.0768865772937499</v>
      </c>
      <c r="H267" s="32">
        <v>1.0768865772937499</v>
      </c>
      <c r="I267" s="32">
        <v>100027.64492483001</v>
      </c>
    </row>
    <row r="268" spans="1:9">
      <c r="A268" s="30" t="s">
        <v>337</v>
      </c>
      <c r="B268" s="31">
        <v>3.7525944375259447E-2</v>
      </c>
      <c r="C268" s="30" t="s">
        <v>271</v>
      </c>
      <c r="D268" s="30" t="s">
        <v>211</v>
      </c>
      <c r="E268" s="32">
        <v>1</v>
      </c>
      <c r="F268" s="32">
        <v>30390.233810199999</v>
      </c>
      <c r="G268" s="32">
        <v>0.37987792262749998</v>
      </c>
      <c r="H268" s="32">
        <v>0.37987792262749998</v>
      </c>
      <c r="I268" s="32">
        <v>100001.9957388911</v>
      </c>
    </row>
    <row r="269" spans="1:9">
      <c r="A269" s="30" t="s">
        <v>338</v>
      </c>
      <c r="B269" s="31">
        <v>1.279293558247481E-2</v>
      </c>
      <c r="C269" s="30" t="s">
        <v>362</v>
      </c>
      <c r="D269" s="30" t="s">
        <v>211</v>
      </c>
      <c r="E269" s="32">
        <v>1</v>
      </c>
      <c r="F269" s="32">
        <v>33550.347803199998</v>
      </c>
      <c r="G269" s="32">
        <v>0.41937934754</v>
      </c>
      <c r="H269" s="32">
        <v>0.41937934754</v>
      </c>
      <c r="I269" s="32">
        <v>100000.7511130169</v>
      </c>
    </row>
    <row r="270" spans="1:9">
      <c r="A270" s="30" t="s">
        <v>339</v>
      </c>
      <c r="B270" s="31">
        <v>1.3645797954639801E-2</v>
      </c>
      <c r="C270" s="30" t="s">
        <v>271</v>
      </c>
      <c r="D270" s="30" t="s">
        <v>211</v>
      </c>
      <c r="E270" s="32">
        <v>1</v>
      </c>
      <c r="F270" s="32">
        <v>384091.96836429997</v>
      </c>
      <c r="G270" s="32">
        <v>4.8011496045537498</v>
      </c>
      <c r="H270" s="32">
        <v>4.8011496045537498</v>
      </c>
      <c r="I270" s="32">
        <v>100009.1721724435</v>
      </c>
    </row>
    <row r="271" spans="1:9">
      <c r="A271" s="30" t="s">
        <v>340</v>
      </c>
      <c r="B271" s="31">
        <v>0.35649647156496472</v>
      </c>
      <c r="C271" s="30" t="s">
        <v>322</v>
      </c>
      <c r="D271" s="30" t="s">
        <v>211</v>
      </c>
      <c r="E271" s="32">
        <v>1</v>
      </c>
      <c r="F271" s="32">
        <v>362206.31119660003</v>
      </c>
      <c r="G271" s="32">
        <v>4.5275788899575007</v>
      </c>
      <c r="H271" s="32">
        <v>4.5275788899575007</v>
      </c>
      <c r="I271" s="32">
        <v>100225.9692258603</v>
      </c>
    </row>
    <row r="272" spans="1:9">
      <c r="A272" s="30" t="s">
        <v>341</v>
      </c>
      <c r="B272" s="31">
        <v>9.3528057662553316E-2</v>
      </c>
      <c r="C272" s="30" t="s">
        <v>369</v>
      </c>
      <c r="D272" s="30" t="s">
        <v>211</v>
      </c>
      <c r="E272" s="32">
        <v>1</v>
      </c>
      <c r="F272" s="32">
        <v>1284520.6864411</v>
      </c>
      <c r="G272" s="32">
        <v>16.05650858051375</v>
      </c>
      <c r="H272" s="32">
        <v>16.05650858051375</v>
      </c>
      <c r="I272" s="32">
        <v>100210.2427684529</v>
      </c>
    </row>
    <row r="273" spans="1:9">
      <c r="A273" s="30" t="s">
        <v>342</v>
      </c>
      <c r="B273" s="31">
        <v>1.7057247443299751E-3</v>
      </c>
      <c r="C273" s="30" t="s">
        <v>369</v>
      </c>
      <c r="D273" s="30" t="s">
        <v>211</v>
      </c>
      <c r="E273" s="32">
        <v>1</v>
      </c>
      <c r="F273" s="32">
        <v>220034.75999290001</v>
      </c>
      <c r="G273" s="32">
        <v>2.75043449991125</v>
      </c>
      <c r="H273" s="32">
        <v>2.75043449991125</v>
      </c>
      <c r="I273" s="32">
        <v>100000.6568077858</v>
      </c>
    </row>
    <row r="274" spans="1:9">
      <c r="A274" s="30" t="s">
        <v>343</v>
      </c>
      <c r="B274" s="31">
        <v>0.31531001169855449</v>
      </c>
      <c r="C274" s="30" t="s">
        <v>322</v>
      </c>
      <c r="D274" s="30" t="s">
        <v>68</v>
      </c>
      <c r="E274" s="32">
        <v>1</v>
      </c>
      <c r="F274" s="32">
        <v>0</v>
      </c>
      <c r="G274" s="32">
        <v>0</v>
      </c>
      <c r="H274" s="32">
        <v>0</v>
      </c>
      <c r="I274" s="32">
        <v>600000</v>
      </c>
    </row>
    <row r="275" spans="1:9">
      <c r="A275" s="30" t="s">
        <v>344</v>
      </c>
      <c r="B275" s="31">
        <v>0.1287822181969131</v>
      </c>
      <c r="C275" s="30" t="s">
        <v>312</v>
      </c>
      <c r="D275" s="30" t="s">
        <v>59</v>
      </c>
      <c r="E275" s="32">
        <v>1</v>
      </c>
      <c r="F275" s="32">
        <v>37171.719520699997</v>
      </c>
      <c r="G275" s="32">
        <v>1.770081881938095</v>
      </c>
      <c r="H275" s="32">
        <v>1.770081881938095</v>
      </c>
      <c r="I275" s="32">
        <v>2000000.2082182481</v>
      </c>
    </row>
    <row r="276" spans="1:9">
      <c r="A276" s="30" t="s">
        <v>345</v>
      </c>
      <c r="B276" s="31">
        <v>1.108721083814483E-2</v>
      </c>
      <c r="C276" s="30" t="s">
        <v>362</v>
      </c>
      <c r="D276" s="30" t="s">
        <v>211</v>
      </c>
      <c r="E276" s="32">
        <v>1</v>
      </c>
      <c r="F276" s="32">
        <v>114976.5038389</v>
      </c>
      <c r="G276" s="32">
        <v>1.4372062979862501</v>
      </c>
      <c r="H276" s="32">
        <v>1.4372062979862501</v>
      </c>
      <c r="I276" s="32">
        <v>100002.23084529411</v>
      </c>
    </row>
    <row r="277" spans="1:9">
      <c r="A277" s="30" t="s">
        <v>346</v>
      </c>
      <c r="B277" s="31">
        <v>7.3346164006188902E-2</v>
      </c>
      <c r="C277" s="30" t="s">
        <v>271</v>
      </c>
      <c r="D277" s="30" t="s">
        <v>211</v>
      </c>
      <c r="E277" s="32">
        <v>1</v>
      </c>
      <c r="F277" s="32">
        <v>498248.87844890001</v>
      </c>
      <c r="G277" s="32">
        <v>6.22811098061125</v>
      </c>
      <c r="H277" s="32">
        <v>6.22811098061125</v>
      </c>
      <c r="I277" s="32">
        <v>100063.95312692061</v>
      </c>
    </row>
    <row r="278" spans="1:9">
      <c r="A278" s="30" t="s">
        <v>347</v>
      </c>
      <c r="B278" s="31">
        <v>6.6674214121287587E-2</v>
      </c>
      <c r="C278" s="30" t="s">
        <v>362</v>
      </c>
      <c r="D278" s="30" t="s">
        <v>211</v>
      </c>
      <c r="E278" s="32">
        <v>1</v>
      </c>
      <c r="F278" s="32">
        <v>158725.0305162</v>
      </c>
      <c r="G278" s="32">
        <v>1.9840628814525001</v>
      </c>
      <c r="H278" s="32">
        <v>1.9840628814525001</v>
      </c>
      <c r="I278" s="32">
        <v>100018.5200166743</v>
      </c>
    </row>
    <row r="279" spans="1:9">
      <c r="A279" s="30" t="s">
        <v>348</v>
      </c>
      <c r="B279" s="31">
        <v>3.325363221253633</v>
      </c>
      <c r="C279" s="30" t="s">
        <v>362</v>
      </c>
      <c r="D279" s="30" t="s">
        <v>211</v>
      </c>
      <c r="E279" s="32">
        <v>1</v>
      </c>
      <c r="F279" s="32">
        <v>746681.08695599996</v>
      </c>
      <c r="G279" s="32">
        <v>9.3335135869499997</v>
      </c>
      <c r="H279" s="32">
        <v>9.3335135869499997</v>
      </c>
      <c r="I279" s="32">
        <v>104345.225192996</v>
      </c>
    </row>
    <row r="280" spans="1:9">
      <c r="A280" s="30" t="s">
        <v>349</v>
      </c>
      <c r="B280" s="31">
        <v>0.20439261858938079</v>
      </c>
      <c r="C280" s="30" t="s">
        <v>362</v>
      </c>
      <c r="D280" s="30" t="s">
        <v>211</v>
      </c>
      <c r="E280" s="32">
        <v>1</v>
      </c>
      <c r="F280" s="32">
        <v>62867.609739400003</v>
      </c>
      <c r="G280" s="32">
        <v>0.78584512174249999</v>
      </c>
      <c r="H280" s="32">
        <v>0.78584512174249999</v>
      </c>
      <c r="I280" s="32">
        <v>100022.4869319134</v>
      </c>
    </row>
    <row r="281" spans="1:9">
      <c r="A281" s="30" t="s">
        <v>350</v>
      </c>
      <c r="B281" s="31">
        <v>9.4343182761613652E-3</v>
      </c>
      <c r="C281" s="30" t="s">
        <v>271</v>
      </c>
      <c r="D281" s="30" t="s">
        <v>211</v>
      </c>
      <c r="E281" s="32">
        <v>1</v>
      </c>
      <c r="F281" s="32">
        <v>1248054.3894</v>
      </c>
      <c r="G281" s="32">
        <v>15.6006798675</v>
      </c>
      <c r="H281" s="32">
        <v>15.6006798675</v>
      </c>
      <c r="I281" s="32">
        <v>100020.6054490872</v>
      </c>
    </row>
    <row r="282" spans="1:9">
      <c r="A282" s="30" t="s">
        <v>351</v>
      </c>
      <c r="B282" s="31">
        <v>0.12537076870825309</v>
      </c>
      <c r="C282" s="30" t="s">
        <v>58</v>
      </c>
      <c r="D282" s="30" t="s">
        <v>59</v>
      </c>
      <c r="E282" s="32">
        <v>1</v>
      </c>
      <c r="F282" s="32">
        <v>385157.23701139999</v>
      </c>
      <c r="G282" s="32">
        <v>18.340820810066671</v>
      </c>
      <c r="H282" s="32">
        <v>18.340820810066671</v>
      </c>
      <c r="I282" s="32">
        <v>2000002.1003157331</v>
      </c>
    </row>
    <row r="283" spans="1:9">
      <c r="A283" s="30" t="s">
        <v>352</v>
      </c>
      <c r="B283" s="31">
        <v>0.1466923280123778</v>
      </c>
      <c r="C283" s="30" t="s">
        <v>362</v>
      </c>
      <c r="D283" s="30" t="s">
        <v>211</v>
      </c>
      <c r="E283" s="32">
        <v>1</v>
      </c>
      <c r="F283" s="32">
        <v>92959.405069300003</v>
      </c>
      <c r="G283" s="32">
        <v>1.16199256336625</v>
      </c>
      <c r="H283" s="32">
        <v>1.16199256336625</v>
      </c>
      <c r="I283" s="32">
        <v>100023.8637551955</v>
      </c>
    </row>
    <row r="284" spans="1:9">
      <c r="A284" s="30" t="s">
        <v>353</v>
      </c>
      <c r="B284" s="31">
        <v>1.9630929469036561E-2</v>
      </c>
      <c r="C284" s="30" t="s">
        <v>58</v>
      </c>
      <c r="D284" s="30" t="s">
        <v>59</v>
      </c>
      <c r="E284" s="32">
        <v>1</v>
      </c>
      <c r="F284" s="32">
        <v>429914.63867940003</v>
      </c>
      <c r="G284" s="32">
        <v>20.472125651399999</v>
      </c>
      <c r="H284" s="32">
        <v>20.472125651399999</v>
      </c>
      <c r="I284" s="32">
        <v>2000000.367090656</v>
      </c>
    </row>
    <row r="285" spans="1:9">
      <c r="A285" s="30" t="s">
        <v>354</v>
      </c>
      <c r="B285" s="31">
        <v>8.5286237216498743E-4</v>
      </c>
      <c r="C285" s="30" t="s">
        <v>271</v>
      </c>
      <c r="D285" s="30" t="s">
        <v>211</v>
      </c>
      <c r="E285" s="32">
        <v>1</v>
      </c>
      <c r="F285" s="32">
        <v>814240.62279339996</v>
      </c>
      <c r="G285" s="32">
        <v>10.178007784917501</v>
      </c>
      <c r="H285" s="32">
        <v>10.178007784917501</v>
      </c>
      <c r="I285" s="32">
        <v>100001.2152615809</v>
      </c>
    </row>
    <row r="286" spans="1:9">
      <c r="A286" s="30" t="s">
        <v>355</v>
      </c>
      <c r="B286" s="31">
        <v>4.5035661723083889E-2</v>
      </c>
      <c r="C286" s="30" t="s">
        <v>271</v>
      </c>
      <c r="D286" s="30" t="s">
        <v>211</v>
      </c>
      <c r="E286" s="32">
        <v>1</v>
      </c>
      <c r="F286" s="32">
        <v>473320.95324890001</v>
      </c>
      <c r="G286" s="32">
        <v>5.9165119156112498</v>
      </c>
      <c r="H286" s="32">
        <v>5.9165119156112498</v>
      </c>
      <c r="I286" s="32">
        <v>100037.3035640897</v>
      </c>
    </row>
    <row r="287" spans="1:9">
      <c r="A287" s="30" t="s">
        <v>356</v>
      </c>
      <c r="B287" s="31">
        <v>1.876297218762972E-2</v>
      </c>
      <c r="C287" s="30" t="s">
        <v>58</v>
      </c>
      <c r="D287" s="30" t="s">
        <v>59</v>
      </c>
      <c r="E287" s="32">
        <v>1</v>
      </c>
      <c r="F287" s="32">
        <v>1242246.3865012999</v>
      </c>
      <c r="G287" s="32">
        <v>59.154589833395242</v>
      </c>
      <c r="H287" s="32">
        <v>59.154589833395242</v>
      </c>
      <c r="I287" s="32">
        <v>2000001.013817098</v>
      </c>
    </row>
    <row r="288" spans="1:9">
      <c r="A288" s="30" t="s">
        <v>357</v>
      </c>
      <c r="B288" s="31">
        <v>2.5585871164949619E-3</v>
      </c>
      <c r="C288" s="30" t="s">
        <v>362</v>
      </c>
      <c r="D288" s="30" t="s">
        <v>211</v>
      </c>
      <c r="E288" s="32">
        <v>1</v>
      </c>
      <c r="F288" s="32">
        <v>169230.5788393</v>
      </c>
      <c r="G288" s="32">
        <v>2.1153822354912499</v>
      </c>
      <c r="H288" s="32">
        <v>2.1153822354912499</v>
      </c>
      <c r="I288" s="32">
        <v>100000.75773456279</v>
      </c>
    </row>
    <row r="289" spans="1:9">
      <c r="A289" s="30" t="s">
        <v>358</v>
      </c>
      <c r="B289" s="31">
        <v>2.7502924638665611E-2</v>
      </c>
      <c r="C289" s="30" t="s">
        <v>362</v>
      </c>
      <c r="D289" s="30" t="s">
        <v>211</v>
      </c>
      <c r="E289" s="32">
        <v>1</v>
      </c>
      <c r="F289" s="32">
        <v>122425.6226722</v>
      </c>
      <c r="G289" s="32">
        <v>1.5303202834025</v>
      </c>
      <c r="H289" s="32">
        <v>1.5303202834025</v>
      </c>
      <c r="I289" s="32">
        <v>100005.8923596798</v>
      </c>
    </row>
    <row r="290" spans="1:9">
      <c r="A290" s="30" t="s">
        <v>359</v>
      </c>
      <c r="B290" s="31">
        <v>9.38148609381486E-3</v>
      </c>
      <c r="C290" s="30" t="s">
        <v>58</v>
      </c>
      <c r="D290" s="30" t="s">
        <v>59</v>
      </c>
      <c r="E290" s="32">
        <v>1</v>
      </c>
      <c r="F290" s="32">
        <v>851772.14732360002</v>
      </c>
      <c r="G290" s="32">
        <v>40.560578443980951</v>
      </c>
      <c r="H290" s="32">
        <v>40.560578443980951</v>
      </c>
      <c r="I290" s="32">
        <v>2000000.34757242</v>
      </c>
    </row>
    <row r="291" spans="1:9">
      <c r="A291" s="30" t="s">
        <v>360</v>
      </c>
      <c r="B291" s="31">
        <v>1.7910109815464731E-2</v>
      </c>
      <c r="C291" s="30" t="s">
        <v>271</v>
      </c>
      <c r="D291" s="30" t="s">
        <v>211</v>
      </c>
      <c r="E291" s="32">
        <v>1</v>
      </c>
      <c r="F291" s="32">
        <v>260217.17099010001</v>
      </c>
      <c r="G291" s="32">
        <v>3.2527146373762501</v>
      </c>
      <c r="H291" s="32">
        <v>3.2527146373762501</v>
      </c>
      <c r="I291" s="32">
        <v>100008.1559066895</v>
      </c>
    </row>
    <row r="292" spans="1:9">
      <c r="A292" s="30" t="s">
        <v>60</v>
      </c>
      <c r="B292" s="31">
        <v>0.18080682289897729</v>
      </c>
      <c r="C292" s="30" t="s">
        <v>271</v>
      </c>
      <c r="D292" s="30" t="s">
        <v>211</v>
      </c>
      <c r="E292" s="32">
        <v>1</v>
      </c>
      <c r="F292" s="32">
        <v>482089.10171910003</v>
      </c>
      <c r="G292" s="32">
        <v>6.0261137714887507</v>
      </c>
      <c r="H292" s="32">
        <v>6.0261137714887507</v>
      </c>
      <c r="I292" s="32">
        <v>100152.5387479631</v>
      </c>
    </row>
    <row r="293" spans="1:9">
      <c r="A293" s="30" t="s">
        <v>361</v>
      </c>
      <c r="B293" s="31">
        <v>4.3880901166081759E-2</v>
      </c>
      <c r="C293" s="30" t="s">
        <v>58</v>
      </c>
      <c r="D293" s="30" t="s">
        <v>59</v>
      </c>
      <c r="E293" s="32">
        <v>1</v>
      </c>
      <c r="F293" s="32">
        <v>394627.52224800002</v>
      </c>
      <c r="G293" s="32">
        <v>18.791786773714289</v>
      </c>
      <c r="H293" s="32">
        <v>18.791786773714289</v>
      </c>
      <c r="I293" s="32">
        <v>2000000.753204911</v>
      </c>
    </row>
    <row r="294" spans="1:9">
      <c r="A294" s="30" t="s">
        <v>362</v>
      </c>
      <c r="B294" s="31">
        <v>3.7125099060341888</v>
      </c>
      <c r="C294" s="30" t="s">
        <v>58</v>
      </c>
      <c r="D294" s="30" t="s">
        <v>59</v>
      </c>
      <c r="E294" s="32">
        <v>1</v>
      </c>
      <c r="F294" s="32">
        <v>478367.32846360002</v>
      </c>
      <c r="G294" s="32">
        <v>22.77939659350476</v>
      </c>
      <c r="H294" s="32">
        <v>22.77939659350476</v>
      </c>
      <c r="I294" s="32">
        <v>2000077.2465987271</v>
      </c>
    </row>
    <row r="295" spans="1:9">
      <c r="A295" s="30" t="s">
        <v>363</v>
      </c>
      <c r="B295" s="31">
        <v>1.9276199101852898E-2</v>
      </c>
      <c r="C295" s="30" t="s">
        <v>362</v>
      </c>
      <c r="D295" s="30" t="s">
        <v>410</v>
      </c>
      <c r="E295" s="32">
        <v>1</v>
      </c>
      <c r="F295" s="32">
        <v>0</v>
      </c>
      <c r="G295" s="32">
        <v>0</v>
      </c>
      <c r="H295" s="32">
        <v>0</v>
      </c>
      <c r="I295" s="32">
        <v>150000</v>
      </c>
    </row>
    <row r="296" spans="1:9">
      <c r="A296" s="30" t="s">
        <v>364</v>
      </c>
      <c r="B296" s="31">
        <v>6.8508245594173373E-2</v>
      </c>
      <c r="C296" s="30" t="s">
        <v>281</v>
      </c>
      <c r="D296" s="30" t="s">
        <v>59</v>
      </c>
      <c r="E296" s="32">
        <v>1</v>
      </c>
      <c r="F296" s="32">
        <v>887182.13671760005</v>
      </c>
      <c r="G296" s="32">
        <v>42.24676841512381</v>
      </c>
      <c r="H296" s="32">
        <v>42.24676841512381</v>
      </c>
      <c r="I296" s="32">
        <v>2000002.643661638</v>
      </c>
    </row>
    <row r="297" spans="1:9">
      <c r="A297" s="30" t="s">
        <v>365</v>
      </c>
      <c r="B297" s="31">
        <v>7.8463338239178823E-2</v>
      </c>
      <c r="C297" s="30" t="s">
        <v>307</v>
      </c>
      <c r="D297" s="30" t="s">
        <v>211</v>
      </c>
      <c r="E297" s="32">
        <v>1</v>
      </c>
      <c r="F297" s="32">
        <v>1272088.3679374</v>
      </c>
      <c r="G297" s="32">
        <v>15.901104599217501</v>
      </c>
      <c r="H297" s="32">
        <v>15.901104599217501</v>
      </c>
      <c r="I297" s="32">
        <v>100174.6715247963</v>
      </c>
    </row>
    <row r="298" spans="1:9">
      <c r="A298" s="30" t="s">
        <v>366</v>
      </c>
      <c r="B298" s="31">
        <v>5.0497981055888914</v>
      </c>
      <c r="C298" s="30" t="s">
        <v>58</v>
      </c>
      <c r="D298" s="30" t="s">
        <v>59</v>
      </c>
      <c r="E298" s="32">
        <v>1</v>
      </c>
      <c r="F298" s="32">
        <v>824024.3229569</v>
      </c>
      <c r="G298" s="32">
        <v>39.239253474138103</v>
      </c>
      <c r="H298" s="32">
        <v>39.239253474138103</v>
      </c>
      <c r="I298" s="32">
        <v>2000180.994042621</v>
      </c>
    </row>
    <row r="299" spans="1:9">
      <c r="A299" s="30" t="s">
        <v>367</v>
      </c>
      <c r="B299" s="31">
        <v>0.20720781916298731</v>
      </c>
      <c r="C299" s="30" t="s">
        <v>362</v>
      </c>
      <c r="D299" s="30" t="s">
        <v>59</v>
      </c>
      <c r="E299" s="32">
        <v>1</v>
      </c>
      <c r="F299" s="32">
        <v>0</v>
      </c>
      <c r="G299" s="32">
        <v>0</v>
      </c>
      <c r="H299" s="32">
        <v>0</v>
      </c>
      <c r="I299" s="32">
        <v>2000000</v>
      </c>
    </row>
    <row r="300" spans="1:9">
      <c r="A300" s="30" t="s">
        <v>368</v>
      </c>
      <c r="B300" s="31">
        <v>5.9700366051549129E-3</v>
      </c>
      <c r="C300" s="30" t="s">
        <v>307</v>
      </c>
      <c r="D300" s="30" t="s">
        <v>59</v>
      </c>
      <c r="E300" s="32">
        <v>1</v>
      </c>
      <c r="F300" s="32">
        <v>987666.9644082</v>
      </c>
      <c r="G300" s="32">
        <v>47.031760209914289</v>
      </c>
      <c r="H300" s="32">
        <v>47.031760209914289</v>
      </c>
      <c r="I300" s="32">
        <v>2000000.2564706991</v>
      </c>
    </row>
    <row r="301" spans="1:9">
      <c r="A301" s="30" t="s">
        <v>369</v>
      </c>
      <c r="B301" s="31">
        <v>2.405313408053134</v>
      </c>
      <c r="C301" s="30" t="s">
        <v>271</v>
      </c>
      <c r="D301" s="30" t="s">
        <v>211</v>
      </c>
      <c r="E301" s="32">
        <v>1</v>
      </c>
      <c r="F301" s="32">
        <v>462820.5496502</v>
      </c>
      <c r="G301" s="32">
        <v>5.7852568706275003</v>
      </c>
      <c r="H301" s="32">
        <v>5.7852568706275003</v>
      </c>
      <c r="I301" s="32">
        <v>101948.14982879331</v>
      </c>
    </row>
    <row r="302" spans="1:9">
      <c r="A302" s="30" t="s">
        <v>370</v>
      </c>
      <c r="B302" s="31">
        <v>0.6300992490282652</v>
      </c>
      <c r="C302" s="30" t="s">
        <v>322</v>
      </c>
      <c r="D302" s="30" t="s">
        <v>410</v>
      </c>
      <c r="E302" s="32">
        <v>1</v>
      </c>
      <c r="F302" s="32">
        <v>0</v>
      </c>
      <c r="G302" s="32">
        <v>0</v>
      </c>
      <c r="H302" s="32">
        <v>0</v>
      </c>
      <c r="I302" s="32">
        <v>150000</v>
      </c>
    </row>
    <row r="303" spans="1:9">
      <c r="A303" s="30" t="s">
        <v>371</v>
      </c>
      <c r="B303" s="31">
        <v>5.9338088229744519E-2</v>
      </c>
      <c r="C303" s="30" t="s">
        <v>312</v>
      </c>
      <c r="D303" s="30" t="s">
        <v>211</v>
      </c>
      <c r="E303" s="32">
        <v>1</v>
      </c>
      <c r="F303" s="32">
        <v>24708.994269800001</v>
      </c>
      <c r="G303" s="32">
        <v>0.3088624283725</v>
      </c>
      <c r="H303" s="32">
        <v>0.3088624283725</v>
      </c>
      <c r="I303" s="32">
        <v>100002.56582284359</v>
      </c>
    </row>
    <row r="304" spans="1:9">
      <c r="A304" s="30" t="s">
        <v>372</v>
      </c>
      <c r="B304" s="31">
        <v>1.5759085248499949E-2</v>
      </c>
      <c r="C304" s="30" t="s">
        <v>64</v>
      </c>
      <c r="D304" s="30" t="s">
        <v>59</v>
      </c>
      <c r="E304" s="32">
        <v>1</v>
      </c>
      <c r="F304" s="32">
        <v>204939.57365499999</v>
      </c>
      <c r="G304" s="32">
        <v>9.7590273169047617</v>
      </c>
      <c r="H304" s="32">
        <v>9.7590273169047617</v>
      </c>
      <c r="I304" s="32">
        <v>2000000.1404775961</v>
      </c>
    </row>
    <row r="305" spans="1:9">
      <c r="A305" s="30" t="s">
        <v>373</v>
      </c>
      <c r="B305" s="31">
        <v>0.11257783312577831</v>
      </c>
      <c r="C305" s="30" t="s">
        <v>58</v>
      </c>
      <c r="D305" s="30" t="s">
        <v>59</v>
      </c>
      <c r="E305" s="32">
        <v>1</v>
      </c>
      <c r="F305" s="32">
        <v>778712.00912569999</v>
      </c>
      <c r="G305" s="32">
        <v>37.081524244080953</v>
      </c>
      <c r="H305" s="32">
        <v>37.081524244080953</v>
      </c>
      <c r="I305" s="32">
        <v>2000003.8131157761</v>
      </c>
    </row>
    <row r="306" spans="1:9">
      <c r="A306" s="30" t="s">
        <v>374</v>
      </c>
      <c r="B306" s="31">
        <v>9.8932035171138522E-2</v>
      </c>
      <c r="C306" s="30" t="s">
        <v>369</v>
      </c>
      <c r="D306" s="30" t="s">
        <v>211</v>
      </c>
      <c r="E306" s="32">
        <v>1</v>
      </c>
      <c r="F306" s="32">
        <v>1060271.2996108001</v>
      </c>
      <c r="G306" s="32">
        <v>13.253391245135001</v>
      </c>
      <c r="H306" s="32">
        <v>13.253391245135001</v>
      </c>
      <c r="I306" s="32">
        <v>100183.5658956321</v>
      </c>
    </row>
    <row r="307" spans="1:9">
      <c r="A307" s="30" t="s">
        <v>375</v>
      </c>
      <c r="B307" s="31">
        <v>0.1228121815917582</v>
      </c>
      <c r="C307" s="30" t="s">
        <v>271</v>
      </c>
      <c r="D307" s="30" t="s">
        <v>211</v>
      </c>
      <c r="E307" s="32">
        <v>1</v>
      </c>
      <c r="F307" s="32">
        <v>289809.34785570001</v>
      </c>
      <c r="G307" s="32">
        <v>3.62261684819625</v>
      </c>
      <c r="H307" s="32">
        <v>3.62261684819625</v>
      </c>
      <c r="I307" s="32">
        <v>100062.2862069477</v>
      </c>
    </row>
    <row r="308" spans="1:9">
      <c r="A308" s="30" t="s">
        <v>376</v>
      </c>
      <c r="B308" s="31">
        <v>2.3095211140043018E-3</v>
      </c>
      <c r="C308" s="30" t="s">
        <v>64</v>
      </c>
      <c r="D308" s="30" t="s">
        <v>211</v>
      </c>
      <c r="E308" s="32">
        <v>1</v>
      </c>
      <c r="F308" s="32">
        <v>146626.63185850001</v>
      </c>
      <c r="G308" s="32">
        <v>1.8328328982312501</v>
      </c>
      <c r="H308" s="32">
        <v>1.8328328982312501</v>
      </c>
      <c r="I308" s="32">
        <v>100000.5926152788</v>
      </c>
    </row>
    <row r="309" spans="1:9">
      <c r="A309" s="30" t="s">
        <v>377</v>
      </c>
      <c r="B309" s="31">
        <v>0.116555341711008</v>
      </c>
      <c r="C309" s="30" t="s">
        <v>312</v>
      </c>
      <c r="D309" s="30" t="s">
        <v>211</v>
      </c>
      <c r="E309" s="32">
        <v>1</v>
      </c>
      <c r="F309" s="32">
        <v>703755.23117369995</v>
      </c>
      <c r="G309" s="32">
        <v>8.7969403896712492</v>
      </c>
      <c r="H309" s="32">
        <v>8.7969403896712492</v>
      </c>
      <c r="I309" s="32">
        <v>100143.54625503811</v>
      </c>
    </row>
    <row r="310" spans="1:9">
      <c r="A310" s="30" t="s">
        <v>378</v>
      </c>
      <c r="B310" s="31">
        <v>0.17445186610815511</v>
      </c>
      <c r="C310" s="30" t="s">
        <v>307</v>
      </c>
      <c r="D310" s="30" t="s">
        <v>211</v>
      </c>
      <c r="E310" s="32">
        <v>1</v>
      </c>
      <c r="F310" s="32">
        <v>1096383.3157619999</v>
      </c>
      <c r="G310" s="32">
        <v>13.704791447025</v>
      </c>
      <c r="H310" s="32">
        <v>13.704791447025</v>
      </c>
      <c r="I310" s="32">
        <v>100334.7157019579</v>
      </c>
    </row>
    <row r="311" spans="1:9">
      <c r="A311" s="30" t="s">
        <v>379</v>
      </c>
      <c r="B311" s="31">
        <v>1.5591431063991319</v>
      </c>
      <c r="C311" s="30" t="s">
        <v>362</v>
      </c>
      <c r="D311" s="30" t="s">
        <v>211</v>
      </c>
      <c r="E311" s="32">
        <v>1</v>
      </c>
      <c r="F311" s="32">
        <v>283852.10656699998</v>
      </c>
      <c r="G311" s="32">
        <v>3.5481513320875</v>
      </c>
      <c r="H311" s="32">
        <v>3.5481513320875</v>
      </c>
      <c r="I311" s="32">
        <v>100774.4905965839</v>
      </c>
    </row>
    <row r="312" spans="1:9">
      <c r="A312" s="30" t="s">
        <v>380</v>
      </c>
      <c r="B312" s="31">
        <v>0.2558587116494962</v>
      </c>
      <c r="C312" s="30" t="s">
        <v>168</v>
      </c>
      <c r="D312" s="30" t="s">
        <v>211</v>
      </c>
      <c r="E312" s="32">
        <v>1</v>
      </c>
      <c r="F312" s="32">
        <v>226828.0746311</v>
      </c>
      <c r="G312" s="32">
        <v>2.8353509328887498</v>
      </c>
      <c r="H312" s="32">
        <v>2.8353509328887498</v>
      </c>
      <c r="I312" s="32">
        <v>100101.56289314679</v>
      </c>
    </row>
    <row r="313" spans="1:9">
      <c r="A313" s="30" t="s">
        <v>381</v>
      </c>
      <c r="B313" s="31">
        <v>8.4433374844333747E-2</v>
      </c>
      <c r="C313" s="30" t="s">
        <v>322</v>
      </c>
      <c r="D313" s="30" t="s">
        <v>211</v>
      </c>
      <c r="E313" s="32">
        <v>1</v>
      </c>
      <c r="F313" s="32">
        <v>269737.8879653</v>
      </c>
      <c r="G313" s="32">
        <v>3.3717235995662498</v>
      </c>
      <c r="H313" s="32">
        <v>3.3717235995662498</v>
      </c>
      <c r="I313" s="32">
        <v>100039.8560403575</v>
      </c>
    </row>
    <row r="314" spans="1:9">
      <c r="A314" s="30" t="s">
        <v>382</v>
      </c>
      <c r="B314" s="31">
        <v>1.629038591911349</v>
      </c>
      <c r="C314" s="30" t="s">
        <v>369</v>
      </c>
      <c r="D314" s="30" t="s">
        <v>211</v>
      </c>
      <c r="E314" s="32">
        <v>1</v>
      </c>
      <c r="F314" s="32">
        <v>1275386.4314236999</v>
      </c>
      <c r="G314" s="32">
        <v>15.942330392796251</v>
      </c>
      <c r="H314" s="32">
        <v>15.942330392796251</v>
      </c>
      <c r="I314" s="32">
        <v>103635.8940036813</v>
      </c>
    </row>
    <row r="315" spans="1:9">
      <c r="A315" s="30" t="s">
        <v>383</v>
      </c>
      <c r="B315" s="31">
        <v>1.279293558247481E-2</v>
      </c>
      <c r="C315" s="30" t="s">
        <v>168</v>
      </c>
      <c r="D315" s="30" t="s">
        <v>211</v>
      </c>
      <c r="E315" s="32">
        <v>1</v>
      </c>
      <c r="F315" s="32">
        <v>344752.71913520002</v>
      </c>
      <c r="G315" s="32">
        <v>4.3094089891899996</v>
      </c>
      <c r="H315" s="32">
        <v>4.3094089891899996</v>
      </c>
      <c r="I315" s="32">
        <v>100007.7181988236</v>
      </c>
    </row>
    <row r="316" spans="1:9">
      <c r="A316" s="30" t="s">
        <v>384</v>
      </c>
      <c r="B316" s="31">
        <v>6.311181554020906E-2</v>
      </c>
      <c r="C316" s="30" t="s">
        <v>307</v>
      </c>
      <c r="D316" s="30" t="s">
        <v>211</v>
      </c>
      <c r="E316" s="32">
        <v>1</v>
      </c>
      <c r="F316" s="32">
        <v>362360.64774739998</v>
      </c>
      <c r="G316" s="32">
        <v>4.5295080968425001</v>
      </c>
      <c r="H316" s="32">
        <v>4.5295080968425001</v>
      </c>
      <c r="I316" s="32">
        <v>100040.02116712939</v>
      </c>
    </row>
    <row r="317" spans="1:9">
      <c r="A317" s="30" t="s">
        <v>385</v>
      </c>
      <c r="B317" s="31">
        <v>0</v>
      </c>
      <c r="C317" s="30" t="s">
        <v>362</v>
      </c>
      <c r="D317" s="30" t="s">
        <v>211</v>
      </c>
      <c r="E317" s="32">
        <v>0</v>
      </c>
      <c r="F317" s="32">
        <v>102175.18726209999</v>
      </c>
      <c r="G317" s="32">
        <v>1.2771898407762501</v>
      </c>
      <c r="H317" s="32">
        <v>0</v>
      </c>
      <c r="I317" s="32">
        <v>0</v>
      </c>
    </row>
    <row r="318" spans="1:9">
      <c r="A318" s="30" t="s">
        <v>386</v>
      </c>
      <c r="B318" s="31">
        <v>7.5859466394958303E-2</v>
      </c>
      <c r="C318" s="30" t="s">
        <v>312</v>
      </c>
      <c r="D318" s="30" t="s">
        <v>211</v>
      </c>
      <c r="E318" s="32">
        <v>1</v>
      </c>
      <c r="F318" s="32">
        <v>923507.37067960005</v>
      </c>
      <c r="G318" s="32">
        <v>11.543842133495</v>
      </c>
      <c r="H318" s="32">
        <v>11.543842133495</v>
      </c>
      <c r="I318" s="32">
        <v>100122.5993586152</v>
      </c>
    </row>
    <row r="319" spans="1:9">
      <c r="A319" s="30" t="s">
        <v>387</v>
      </c>
      <c r="B319" s="31">
        <v>0.34314502434054112</v>
      </c>
      <c r="C319" s="30" t="s">
        <v>58</v>
      </c>
      <c r="D319" s="30" t="s">
        <v>59</v>
      </c>
      <c r="E319" s="32">
        <v>1</v>
      </c>
      <c r="F319" s="32">
        <v>508130.95041769999</v>
      </c>
      <c r="G319" s="32">
        <v>24.19671192465238</v>
      </c>
      <c r="H319" s="32">
        <v>24.19671192465238</v>
      </c>
      <c r="I319" s="32">
        <v>2000007.5840919351</v>
      </c>
    </row>
    <row r="320" spans="1:9">
      <c r="A320" s="30" t="s">
        <v>388</v>
      </c>
      <c r="B320" s="31">
        <v>0.19364252147139849</v>
      </c>
      <c r="C320" s="30" t="s">
        <v>362</v>
      </c>
      <c r="D320" s="30" t="s">
        <v>211</v>
      </c>
      <c r="E320" s="32">
        <v>1</v>
      </c>
      <c r="F320" s="32">
        <v>149102.3715943</v>
      </c>
      <c r="G320" s="32">
        <v>1.86377964492875</v>
      </c>
      <c r="H320" s="32">
        <v>1.86377964492875</v>
      </c>
      <c r="I320" s="32">
        <v>100050.5269785876</v>
      </c>
    </row>
    <row r="321" spans="1:9">
      <c r="A321" s="30" t="s">
        <v>389</v>
      </c>
      <c r="B321" s="31">
        <v>3.9231669119589432E-2</v>
      </c>
      <c r="C321" s="30" t="s">
        <v>307</v>
      </c>
      <c r="D321" s="30" t="s">
        <v>211</v>
      </c>
      <c r="E321" s="32">
        <v>1</v>
      </c>
      <c r="F321" s="32">
        <v>1461953.8349033999</v>
      </c>
      <c r="G321" s="32">
        <v>18.274422936292499</v>
      </c>
      <c r="H321" s="32">
        <v>18.274422936292499</v>
      </c>
      <c r="I321" s="32">
        <v>100100.3710559583</v>
      </c>
    </row>
    <row r="322" spans="1:9">
      <c r="A322" s="30" t="s">
        <v>390</v>
      </c>
      <c r="B322" s="31">
        <v>8.2795577191592147E-3</v>
      </c>
      <c r="C322" s="30" t="s">
        <v>362</v>
      </c>
      <c r="D322" s="30" t="s">
        <v>211</v>
      </c>
      <c r="E322" s="32">
        <v>1</v>
      </c>
      <c r="F322" s="32">
        <v>112547.30398490001</v>
      </c>
      <c r="G322" s="32">
        <v>1.4068412998112501</v>
      </c>
      <c r="H322" s="32">
        <v>1.4068412998112501</v>
      </c>
      <c r="I322" s="32">
        <v>100001.6307233241</v>
      </c>
    </row>
    <row r="323" spans="1:9">
      <c r="A323" s="30" t="s">
        <v>391</v>
      </c>
      <c r="B323" s="31">
        <v>0.51524963206158747</v>
      </c>
      <c r="C323" s="30" t="s">
        <v>369</v>
      </c>
      <c r="D323" s="30" t="s">
        <v>211</v>
      </c>
      <c r="E323" s="32">
        <v>1</v>
      </c>
      <c r="F323" s="32">
        <v>595993.24686479999</v>
      </c>
      <c r="G323" s="32">
        <v>7.4499155858099986</v>
      </c>
      <c r="H323" s="32">
        <v>7.4499155858099986</v>
      </c>
      <c r="I323" s="32">
        <v>100537.399277027</v>
      </c>
    </row>
    <row r="324" spans="1:9">
      <c r="A324" s="30" t="s">
        <v>392</v>
      </c>
      <c r="B324" s="31">
        <v>1.108721083814483E-2</v>
      </c>
      <c r="C324" s="30" t="s">
        <v>362</v>
      </c>
      <c r="D324" s="30" t="s">
        <v>211</v>
      </c>
      <c r="E324" s="32">
        <v>1</v>
      </c>
      <c r="F324" s="32">
        <v>471482.28669019998</v>
      </c>
      <c r="G324" s="32">
        <v>5.8935285836275</v>
      </c>
      <c r="H324" s="32">
        <v>5.8935285836275</v>
      </c>
      <c r="I324" s="32">
        <v>100009.1479911582</v>
      </c>
    </row>
    <row r="325" spans="1:9">
      <c r="A325" s="30" t="s">
        <v>393</v>
      </c>
      <c r="B325" s="31">
        <v>0.33091060040001508</v>
      </c>
      <c r="C325" s="30" t="s">
        <v>271</v>
      </c>
      <c r="D325" s="30" t="s">
        <v>211</v>
      </c>
      <c r="E325" s="32">
        <v>1</v>
      </c>
      <c r="F325" s="32">
        <v>105876.8901374</v>
      </c>
      <c r="G325" s="32">
        <v>1.3234611267175</v>
      </c>
      <c r="H325" s="32">
        <v>1.3234611267175</v>
      </c>
      <c r="I325" s="32">
        <v>100061.3126242467</v>
      </c>
    </row>
    <row r="326" spans="1:9">
      <c r="A326" s="30" t="s">
        <v>394</v>
      </c>
      <c r="B326" s="31">
        <v>0.32775175089848002</v>
      </c>
      <c r="C326" s="30" t="s">
        <v>271</v>
      </c>
      <c r="D326" s="30" t="s">
        <v>211</v>
      </c>
      <c r="E326" s="32">
        <v>1</v>
      </c>
      <c r="F326" s="32">
        <v>281820.4254673</v>
      </c>
      <c r="G326" s="32">
        <v>3.5227553183412499</v>
      </c>
      <c r="H326" s="32">
        <v>3.5227553183412499</v>
      </c>
      <c r="I326" s="32">
        <v>100161.6424913003</v>
      </c>
    </row>
    <row r="327" spans="1:9">
      <c r="A327" s="30" t="s">
        <v>395</v>
      </c>
      <c r="B327" s="31">
        <v>1.114004302049134E-2</v>
      </c>
      <c r="C327" s="30" t="s">
        <v>64</v>
      </c>
      <c r="D327" s="30" t="s">
        <v>59</v>
      </c>
      <c r="E327" s="32">
        <v>1</v>
      </c>
      <c r="F327" s="32">
        <v>70408.319394399994</v>
      </c>
      <c r="G327" s="32">
        <v>3.3527771140190472</v>
      </c>
      <c r="H327" s="32">
        <v>3.3527771140190472</v>
      </c>
      <c r="I327" s="32">
        <v>2000000.0341162339</v>
      </c>
    </row>
    <row r="328" spans="1:9">
      <c r="A328" s="30" t="s">
        <v>396</v>
      </c>
      <c r="B328" s="31">
        <v>0.53141627985961726</v>
      </c>
      <c r="C328" s="30" t="s">
        <v>369</v>
      </c>
      <c r="D328" s="30" t="s">
        <v>211</v>
      </c>
      <c r="E328" s="32">
        <v>1</v>
      </c>
      <c r="F328" s="32">
        <v>583955.4735054</v>
      </c>
      <c r="G328" s="32">
        <v>7.2994434188174999</v>
      </c>
      <c r="H328" s="32">
        <v>7.2994434188174999</v>
      </c>
      <c r="I328" s="32">
        <v>100543.0660293343</v>
      </c>
    </row>
    <row r="329" spans="1:9">
      <c r="A329" s="30" t="s">
        <v>397</v>
      </c>
      <c r="B329" s="31">
        <v>0.14389976980263411</v>
      </c>
      <c r="C329" s="30" t="s">
        <v>307</v>
      </c>
      <c r="D329" s="30" t="s">
        <v>59</v>
      </c>
      <c r="E329" s="32">
        <v>1</v>
      </c>
      <c r="F329" s="32">
        <v>495558.09185670002</v>
      </c>
      <c r="G329" s="32">
        <v>23.598004374128571</v>
      </c>
      <c r="H329" s="32">
        <v>23.598004374128571</v>
      </c>
      <c r="I329" s="32">
        <v>2000003.1017365339</v>
      </c>
    </row>
    <row r="330" spans="1:9">
      <c r="A330" s="30" t="s">
        <v>398</v>
      </c>
      <c r="B330" s="31">
        <v>8.5286237216498743E-3</v>
      </c>
      <c r="C330" s="30" t="s">
        <v>307</v>
      </c>
      <c r="D330" s="30" t="s">
        <v>59</v>
      </c>
      <c r="E330" s="32">
        <v>1</v>
      </c>
      <c r="F330" s="32">
        <v>621377.62579640001</v>
      </c>
      <c r="G330" s="32">
        <v>29.58941075220952</v>
      </c>
      <c r="H330" s="32">
        <v>29.58941075220952</v>
      </c>
      <c r="I330" s="32">
        <v>2000000.230507361</v>
      </c>
    </row>
    <row r="331" spans="1:9">
      <c r="A331" s="30" t="s">
        <v>399</v>
      </c>
      <c r="B331" s="31">
        <v>2.8997320653609559E-2</v>
      </c>
      <c r="C331" s="30" t="s">
        <v>307</v>
      </c>
      <c r="D331" s="30" t="s">
        <v>211</v>
      </c>
      <c r="E331" s="32">
        <v>1</v>
      </c>
      <c r="F331" s="32">
        <v>473129.89807599998</v>
      </c>
      <c r="G331" s="32">
        <v>5.9141237259499997</v>
      </c>
      <c r="H331" s="32">
        <v>5.9141237259499997</v>
      </c>
      <c r="I331" s="32">
        <v>100024.00912388929</v>
      </c>
    </row>
    <row r="332" spans="1:9">
      <c r="A332" s="30" t="s">
        <v>400</v>
      </c>
      <c r="B332" s="31">
        <v>1.3645797954639801E-2</v>
      </c>
      <c r="C332" s="30" t="s">
        <v>307</v>
      </c>
      <c r="D332" s="30" t="s">
        <v>211</v>
      </c>
      <c r="E332" s="32">
        <v>1</v>
      </c>
      <c r="F332" s="32">
        <v>353058.86777080002</v>
      </c>
      <c r="G332" s="32">
        <v>4.4132358471350006</v>
      </c>
      <c r="H332" s="32">
        <v>4.4132358471350006</v>
      </c>
      <c r="I332" s="32">
        <v>100008.43109745751</v>
      </c>
    </row>
    <row r="333" spans="1:9">
      <c r="A333" s="30" t="s">
        <v>401</v>
      </c>
      <c r="B333" s="31">
        <v>0.13645797954639799</v>
      </c>
      <c r="C333" s="30" t="s">
        <v>307</v>
      </c>
      <c r="D333" s="30" t="s">
        <v>211</v>
      </c>
      <c r="E333" s="32">
        <v>1</v>
      </c>
      <c r="F333" s="32">
        <v>350322.36433170002</v>
      </c>
      <c r="G333" s="32">
        <v>4.3790295541462507</v>
      </c>
      <c r="H333" s="32">
        <v>4.3790295541462507</v>
      </c>
      <c r="I333" s="32">
        <v>100083.65749354661</v>
      </c>
    </row>
    <row r="334" spans="1:9">
      <c r="A334" s="30" t="s">
        <v>402</v>
      </c>
      <c r="B334" s="31">
        <v>4.0084531491754408E-2</v>
      </c>
      <c r="C334" s="30" t="s">
        <v>271</v>
      </c>
      <c r="D334" s="30" t="s">
        <v>211</v>
      </c>
      <c r="E334" s="32">
        <v>1</v>
      </c>
      <c r="F334" s="32">
        <v>407201.99368050002</v>
      </c>
      <c r="G334" s="32">
        <v>5.0900249210062496</v>
      </c>
      <c r="H334" s="32">
        <v>5.0900249210062496</v>
      </c>
      <c r="I334" s="32">
        <v>100028.5643769936</v>
      </c>
    </row>
    <row r="335" spans="1:9">
      <c r="A335" s="30" t="s">
        <v>403</v>
      </c>
      <c r="B335" s="31">
        <v>0.85115664742065733</v>
      </c>
      <c r="C335" s="30" t="s">
        <v>362</v>
      </c>
      <c r="D335" s="30" t="s">
        <v>211</v>
      </c>
      <c r="E335" s="32">
        <v>1</v>
      </c>
      <c r="F335" s="32">
        <v>147750.54888749999</v>
      </c>
      <c r="G335" s="32">
        <v>1.8468818610937501</v>
      </c>
      <c r="H335" s="32">
        <v>1.8468818610937501</v>
      </c>
      <c r="I335" s="32">
        <v>100220.0780082299</v>
      </c>
    </row>
    <row r="336" spans="1:9">
      <c r="A336" s="30" t="s">
        <v>404</v>
      </c>
      <c r="B336" s="31">
        <v>9.8079172798973574E-2</v>
      </c>
      <c r="C336" s="30" t="s">
        <v>58</v>
      </c>
      <c r="D336" s="30" t="s">
        <v>59</v>
      </c>
      <c r="E336" s="32">
        <v>1</v>
      </c>
      <c r="F336" s="32">
        <v>808198.61061600002</v>
      </c>
      <c r="G336" s="32">
        <v>38.485648124571433</v>
      </c>
      <c r="H336" s="32">
        <v>38.485648124571433</v>
      </c>
      <c r="I336" s="32">
        <v>2000003.4478243149</v>
      </c>
    </row>
    <row r="337" spans="1:9">
      <c r="A337" s="30" t="s">
        <v>405</v>
      </c>
      <c r="B337" s="31">
        <v>0.46093814860938143</v>
      </c>
      <c r="C337" s="30" t="s">
        <v>362</v>
      </c>
      <c r="D337" s="30" t="s">
        <v>211</v>
      </c>
      <c r="E337" s="32">
        <v>1</v>
      </c>
      <c r="F337" s="32">
        <v>232364.93421139999</v>
      </c>
      <c r="G337" s="32">
        <v>2.9045616776425001</v>
      </c>
      <c r="H337" s="32">
        <v>2.9045616776425001</v>
      </c>
      <c r="I337" s="32">
        <v>100187.43525951001</v>
      </c>
    </row>
    <row r="338" spans="1:9">
      <c r="A338" s="30" t="s">
        <v>406</v>
      </c>
      <c r="B338" s="31">
        <v>9.5520585682478579E-2</v>
      </c>
      <c r="C338" s="30" t="s">
        <v>312</v>
      </c>
      <c r="D338" s="30" t="s">
        <v>59</v>
      </c>
      <c r="E338" s="32">
        <v>1</v>
      </c>
      <c r="F338" s="32">
        <v>151544.66086179999</v>
      </c>
      <c r="G338" s="32">
        <v>7.2164124219904764</v>
      </c>
      <c r="H338" s="32">
        <v>7.2164124219904764</v>
      </c>
      <c r="I338" s="32">
        <v>2000000.6296335349</v>
      </c>
    </row>
    <row r="339" spans="1:9">
      <c r="A339" s="30" t="s">
        <v>407</v>
      </c>
      <c r="B339" s="31">
        <v>2.332918223329182E-2</v>
      </c>
      <c r="C339" s="30" t="s">
        <v>271</v>
      </c>
      <c r="D339" s="30" t="s">
        <v>211</v>
      </c>
      <c r="E339" s="32">
        <v>1</v>
      </c>
      <c r="F339" s="32">
        <v>367749.40763039998</v>
      </c>
      <c r="G339" s="32">
        <v>4.59686759538</v>
      </c>
      <c r="H339" s="32">
        <v>4.59686759538</v>
      </c>
      <c r="I339" s="32">
        <v>100015.0137626569</v>
      </c>
    </row>
    <row r="340" spans="1:9">
      <c r="A340" s="30" t="s">
        <v>408</v>
      </c>
      <c r="B340" s="31">
        <v>1.340790218498811</v>
      </c>
      <c r="C340" s="30" t="s">
        <v>369</v>
      </c>
      <c r="D340" s="30" t="s">
        <v>211</v>
      </c>
      <c r="E340" s="32">
        <v>1</v>
      </c>
      <c r="F340" s="32">
        <v>820630.76132980001</v>
      </c>
      <c r="G340" s="32">
        <v>10.2578845166225</v>
      </c>
      <c r="H340" s="32">
        <v>10.2578845166225</v>
      </c>
      <c r="I340" s="32">
        <v>101925.5139711329</v>
      </c>
    </row>
    <row r="341" spans="1:9">
      <c r="A341" s="30" t="s">
        <v>409</v>
      </c>
      <c r="B341" s="31">
        <v>2.3095211140043018E-3</v>
      </c>
      <c r="C341" s="30" t="s">
        <v>369</v>
      </c>
      <c r="D341" s="30" t="s">
        <v>68</v>
      </c>
      <c r="E341" s="32">
        <v>1</v>
      </c>
      <c r="F341" s="32">
        <v>0</v>
      </c>
      <c r="G341" s="32">
        <v>0</v>
      </c>
      <c r="H341" s="32">
        <v>0</v>
      </c>
      <c r="I341" s="32">
        <v>600000</v>
      </c>
    </row>
    <row r="342" spans="1:9">
      <c r="B342" s="41">
        <f>SUM(B2:B341)</f>
        <v>259.45879559495046</v>
      </c>
      <c r="C342" s="29"/>
      <c r="D342" s="29"/>
      <c r="E342" s="29"/>
      <c r="F342" s="28">
        <f>SUM(F2:F341)</f>
        <v>163221992.98293325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D425-E406-421E-B267-2679324A251B}">
  <dimension ref="A1:AB341"/>
  <sheetViews>
    <sheetView topLeftCell="J1" workbookViewId="0">
      <selection activeCell="X6" sqref="X6"/>
    </sheetView>
  </sheetViews>
  <sheetFormatPr defaultRowHeight="15"/>
  <sheetData>
    <row r="1" spans="1:28">
      <c r="A1" s="34" t="s">
        <v>45</v>
      </c>
      <c r="B1" s="35" t="s">
        <v>412</v>
      </c>
      <c r="C1" s="35" t="s">
        <v>47</v>
      </c>
      <c r="D1" s="35" t="s">
        <v>48</v>
      </c>
      <c r="E1" s="35" t="s">
        <v>23</v>
      </c>
      <c r="F1" s="35" t="s">
        <v>413</v>
      </c>
      <c r="G1" s="35" t="s">
        <v>414</v>
      </c>
      <c r="H1" s="35" t="s">
        <v>415</v>
      </c>
      <c r="I1" s="35" t="s">
        <v>416</v>
      </c>
      <c r="J1" s="36"/>
      <c r="K1" s="59" t="s">
        <v>47</v>
      </c>
      <c r="L1" s="60" t="s">
        <v>412</v>
      </c>
      <c r="M1" s="60" t="s">
        <v>55</v>
      </c>
      <c r="N1" s="60" t="s">
        <v>48</v>
      </c>
      <c r="O1" s="60" t="s">
        <v>23</v>
      </c>
      <c r="P1" s="60" t="s">
        <v>413</v>
      </c>
      <c r="Q1" s="60" t="s">
        <v>414</v>
      </c>
      <c r="R1" s="60" t="s">
        <v>415</v>
      </c>
      <c r="S1" s="60" t="s">
        <v>416</v>
      </c>
      <c r="T1" s="60" t="s">
        <v>417</v>
      </c>
      <c r="AA1" t="s">
        <v>56</v>
      </c>
      <c r="AB1" s="43">
        <f>L5+B341</f>
        <v>518.91756200000009</v>
      </c>
    </row>
    <row r="2" spans="1:28">
      <c r="A2" s="36" t="s">
        <v>57</v>
      </c>
      <c r="B2" s="36">
        <v>0.23671800000000001</v>
      </c>
      <c r="C2" s="36" t="s">
        <v>366</v>
      </c>
      <c r="D2" s="36" t="s">
        <v>68</v>
      </c>
      <c r="E2" s="36">
        <v>1</v>
      </c>
      <c r="F2" s="36">
        <v>389.54270000000002</v>
      </c>
      <c r="G2" s="36">
        <v>19.477129999999999</v>
      </c>
      <c r="H2" s="36">
        <v>19.477129999999999</v>
      </c>
      <c r="I2" s="36">
        <v>600011.5</v>
      </c>
      <c r="J2" s="36"/>
      <c r="K2" s="36" t="s">
        <v>168</v>
      </c>
      <c r="L2" s="36">
        <v>100.2901</v>
      </c>
      <c r="M2" s="36" t="s">
        <v>65</v>
      </c>
      <c r="N2" s="36" t="s">
        <v>418</v>
      </c>
      <c r="O2" s="36">
        <v>6</v>
      </c>
      <c r="P2" s="36">
        <v>783.00720000000001</v>
      </c>
      <c r="Q2" s="36">
        <v>9.7875899999999998</v>
      </c>
      <c r="R2" s="36">
        <v>58.725540000000002</v>
      </c>
      <c r="S2" s="36">
        <v>2313502</v>
      </c>
      <c r="T2" s="36"/>
      <c r="AA2" t="s">
        <v>62</v>
      </c>
      <c r="AB2" s="44">
        <f>P5+F341</f>
        <v>490715.58534000011</v>
      </c>
    </row>
    <row r="3" spans="1:28">
      <c r="A3" s="36" t="s">
        <v>63</v>
      </c>
      <c r="B3" s="36">
        <v>1.49549</v>
      </c>
      <c r="C3" s="36" t="s">
        <v>366</v>
      </c>
      <c r="D3" s="36" t="s">
        <v>419</v>
      </c>
      <c r="E3" s="36">
        <v>1</v>
      </c>
      <c r="F3" s="36">
        <v>610.11009999999999</v>
      </c>
      <c r="G3" s="36">
        <v>7.6263759999999996</v>
      </c>
      <c r="H3" s="36">
        <v>7.6263759999999996</v>
      </c>
      <c r="I3" s="36">
        <v>101596.7</v>
      </c>
      <c r="J3" s="36"/>
      <c r="K3" s="36" t="s">
        <v>307</v>
      </c>
      <c r="L3" s="36">
        <v>16.165150000000001</v>
      </c>
      <c r="M3" s="36" t="s">
        <v>65</v>
      </c>
      <c r="N3" s="36" t="s">
        <v>59</v>
      </c>
      <c r="O3" s="36">
        <v>1</v>
      </c>
      <c r="P3" s="36">
        <v>1623.5340000000001</v>
      </c>
      <c r="Q3" s="36">
        <v>77.311160000000001</v>
      </c>
      <c r="R3" s="36">
        <v>77.311160000000001</v>
      </c>
      <c r="S3" s="36">
        <v>2001142</v>
      </c>
      <c r="T3" s="36"/>
      <c r="AA3" t="s">
        <v>66</v>
      </c>
      <c r="AB3" s="36">
        <f>SUM(E2:E340,O2:O4)</f>
        <v>356</v>
      </c>
    </row>
    <row r="4" spans="1:28">
      <c r="A4" s="36" t="s">
        <v>67</v>
      </c>
      <c r="B4" s="36">
        <v>0.870923</v>
      </c>
      <c r="C4" s="36" t="s">
        <v>168</v>
      </c>
      <c r="D4" s="36" t="s">
        <v>68</v>
      </c>
      <c r="E4" s="36">
        <v>1</v>
      </c>
      <c r="F4" s="36">
        <v>2185.1329999999998</v>
      </c>
      <c r="G4" s="36">
        <v>109.25660000000001</v>
      </c>
      <c r="H4" s="36">
        <v>109.25660000000001</v>
      </c>
      <c r="I4" s="36">
        <v>600237.9</v>
      </c>
      <c r="J4" s="36"/>
      <c r="K4" s="36" t="s">
        <v>366</v>
      </c>
      <c r="L4" s="36">
        <v>143.0035</v>
      </c>
      <c r="M4" s="36" t="s">
        <v>60</v>
      </c>
      <c r="N4" s="36" t="s">
        <v>418</v>
      </c>
      <c r="O4" s="36">
        <v>8</v>
      </c>
      <c r="P4" s="36">
        <v>1261.1990000000001</v>
      </c>
      <c r="Q4" s="36">
        <v>15.764989999999999</v>
      </c>
      <c r="R4" s="36">
        <v>126.1199</v>
      </c>
      <c r="S4" s="36">
        <v>5528541</v>
      </c>
      <c r="T4" s="36"/>
    </row>
    <row r="5" spans="1:28">
      <c r="A5" s="36" t="s">
        <v>58</v>
      </c>
      <c r="B5" s="36">
        <v>8.0604019999999998</v>
      </c>
      <c r="C5" s="36" t="s">
        <v>307</v>
      </c>
      <c r="D5" s="36" t="s">
        <v>419</v>
      </c>
      <c r="E5" s="36">
        <v>1</v>
      </c>
      <c r="F5" s="36">
        <v>236.6164</v>
      </c>
      <c r="G5" s="36">
        <v>2.9577049999999998</v>
      </c>
      <c r="H5" s="36">
        <v>2.9577049999999998</v>
      </c>
      <c r="I5" s="36">
        <v>103337.60000000001</v>
      </c>
      <c r="J5" s="36"/>
      <c r="K5" s="36"/>
      <c r="L5" s="36">
        <f>SUM(L2:L4)</f>
        <v>259.45875000000001</v>
      </c>
      <c r="M5" s="36"/>
      <c r="N5" s="36"/>
      <c r="O5" s="36"/>
      <c r="P5" s="36">
        <f>SUM(P2:P4)</f>
        <v>3667.7402000000002</v>
      </c>
      <c r="Q5" s="36"/>
      <c r="R5" s="36"/>
      <c r="T5" s="36"/>
    </row>
    <row r="6" spans="1:28" ht="15.75">
      <c r="A6" s="36" t="s">
        <v>70</v>
      </c>
      <c r="B6" s="36">
        <v>1.9630999999999999E-2</v>
      </c>
      <c r="C6" s="36" t="s">
        <v>366</v>
      </c>
      <c r="D6" s="36" t="s">
        <v>419</v>
      </c>
      <c r="E6" s="36">
        <v>1</v>
      </c>
      <c r="F6" s="36">
        <v>1261.7149999999999</v>
      </c>
      <c r="G6" s="36">
        <v>15.77144</v>
      </c>
      <c r="H6" s="36">
        <v>15.77144</v>
      </c>
      <c r="I6" s="36">
        <v>100043.3</v>
      </c>
      <c r="J6" s="36"/>
      <c r="K6" s="38" t="s">
        <v>69</v>
      </c>
      <c r="L6" s="38"/>
      <c r="M6" s="36"/>
      <c r="N6" s="36"/>
      <c r="O6" s="36"/>
      <c r="P6" s="36"/>
      <c r="Q6" s="36"/>
      <c r="R6" s="36"/>
      <c r="S6" s="36"/>
      <c r="T6" s="36"/>
    </row>
    <row r="7" spans="1:28" ht="15.75">
      <c r="A7" s="36" t="s">
        <v>72</v>
      </c>
      <c r="B7" s="36">
        <v>8.7845000000000006E-2</v>
      </c>
      <c r="C7" s="36" t="s">
        <v>366</v>
      </c>
      <c r="D7" s="36" t="s">
        <v>419</v>
      </c>
      <c r="E7" s="36">
        <v>1</v>
      </c>
      <c r="F7" s="36">
        <v>1186.316</v>
      </c>
      <c r="G7" s="36">
        <v>14.828950000000001</v>
      </c>
      <c r="H7" s="36">
        <v>14.828950000000001</v>
      </c>
      <c r="I7" s="36">
        <v>100182.39999999999</v>
      </c>
      <c r="J7" s="36"/>
      <c r="K7" s="39" t="s">
        <v>420</v>
      </c>
      <c r="L7" s="36">
        <v>9762.0920000000006</v>
      </c>
      <c r="M7" s="36"/>
      <c r="N7" s="36"/>
      <c r="P7" s="36"/>
      <c r="Q7" s="36"/>
      <c r="R7" s="36"/>
      <c r="S7" s="36"/>
      <c r="T7" s="36"/>
    </row>
    <row r="8" spans="1:28" ht="15.75">
      <c r="A8" s="36" t="s">
        <v>74</v>
      </c>
      <c r="B8" s="36">
        <v>0.83317099999999999</v>
      </c>
      <c r="C8" s="36" t="s">
        <v>366</v>
      </c>
      <c r="D8" s="36" t="s">
        <v>418</v>
      </c>
      <c r="E8" s="36">
        <v>1</v>
      </c>
      <c r="F8" s="36">
        <v>2770.2350000000001</v>
      </c>
      <c r="G8" s="36">
        <v>34.627929999999999</v>
      </c>
      <c r="H8" s="36">
        <v>34.627929999999999</v>
      </c>
      <c r="I8" s="36">
        <v>156924.20000000001</v>
      </c>
      <c r="J8" s="36"/>
      <c r="K8" s="39" t="s">
        <v>421</v>
      </c>
      <c r="L8" s="36">
        <v>77770139</v>
      </c>
      <c r="M8" s="36"/>
      <c r="N8" s="36"/>
      <c r="O8" s="36"/>
      <c r="P8" s="36"/>
      <c r="Q8" s="36"/>
      <c r="R8" s="36"/>
      <c r="S8" s="36"/>
      <c r="T8" s="36"/>
    </row>
    <row r="9" spans="1:28" ht="15.75">
      <c r="A9" s="36" t="s">
        <v>76</v>
      </c>
      <c r="B9" s="36">
        <v>0.33826899999999999</v>
      </c>
      <c r="C9" s="36" t="s">
        <v>366</v>
      </c>
      <c r="D9" s="36" t="s">
        <v>68</v>
      </c>
      <c r="E9" s="36">
        <v>1</v>
      </c>
      <c r="F9" s="36">
        <v>508.71570000000003</v>
      </c>
      <c r="G9" s="36">
        <v>25.435790000000001</v>
      </c>
      <c r="H9" s="36">
        <v>25.435790000000001</v>
      </c>
      <c r="I9" s="36">
        <v>600021.5</v>
      </c>
      <c r="J9" s="36"/>
      <c r="K9" s="39" t="s">
        <v>422</v>
      </c>
      <c r="L9" s="36">
        <v>13882500</v>
      </c>
      <c r="M9" s="36"/>
      <c r="N9" s="36"/>
      <c r="O9" s="36"/>
      <c r="P9" s="36"/>
      <c r="Q9" s="36"/>
      <c r="R9" s="36"/>
      <c r="S9" s="36"/>
      <c r="T9" s="36"/>
    </row>
    <row r="10" spans="1:28" ht="15.75">
      <c r="A10" s="36" t="s">
        <v>77</v>
      </c>
      <c r="B10" s="36">
        <v>0.100464</v>
      </c>
      <c r="C10" s="36" t="s">
        <v>168</v>
      </c>
      <c r="D10" s="36" t="s">
        <v>418</v>
      </c>
      <c r="E10" s="36">
        <v>1</v>
      </c>
      <c r="F10" s="36">
        <v>2132.8319999999999</v>
      </c>
      <c r="G10" s="36">
        <v>26.660399999999999</v>
      </c>
      <c r="H10" s="36">
        <v>26.660399999999999</v>
      </c>
      <c r="I10" s="36">
        <v>150642.79999999999</v>
      </c>
      <c r="J10" s="36"/>
      <c r="K10" s="39" t="s">
        <v>423</v>
      </c>
      <c r="L10" s="36">
        <v>91652639</v>
      </c>
      <c r="M10" s="36"/>
      <c r="N10" s="36"/>
      <c r="O10" s="36"/>
      <c r="P10" s="36"/>
      <c r="Q10" s="36"/>
      <c r="R10" s="36"/>
      <c r="S10" s="36"/>
      <c r="T10" s="36"/>
    </row>
    <row r="11" spans="1:28">
      <c r="A11" s="36" t="s">
        <v>79</v>
      </c>
      <c r="B11" s="36">
        <v>6.9290000000000003E-3</v>
      </c>
      <c r="C11" s="36" t="s">
        <v>168</v>
      </c>
      <c r="D11" s="36" t="s">
        <v>419</v>
      </c>
      <c r="E11" s="36">
        <v>1</v>
      </c>
      <c r="F11" s="36">
        <v>1296.3240000000001</v>
      </c>
      <c r="G11" s="36">
        <v>16.204049999999999</v>
      </c>
      <c r="H11" s="36">
        <v>16.204049999999999</v>
      </c>
      <c r="I11" s="36">
        <v>100015.7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8" ht="15.75">
      <c r="A12" s="36" t="s">
        <v>80</v>
      </c>
      <c r="B12" s="36">
        <v>0.240228</v>
      </c>
      <c r="C12" s="36" t="s">
        <v>366</v>
      </c>
      <c r="D12" s="36" t="s">
        <v>418</v>
      </c>
      <c r="E12" s="36">
        <v>1</v>
      </c>
      <c r="F12" s="36">
        <v>2144.3989999999999</v>
      </c>
      <c r="G12" s="36">
        <v>26.80498</v>
      </c>
      <c r="H12" s="36">
        <v>26.80498</v>
      </c>
      <c r="I12" s="36">
        <v>151545.4</v>
      </c>
      <c r="J12" s="36"/>
      <c r="K12" s="38" t="s">
        <v>78</v>
      </c>
      <c r="L12" s="38"/>
      <c r="M12" s="36"/>
      <c r="N12" s="36"/>
      <c r="O12" s="36"/>
      <c r="P12" s="36"/>
      <c r="Q12" s="36"/>
      <c r="R12" s="36"/>
      <c r="S12" s="36"/>
      <c r="T12" s="36"/>
    </row>
    <row r="13" spans="1:28" ht="15.75">
      <c r="A13" s="36" t="s">
        <v>81</v>
      </c>
      <c r="B13" s="36">
        <v>1.4499E-2</v>
      </c>
      <c r="C13" s="36" t="s">
        <v>366</v>
      </c>
      <c r="D13" s="36" t="s">
        <v>419</v>
      </c>
      <c r="E13" s="36">
        <v>1</v>
      </c>
      <c r="F13" s="36">
        <v>1242.354</v>
      </c>
      <c r="G13" s="36">
        <v>15.52942</v>
      </c>
      <c r="H13" s="36">
        <v>15.52942</v>
      </c>
      <c r="I13" s="36">
        <v>100031.5</v>
      </c>
      <c r="J13" s="36"/>
      <c r="K13" s="39" t="s">
        <v>71</v>
      </c>
      <c r="L13" s="36">
        <v>262.15660000000003</v>
      </c>
      <c r="M13" s="36"/>
      <c r="N13" s="36"/>
      <c r="O13" s="36"/>
      <c r="P13" s="36"/>
      <c r="Q13" s="36"/>
      <c r="R13" s="36"/>
      <c r="S13" s="36"/>
      <c r="T13" s="36"/>
    </row>
    <row r="14" spans="1:28" ht="15.75">
      <c r="A14" s="36" t="s">
        <v>82</v>
      </c>
      <c r="B14" s="36">
        <v>0.64772799999999997</v>
      </c>
      <c r="C14" s="36" t="s">
        <v>168</v>
      </c>
      <c r="D14" s="36" t="s">
        <v>419</v>
      </c>
      <c r="E14" s="36">
        <v>1</v>
      </c>
      <c r="F14" s="36">
        <v>366.81470000000002</v>
      </c>
      <c r="G14" s="36">
        <v>4.5851829999999998</v>
      </c>
      <c r="H14" s="36">
        <v>4.5851829999999998</v>
      </c>
      <c r="I14" s="36">
        <v>100415.8</v>
      </c>
      <c r="J14" s="36"/>
      <c r="K14" s="39" t="s">
        <v>73</v>
      </c>
      <c r="L14" s="36">
        <v>9843184</v>
      </c>
      <c r="M14" s="36"/>
      <c r="N14" s="36"/>
      <c r="O14" s="36"/>
      <c r="P14" s="36"/>
      <c r="Q14" s="36"/>
      <c r="R14" s="36"/>
      <c r="S14" s="36"/>
      <c r="T14" s="36"/>
    </row>
    <row r="15" spans="1:28">
      <c r="A15" s="36" t="s">
        <v>84</v>
      </c>
      <c r="B15" s="36">
        <v>4.0937000000000001E-2</v>
      </c>
      <c r="C15" s="36" t="s">
        <v>366</v>
      </c>
      <c r="D15" s="36" t="s">
        <v>418</v>
      </c>
      <c r="E15" s="36">
        <v>1</v>
      </c>
      <c r="F15" s="36">
        <v>4229.3090000000002</v>
      </c>
      <c r="G15" s="36">
        <v>52.86636</v>
      </c>
      <c r="H15" s="36">
        <v>52.86636</v>
      </c>
      <c r="I15" s="36">
        <v>150519.4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8" ht="15.75">
      <c r="A16" s="36" t="s">
        <v>85</v>
      </c>
      <c r="B16" s="36">
        <v>1.610204</v>
      </c>
      <c r="C16" s="36" t="s">
        <v>366</v>
      </c>
      <c r="D16" s="36" t="s">
        <v>419</v>
      </c>
      <c r="E16" s="36">
        <v>1</v>
      </c>
      <c r="F16" s="36">
        <v>996.53679999999997</v>
      </c>
      <c r="G16" s="36">
        <v>12.456709999999999</v>
      </c>
      <c r="H16" s="36">
        <v>12.456709999999999</v>
      </c>
      <c r="I16" s="36">
        <v>102808.1</v>
      </c>
      <c r="J16" s="36"/>
      <c r="K16" s="38" t="s">
        <v>83</v>
      </c>
      <c r="L16" s="36"/>
      <c r="M16" s="36"/>
      <c r="N16" s="36"/>
      <c r="O16" s="36"/>
      <c r="P16" s="36"/>
      <c r="Q16" s="36"/>
      <c r="R16" s="36"/>
      <c r="S16" s="36"/>
      <c r="T16" s="36"/>
    </row>
    <row r="17" spans="1:20" ht="15.75">
      <c r="A17" s="36" t="s">
        <v>87</v>
      </c>
      <c r="B17" s="36">
        <v>8.5300000000000003E-4</v>
      </c>
      <c r="C17" s="36" t="s">
        <v>366</v>
      </c>
      <c r="D17" s="36" t="s">
        <v>419</v>
      </c>
      <c r="E17" s="36">
        <v>1</v>
      </c>
      <c r="F17" s="36">
        <v>873.46839999999997</v>
      </c>
      <c r="G17" s="36">
        <v>10.91835</v>
      </c>
      <c r="H17" s="36">
        <v>10.91835</v>
      </c>
      <c r="I17" s="36">
        <v>100001.3</v>
      </c>
      <c r="J17" s="36"/>
      <c r="K17" s="39" t="s">
        <v>71</v>
      </c>
      <c r="L17" s="36">
        <v>10024.25</v>
      </c>
      <c r="M17" s="36"/>
      <c r="N17" s="36"/>
      <c r="O17" s="36"/>
      <c r="P17" s="36"/>
      <c r="Q17" s="36"/>
      <c r="R17" s="36"/>
      <c r="S17" s="36"/>
      <c r="T17" s="36"/>
    </row>
    <row r="18" spans="1:20" ht="15.75">
      <c r="A18" s="36" t="s">
        <v>88</v>
      </c>
      <c r="B18" s="36">
        <v>0.192105</v>
      </c>
      <c r="C18" s="36" t="s">
        <v>168</v>
      </c>
      <c r="D18" s="36" t="s">
        <v>419</v>
      </c>
      <c r="E18" s="36">
        <v>1</v>
      </c>
      <c r="F18" s="36">
        <v>1755.893</v>
      </c>
      <c r="G18" s="36">
        <v>21.94867</v>
      </c>
      <c r="H18" s="36">
        <v>21.94867</v>
      </c>
      <c r="I18" s="36">
        <v>100590.3</v>
      </c>
      <c r="J18" s="36"/>
      <c r="K18" s="39" t="s">
        <v>86</v>
      </c>
      <c r="L18" s="61">
        <v>101000000</v>
      </c>
      <c r="M18" s="36"/>
      <c r="N18" s="36"/>
      <c r="O18" s="36"/>
      <c r="P18" s="36"/>
      <c r="Q18" s="36"/>
      <c r="R18" s="36"/>
      <c r="S18" s="36"/>
      <c r="T18" s="36"/>
    </row>
    <row r="19" spans="1:20">
      <c r="A19" s="36" t="s">
        <v>89</v>
      </c>
      <c r="B19" s="36">
        <v>1.1232200000000001</v>
      </c>
      <c r="C19" s="36" t="s">
        <v>307</v>
      </c>
      <c r="D19" s="36" t="s">
        <v>419</v>
      </c>
      <c r="E19" s="36">
        <v>1</v>
      </c>
      <c r="F19" s="36">
        <v>132.1362</v>
      </c>
      <c r="G19" s="36">
        <v>1.651702</v>
      </c>
      <c r="H19" s="36">
        <v>1.651702</v>
      </c>
      <c r="I19" s="36">
        <v>100259.7</v>
      </c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>
      <c r="A20" s="36" t="s">
        <v>90</v>
      </c>
      <c r="B20" s="36">
        <v>1.8762999999999998E-2</v>
      </c>
      <c r="C20" s="36" t="s">
        <v>366</v>
      </c>
      <c r="D20" s="36" t="s">
        <v>419</v>
      </c>
      <c r="E20" s="36">
        <v>1</v>
      </c>
      <c r="F20" s="36">
        <v>1373.08</v>
      </c>
      <c r="G20" s="36">
        <v>17.163499999999999</v>
      </c>
      <c r="H20" s="36">
        <v>17.163499999999999</v>
      </c>
      <c r="I20" s="36">
        <v>100045.1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>
      <c r="A21" s="36" t="s">
        <v>91</v>
      </c>
      <c r="B21" s="36">
        <v>0.316216</v>
      </c>
      <c r="C21" s="36" t="s">
        <v>168</v>
      </c>
      <c r="D21" s="36" t="s">
        <v>68</v>
      </c>
      <c r="E21" s="36">
        <v>1</v>
      </c>
      <c r="F21" s="36">
        <v>247.75530000000001</v>
      </c>
      <c r="G21" s="36">
        <v>12.38777</v>
      </c>
      <c r="H21" s="36">
        <v>12.38777</v>
      </c>
      <c r="I21" s="36">
        <v>600009.80000000005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>
      <c r="A22" s="36" t="s">
        <v>92</v>
      </c>
      <c r="B22" s="36">
        <v>7.8463000000000005E-2</v>
      </c>
      <c r="C22" s="36" t="s">
        <v>366</v>
      </c>
      <c r="D22" s="36" t="s">
        <v>419</v>
      </c>
      <c r="E22" s="36">
        <v>1</v>
      </c>
      <c r="F22" s="36">
        <v>656.61950000000002</v>
      </c>
      <c r="G22" s="36">
        <v>8.2077430000000007</v>
      </c>
      <c r="H22" s="36">
        <v>8.2077430000000007</v>
      </c>
      <c r="I22" s="36">
        <v>100090.2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>
      <c r="A23" s="36" t="s">
        <v>93</v>
      </c>
      <c r="B23" s="36">
        <v>8.2799999999999992E-3</v>
      </c>
      <c r="C23" s="36" t="s">
        <v>366</v>
      </c>
      <c r="D23" s="36" t="s">
        <v>418</v>
      </c>
      <c r="E23" s="36">
        <v>1</v>
      </c>
      <c r="F23" s="36">
        <v>2281.143</v>
      </c>
      <c r="G23" s="36">
        <v>28.514289999999999</v>
      </c>
      <c r="H23" s="36">
        <v>28.514289999999999</v>
      </c>
      <c r="I23" s="36">
        <v>150056.70000000001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>
      <c r="A24" s="36" t="s">
        <v>94</v>
      </c>
      <c r="B24" s="36">
        <v>1.561436</v>
      </c>
      <c r="C24" s="36" t="s">
        <v>168</v>
      </c>
      <c r="D24" s="36" t="s">
        <v>68</v>
      </c>
      <c r="E24" s="36">
        <v>1</v>
      </c>
      <c r="F24" s="36">
        <v>216.18539999999999</v>
      </c>
      <c r="G24" s="36">
        <v>10.80927</v>
      </c>
      <c r="H24" s="36">
        <v>10.80927</v>
      </c>
      <c r="I24" s="36">
        <v>600042.19999999995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>
      <c r="A25" s="36" t="s">
        <v>95</v>
      </c>
      <c r="B25" s="36">
        <v>0.34065400000000001</v>
      </c>
      <c r="C25" s="36" t="s">
        <v>168</v>
      </c>
      <c r="D25" s="36" t="s">
        <v>418</v>
      </c>
      <c r="E25" s="36">
        <v>1</v>
      </c>
      <c r="F25" s="36">
        <v>2046.3340000000001</v>
      </c>
      <c r="G25" s="36">
        <v>25.579170000000001</v>
      </c>
      <c r="H25" s="36">
        <v>25.579170000000001</v>
      </c>
      <c r="I25" s="36">
        <v>152091.29999999999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>
      <c r="A26" s="36" t="s">
        <v>96</v>
      </c>
      <c r="B26" s="36">
        <v>5.9699999999999996E-3</v>
      </c>
      <c r="C26" s="36" t="s">
        <v>366</v>
      </c>
      <c r="D26" s="36" t="s">
        <v>419</v>
      </c>
      <c r="E26" s="36">
        <v>1</v>
      </c>
      <c r="F26" s="36">
        <v>1226.796</v>
      </c>
      <c r="G26" s="36">
        <v>15.334949999999999</v>
      </c>
      <c r="H26" s="36">
        <v>15.334949999999999</v>
      </c>
      <c r="I26" s="36">
        <v>100012.8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1:20">
      <c r="A27" s="36" t="s">
        <v>97</v>
      </c>
      <c r="B27" s="36">
        <v>4.7473000000000001E-2</v>
      </c>
      <c r="C27" s="36" t="s">
        <v>168</v>
      </c>
      <c r="D27" s="36" t="s">
        <v>418</v>
      </c>
      <c r="E27" s="36">
        <v>1</v>
      </c>
      <c r="F27" s="36">
        <v>2449.83</v>
      </c>
      <c r="G27" s="36">
        <v>30.622879999999999</v>
      </c>
      <c r="H27" s="36">
        <v>30.622879999999999</v>
      </c>
      <c r="I27" s="36">
        <v>150348.9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spans="1:20">
      <c r="A28" s="36" t="s">
        <v>98</v>
      </c>
      <c r="B28" s="36">
        <v>1.8762999999999998E-2</v>
      </c>
      <c r="C28" s="36" t="s">
        <v>366</v>
      </c>
      <c r="D28" s="36" t="s">
        <v>418</v>
      </c>
      <c r="E28" s="36">
        <v>1</v>
      </c>
      <c r="F28" s="36">
        <v>2226.9520000000002</v>
      </c>
      <c r="G28" s="36">
        <v>27.8369</v>
      </c>
      <c r="H28" s="36">
        <v>27.8369</v>
      </c>
      <c r="I28" s="36">
        <v>150125.4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20">
      <c r="A29" s="36" t="s">
        <v>99</v>
      </c>
      <c r="B29" s="36">
        <v>2.5590000000000001E-3</v>
      </c>
      <c r="C29" s="36" t="s">
        <v>366</v>
      </c>
      <c r="D29" s="36" t="s">
        <v>419</v>
      </c>
      <c r="E29" s="36">
        <v>1</v>
      </c>
      <c r="F29" s="36">
        <v>1356.7619999999999</v>
      </c>
      <c r="G29" s="36">
        <v>16.959520000000001</v>
      </c>
      <c r="H29" s="36">
        <v>16.959520000000001</v>
      </c>
      <c r="I29" s="36">
        <v>100006.1</v>
      </c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1:20">
      <c r="A30" s="36" t="s">
        <v>100</v>
      </c>
      <c r="B30" s="36">
        <v>0.14665500000000001</v>
      </c>
      <c r="C30" s="36" t="s">
        <v>168</v>
      </c>
      <c r="D30" s="36" t="s">
        <v>419</v>
      </c>
      <c r="E30" s="36">
        <v>1</v>
      </c>
      <c r="F30" s="36">
        <v>1916.6469999999999</v>
      </c>
      <c r="G30" s="36">
        <v>23.958089999999999</v>
      </c>
      <c r="H30" s="36">
        <v>23.958089999999999</v>
      </c>
      <c r="I30" s="36">
        <v>100491.9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20">
      <c r="A31" s="36" t="s">
        <v>101</v>
      </c>
      <c r="B31" s="36">
        <v>0.315801</v>
      </c>
      <c r="C31" s="36" t="s">
        <v>168</v>
      </c>
      <c r="D31" s="36" t="s">
        <v>68</v>
      </c>
      <c r="E31" s="36">
        <v>1</v>
      </c>
      <c r="F31" s="36">
        <v>2397.598</v>
      </c>
      <c r="G31" s="36">
        <v>119.87990000000001</v>
      </c>
      <c r="H31" s="36">
        <v>119.87990000000001</v>
      </c>
      <c r="I31" s="36">
        <v>600094.6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20">
      <c r="A32" s="36" t="s">
        <v>102</v>
      </c>
      <c r="B32" s="36">
        <v>4.4349E-2</v>
      </c>
      <c r="C32" s="36" t="s">
        <v>168</v>
      </c>
      <c r="D32" s="36" t="s">
        <v>419</v>
      </c>
      <c r="E32" s="36">
        <v>1</v>
      </c>
      <c r="F32" s="36">
        <v>1375.85</v>
      </c>
      <c r="G32" s="36">
        <v>17.198129999999999</v>
      </c>
      <c r="H32" s="36">
        <v>17.198129999999999</v>
      </c>
      <c r="I32" s="36">
        <v>100106.8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:20">
      <c r="A33" s="36" t="s">
        <v>103</v>
      </c>
      <c r="B33" s="36">
        <v>2.4733000000000002E-2</v>
      </c>
      <c r="C33" s="36" t="s">
        <v>366</v>
      </c>
      <c r="D33" s="36" t="s">
        <v>68</v>
      </c>
      <c r="E33" s="36">
        <v>1</v>
      </c>
      <c r="F33" s="36">
        <v>583.1902</v>
      </c>
      <c r="G33" s="36">
        <v>29.159510000000001</v>
      </c>
      <c r="H33" s="36">
        <v>29.159510000000001</v>
      </c>
      <c r="I33" s="36">
        <v>600001.80000000005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20">
      <c r="A34" s="36" t="s">
        <v>104</v>
      </c>
      <c r="B34" s="36">
        <v>0.69913599999999998</v>
      </c>
      <c r="C34" s="36" t="s">
        <v>168</v>
      </c>
      <c r="D34" s="36" t="s">
        <v>68</v>
      </c>
      <c r="E34" s="36">
        <v>1</v>
      </c>
      <c r="F34" s="36">
        <v>638.24400000000003</v>
      </c>
      <c r="G34" s="36">
        <v>31.912199999999999</v>
      </c>
      <c r="H34" s="36">
        <v>31.912199999999999</v>
      </c>
      <c r="I34" s="36">
        <v>600055.80000000005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:20">
      <c r="A35" s="36" t="s">
        <v>105</v>
      </c>
      <c r="B35" s="36">
        <v>2.4537E-2</v>
      </c>
      <c r="C35" s="36" t="s">
        <v>366</v>
      </c>
      <c r="D35" s="36" t="s">
        <v>418</v>
      </c>
      <c r="E35" s="36">
        <v>1</v>
      </c>
      <c r="F35" s="36">
        <v>2630.8319999999999</v>
      </c>
      <c r="G35" s="36">
        <v>32.885399999999997</v>
      </c>
      <c r="H35" s="36">
        <v>32.885399999999997</v>
      </c>
      <c r="I35" s="36">
        <v>150193.70000000001</v>
      </c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:20">
      <c r="A36" s="36" t="s">
        <v>106</v>
      </c>
      <c r="B36" s="36">
        <v>0.14669199999999999</v>
      </c>
      <c r="C36" s="36" t="s">
        <v>366</v>
      </c>
      <c r="D36" s="36" t="s">
        <v>419</v>
      </c>
      <c r="E36" s="36">
        <v>1</v>
      </c>
      <c r="F36" s="36">
        <v>1442.393</v>
      </c>
      <c r="G36" s="36">
        <v>18.029910000000001</v>
      </c>
      <c r="H36" s="36">
        <v>18.029910000000001</v>
      </c>
      <c r="I36" s="36">
        <v>100370.3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20">
      <c r="A37" s="36" t="s">
        <v>107</v>
      </c>
      <c r="B37" s="36">
        <v>2.2173999999999999E-2</v>
      </c>
      <c r="C37" s="36" t="s">
        <v>366</v>
      </c>
      <c r="D37" s="36" t="s">
        <v>419</v>
      </c>
      <c r="E37" s="36">
        <v>1</v>
      </c>
      <c r="F37" s="36">
        <v>1401.627</v>
      </c>
      <c r="G37" s="36">
        <v>17.520330000000001</v>
      </c>
      <c r="H37" s="36">
        <v>17.520330000000001</v>
      </c>
      <c r="I37" s="36">
        <v>100054.39999999999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:20">
      <c r="A38" s="36" t="s">
        <v>108</v>
      </c>
      <c r="B38" s="36">
        <v>1.1939999999999999E-2</v>
      </c>
      <c r="C38" s="36" t="s">
        <v>366</v>
      </c>
      <c r="D38" s="36" t="s">
        <v>419</v>
      </c>
      <c r="E38" s="36">
        <v>1</v>
      </c>
      <c r="F38" s="36">
        <v>1203.7650000000001</v>
      </c>
      <c r="G38" s="36">
        <v>15.04706</v>
      </c>
      <c r="H38" s="36">
        <v>15.04706</v>
      </c>
      <c r="I38" s="36">
        <v>100025.2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:20">
      <c r="A39" s="36" t="s">
        <v>109</v>
      </c>
      <c r="B39" s="36">
        <v>0.182475</v>
      </c>
      <c r="C39" s="36" t="s">
        <v>366</v>
      </c>
      <c r="D39" s="36" t="s">
        <v>68</v>
      </c>
      <c r="E39" s="36">
        <v>1</v>
      </c>
      <c r="F39" s="36">
        <v>397.22430000000003</v>
      </c>
      <c r="G39" s="36">
        <v>19.86121</v>
      </c>
      <c r="H39" s="36">
        <v>19.86121</v>
      </c>
      <c r="I39" s="36">
        <v>600009.1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1:20">
      <c r="A40" s="36" t="s">
        <v>110</v>
      </c>
      <c r="B40" s="36">
        <v>0.91278899999999996</v>
      </c>
      <c r="C40" s="36" t="s">
        <v>366</v>
      </c>
      <c r="D40" s="36" t="s">
        <v>68</v>
      </c>
      <c r="E40" s="36">
        <v>1</v>
      </c>
      <c r="F40" s="36">
        <v>591.24860000000001</v>
      </c>
      <c r="G40" s="36">
        <v>29.562429999999999</v>
      </c>
      <c r="H40" s="36">
        <v>29.562429999999999</v>
      </c>
      <c r="I40" s="36">
        <v>600067.5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:20">
      <c r="A41" s="36" t="s">
        <v>111</v>
      </c>
      <c r="B41" s="36">
        <v>2.31E-3</v>
      </c>
      <c r="C41" s="36" t="s">
        <v>366</v>
      </c>
      <c r="D41" s="36" t="s">
        <v>419</v>
      </c>
      <c r="E41" s="36">
        <v>1</v>
      </c>
      <c r="F41" s="36">
        <v>1633.373</v>
      </c>
      <c r="G41" s="36">
        <v>20.417159999999999</v>
      </c>
      <c r="H41" s="36">
        <v>20.417159999999999</v>
      </c>
      <c r="I41" s="36">
        <v>100006.6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:20">
      <c r="A42" s="36" t="s">
        <v>112</v>
      </c>
      <c r="B42" s="36">
        <v>1.2699119999999999</v>
      </c>
      <c r="C42" s="36" t="s">
        <v>366</v>
      </c>
      <c r="D42" s="36" t="s">
        <v>68</v>
      </c>
      <c r="E42" s="36">
        <v>1</v>
      </c>
      <c r="F42" s="36">
        <v>386.2758</v>
      </c>
      <c r="G42" s="36">
        <v>19.313790000000001</v>
      </c>
      <c r="H42" s="36">
        <v>19.313790000000001</v>
      </c>
      <c r="I42" s="36">
        <v>600061.30000000005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20">
      <c r="A43" s="36" t="s">
        <v>113</v>
      </c>
      <c r="B43" s="36">
        <v>0.272453</v>
      </c>
      <c r="C43" s="36" t="s">
        <v>168</v>
      </c>
      <c r="D43" s="36" t="s">
        <v>68</v>
      </c>
      <c r="E43" s="36">
        <v>1</v>
      </c>
      <c r="F43" s="36">
        <v>966.63580000000002</v>
      </c>
      <c r="G43" s="36">
        <v>48.331789999999998</v>
      </c>
      <c r="H43" s="36">
        <v>48.331789999999998</v>
      </c>
      <c r="I43" s="36">
        <v>600032.9</v>
      </c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:20">
      <c r="A44" s="36" t="s">
        <v>114</v>
      </c>
      <c r="B44" s="36">
        <v>0.17270099999999999</v>
      </c>
      <c r="C44" s="36" t="s">
        <v>366</v>
      </c>
      <c r="D44" s="36" t="s">
        <v>418</v>
      </c>
      <c r="E44" s="36">
        <v>1</v>
      </c>
      <c r="F44" s="36">
        <v>2897.8560000000002</v>
      </c>
      <c r="G44" s="36">
        <v>36.223199999999999</v>
      </c>
      <c r="H44" s="36">
        <v>36.223199999999999</v>
      </c>
      <c r="I44" s="36">
        <v>151501.4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20">
      <c r="A45" s="36" t="s">
        <v>115</v>
      </c>
      <c r="B45" s="36">
        <v>1.2793000000000001E-2</v>
      </c>
      <c r="C45" s="36" t="s">
        <v>366</v>
      </c>
      <c r="D45" s="36" t="s">
        <v>419</v>
      </c>
      <c r="E45" s="36">
        <v>1</v>
      </c>
      <c r="F45" s="36">
        <v>1255.4349999999999</v>
      </c>
      <c r="G45" s="36">
        <v>15.69294</v>
      </c>
      <c r="H45" s="36">
        <v>15.69294</v>
      </c>
      <c r="I45" s="36">
        <v>100028.1</v>
      </c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20">
      <c r="A46" s="36" t="s">
        <v>116</v>
      </c>
      <c r="B46" s="36">
        <v>0.34199800000000002</v>
      </c>
      <c r="C46" s="36" t="s">
        <v>366</v>
      </c>
      <c r="D46" s="36" t="s">
        <v>419</v>
      </c>
      <c r="E46" s="36">
        <v>1</v>
      </c>
      <c r="F46" s="36">
        <v>675.17250000000001</v>
      </c>
      <c r="G46" s="36">
        <v>8.4396559999999994</v>
      </c>
      <c r="H46" s="36">
        <v>8.4396559999999994</v>
      </c>
      <c r="I46" s="36">
        <v>100404.1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:20">
      <c r="A47" s="36" t="s">
        <v>117</v>
      </c>
      <c r="B47" s="36">
        <v>6.574E-3</v>
      </c>
      <c r="C47" s="36" t="s">
        <v>366</v>
      </c>
      <c r="D47" s="36" t="s">
        <v>418</v>
      </c>
      <c r="E47" s="36">
        <v>1</v>
      </c>
      <c r="F47" s="36">
        <v>2676.21</v>
      </c>
      <c r="G47" s="36">
        <v>33.452629999999999</v>
      </c>
      <c r="H47" s="36">
        <v>33.452629999999999</v>
      </c>
      <c r="I47" s="36">
        <v>150052.79999999999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20">
      <c r="A48" s="36" t="s">
        <v>118</v>
      </c>
      <c r="B48" s="36">
        <v>4.8613000000000003E-2</v>
      </c>
      <c r="C48" s="36" t="s">
        <v>366</v>
      </c>
      <c r="D48" s="36" t="s">
        <v>419</v>
      </c>
      <c r="E48" s="36">
        <v>1</v>
      </c>
      <c r="F48" s="36">
        <v>668.84979999999996</v>
      </c>
      <c r="G48" s="36">
        <v>8.3606230000000004</v>
      </c>
      <c r="H48" s="36">
        <v>8.3606230000000004</v>
      </c>
      <c r="I48" s="36">
        <v>100056.9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20">
      <c r="A49" s="36" t="s">
        <v>119</v>
      </c>
      <c r="B49" s="36">
        <v>3.0703000000000001E-2</v>
      </c>
      <c r="C49" s="36" t="s">
        <v>168</v>
      </c>
      <c r="D49" s="36" t="s">
        <v>419</v>
      </c>
      <c r="E49" s="36">
        <v>1</v>
      </c>
      <c r="F49" s="36">
        <v>1353.144</v>
      </c>
      <c r="G49" s="36">
        <v>16.914300000000001</v>
      </c>
      <c r="H49" s="36">
        <v>16.914300000000001</v>
      </c>
      <c r="I49" s="36">
        <v>100072.7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20">
      <c r="A50" s="36" t="s">
        <v>120</v>
      </c>
      <c r="B50" s="36">
        <v>2.2992750000000002</v>
      </c>
      <c r="C50" s="36" t="s">
        <v>168</v>
      </c>
      <c r="D50" s="36" t="s">
        <v>419</v>
      </c>
      <c r="E50" s="36">
        <v>1</v>
      </c>
      <c r="F50" s="36">
        <v>667.63379999999995</v>
      </c>
      <c r="G50" s="36">
        <v>8.3454230000000003</v>
      </c>
      <c r="H50" s="36">
        <v>8.3454230000000003</v>
      </c>
      <c r="I50" s="36">
        <v>102686.39999999999</v>
      </c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:20">
      <c r="A51" s="36" t="s">
        <v>121</v>
      </c>
      <c r="B51" s="36">
        <v>0.55606599999999995</v>
      </c>
      <c r="C51" s="36" t="s">
        <v>366</v>
      </c>
      <c r="D51" s="36" t="s">
        <v>419</v>
      </c>
      <c r="E51" s="36">
        <v>1</v>
      </c>
      <c r="F51" s="36">
        <v>898.17660000000001</v>
      </c>
      <c r="G51" s="36">
        <v>11.227209999999999</v>
      </c>
      <c r="H51" s="36">
        <v>11.227209999999999</v>
      </c>
      <c r="I51" s="36">
        <v>100874</v>
      </c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A52" s="36" t="s">
        <v>122</v>
      </c>
      <c r="B52" s="36">
        <v>1.8921E-2</v>
      </c>
      <c r="C52" s="36" t="s">
        <v>168</v>
      </c>
      <c r="D52" s="36" t="s">
        <v>68</v>
      </c>
      <c r="E52" s="36">
        <v>1</v>
      </c>
      <c r="F52" s="36">
        <v>1012.329</v>
      </c>
      <c r="G52" s="36">
        <v>50.61647</v>
      </c>
      <c r="H52" s="36">
        <v>50.61647</v>
      </c>
      <c r="I52" s="36">
        <v>600002.4</v>
      </c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>
      <c r="A53" s="36" t="s">
        <v>123</v>
      </c>
      <c r="B53" s="36">
        <v>1.730631</v>
      </c>
      <c r="C53" s="36" t="s">
        <v>168</v>
      </c>
      <c r="D53" s="36" t="s">
        <v>419</v>
      </c>
      <c r="E53" s="36">
        <v>1</v>
      </c>
      <c r="F53" s="36">
        <v>1029.9649999999999</v>
      </c>
      <c r="G53" s="36">
        <v>12.874560000000001</v>
      </c>
      <c r="H53" s="36">
        <v>12.874560000000001</v>
      </c>
      <c r="I53" s="36">
        <v>103119.4</v>
      </c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20">
      <c r="A54" s="36" t="s">
        <v>124</v>
      </c>
      <c r="B54" s="36">
        <v>0.200928</v>
      </c>
      <c r="C54" s="36" t="s">
        <v>366</v>
      </c>
      <c r="D54" s="36" t="s">
        <v>418</v>
      </c>
      <c r="E54" s="36">
        <v>1</v>
      </c>
      <c r="F54" s="36">
        <v>1985.201</v>
      </c>
      <c r="G54" s="36">
        <v>24.815010000000001</v>
      </c>
      <c r="H54" s="36">
        <v>24.815010000000001</v>
      </c>
      <c r="I54" s="36">
        <v>151196.6</v>
      </c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20">
      <c r="A55" s="36" t="s">
        <v>125</v>
      </c>
      <c r="B55" s="36">
        <v>4.2640000000000004E-3</v>
      </c>
      <c r="C55" s="36" t="s">
        <v>366</v>
      </c>
      <c r="D55" s="36" t="s">
        <v>419</v>
      </c>
      <c r="E55" s="36">
        <v>1</v>
      </c>
      <c r="F55" s="36">
        <v>775.58270000000005</v>
      </c>
      <c r="G55" s="36">
        <v>9.6947840000000003</v>
      </c>
      <c r="H55" s="36">
        <v>9.6947840000000003</v>
      </c>
      <c r="I55" s="36">
        <v>100005.8</v>
      </c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20">
      <c r="A56" s="36" t="s">
        <v>126</v>
      </c>
      <c r="B56" s="36">
        <v>0.55913100000000004</v>
      </c>
      <c r="C56" s="36" t="s">
        <v>168</v>
      </c>
      <c r="D56" s="36" t="s">
        <v>419</v>
      </c>
      <c r="E56" s="36">
        <v>1</v>
      </c>
      <c r="F56" s="36">
        <v>739.36249999999995</v>
      </c>
      <c r="G56" s="36">
        <v>9.2420310000000008</v>
      </c>
      <c r="H56" s="36">
        <v>9.2420310000000008</v>
      </c>
      <c r="I56" s="36">
        <v>100723.5</v>
      </c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20">
      <c r="A57" s="36" t="s">
        <v>127</v>
      </c>
      <c r="B57" s="36">
        <v>5.8847999999999998E-2</v>
      </c>
      <c r="C57" s="36" t="s">
        <v>366</v>
      </c>
      <c r="D57" s="36" t="s">
        <v>419</v>
      </c>
      <c r="E57" s="36">
        <v>1</v>
      </c>
      <c r="F57" s="36">
        <v>864.51750000000004</v>
      </c>
      <c r="G57" s="36">
        <v>10.806469999999999</v>
      </c>
      <c r="H57" s="36">
        <v>10.806469999999999</v>
      </c>
      <c r="I57" s="36">
        <v>100089</v>
      </c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20">
      <c r="A58" s="36" t="s">
        <v>128</v>
      </c>
      <c r="B58" s="36">
        <v>5.9699999999999996E-3</v>
      </c>
      <c r="C58" s="36" t="s">
        <v>366</v>
      </c>
      <c r="D58" s="36" t="s">
        <v>418</v>
      </c>
      <c r="E58" s="36">
        <v>1</v>
      </c>
      <c r="F58" s="36">
        <v>2196.7339999999999</v>
      </c>
      <c r="G58" s="36">
        <v>27.45918</v>
      </c>
      <c r="H58" s="36">
        <v>27.45918</v>
      </c>
      <c r="I58" s="36">
        <v>150039.29999999999</v>
      </c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20">
      <c r="A59" s="36" t="s">
        <v>129</v>
      </c>
      <c r="B59" s="36">
        <v>1.7942039999999999</v>
      </c>
      <c r="C59" s="36" t="s">
        <v>168</v>
      </c>
      <c r="D59" s="36" t="s">
        <v>68</v>
      </c>
      <c r="E59" s="36">
        <v>1</v>
      </c>
      <c r="F59" s="36">
        <v>2288.8620000000001</v>
      </c>
      <c r="G59" s="36">
        <v>114.4431</v>
      </c>
      <c r="H59" s="36">
        <v>114.4431</v>
      </c>
      <c r="I59" s="36">
        <v>600513.30000000005</v>
      </c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20">
      <c r="A60" s="36" t="s">
        <v>130</v>
      </c>
      <c r="B60" s="36">
        <v>7.9677999999999999E-2</v>
      </c>
      <c r="C60" s="36" t="s">
        <v>168</v>
      </c>
      <c r="D60" s="36" t="s">
        <v>419</v>
      </c>
      <c r="E60" s="36">
        <v>1</v>
      </c>
      <c r="F60" s="36">
        <v>1797.451</v>
      </c>
      <c r="G60" s="36">
        <v>22.468129999999999</v>
      </c>
      <c r="H60" s="36">
        <v>22.468129999999999</v>
      </c>
      <c r="I60" s="36">
        <v>100250.6</v>
      </c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20">
      <c r="A61" s="36" t="s">
        <v>131</v>
      </c>
      <c r="B61" s="36">
        <v>5.4914999999999999E-2</v>
      </c>
      <c r="C61" s="36" t="s">
        <v>366</v>
      </c>
      <c r="D61" s="36" t="s">
        <v>419</v>
      </c>
      <c r="E61" s="36">
        <v>1</v>
      </c>
      <c r="F61" s="36">
        <v>870.46720000000005</v>
      </c>
      <c r="G61" s="36">
        <v>10.880839999999999</v>
      </c>
      <c r="H61" s="36">
        <v>10.880839999999999</v>
      </c>
      <c r="I61" s="36">
        <v>100083.7</v>
      </c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20">
      <c r="A62" s="36" t="s">
        <v>132</v>
      </c>
      <c r="B62" s="36">
        <v>5.7739999999999996E-3</v>
      </c>
      <c r="C62" s="36" t="s">
        <v>366</v>
      </c>
      <c r="D62" s="36" t="s">
        <v>419</v>
      </c>
      <c r="E62" s="36">
        <v>1</v>
      </c>
      <c r="F62" s="36">
        <v>287.99860000000001</v>
      </c>
      <c r="G62" s="36">
        <v>3.5999819999999998</v>
      </c>
      <c r="H62" s="36">
        <v>3.5999819999999998</v>
      </c>
      <c r="I62" s="36">
        <v>100002.9</v>
      </c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20">
      <c r="A63" s="36" t="s">
        <v>133</v>
      </c>
      <c r="B63" s="36">
        <v>1.387607</v>
      </c>
      <c r="C63" s="36" t="s">
        <v>366</v>
      </c>
      <c r="D63" s="36" t="s">
        <v>68</v>
      </c>
      <c r="E63" s="36">
        <v>1</v>
      </c>
      <c r="F63" s="36">
        <v>339.16230000000002</v>
      </c>
      <c r="G63" s="36">
        <v>16.958120000000001</v>
      </c>
      <c r="H63" s="36">
        <v>16.958120000000001</v>
      </c>
      <c r="I63" s="36">
        <v>600058.80000000005</v>
      </c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20">
      <c r="A64" s="36" t="s">
        <v>134</v>
      </c>
      <c r="B64" s="36">
        <v>0.32468399999999997</v>
      </c>
      <c r="C64" s="36" t="s">
        <v>168</v>
      </c>
      <c r="D64" s="36" t="s">
        <v>68</v>
      </c>
      <c r="E64" s="36">
        <v>1</v>
      </c>
      <c r="F64" s="36">
        <v>2078.8130000000001</v>
      </c>
      <c r="G64" s="36">
        <v>103.94070000000001</v>
      </c>
      <c r="H64" s="36">
        <v>103.94070000000001</v>
      </c>
      <c r="I64" s="36">
        <v>600084.4</v>
      </c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20">
      <c r="A65" s="36" t="s">
        <v>135</v>
      </c>
      <c r="B65" s="36">
        <v>0.39973599999999998</v>
      </c>
      <c r="C65" s="36" t="s">
        <v>366</v>
      </c>
      <c r="D65" s="36" t="s">
        <v>419</v>
      </c>
      <c r="E65" s="36">
        <v>1</v>
      </c>
      <c r="F65" s="36">
        <v>688.06590000000006</v>
      </c>
      <c r="G65" s="36">
        <v>8.6008239999999994</v>
      </c>
      <c r="H65" s="36">
        <v>8.6008239999999994</v>
      </c>
      <c r="I65" s="36">
        <v>100481.3</v>
      </c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136</v>
      </c>
      <c r="B66" s="36">
        <v>0.61576699999999995</v>
      </c>
      <c r="C66" s="36" t="s">
        <v>168</v>
      </c>
      <c r="D66" s="36" t="s">
        <v>419</v>
      </c>
      <c r="E66" s="36">
        <v>1</v>
      </c>
      <c r="F66" s="36">
        <v>1089.941</v>
      </c>
      <c r="G66" s="36">
        <v>13.624269999999999</v>
      </c>
      <c r="H66" s="36">
        <v>13.624269999999999</v>
      </c>
      <c r="I66" s="36">
        <v>101174.5</v>
      </c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 t="s">
        <v>137</v>
      </c>
      <c r="B67" s="36">
        <v>0.55551499999999998</v>
      </c>
      <c r="C67" s="36" t="s">
        <v>168</v>
      </c>
      <c r="D67" s="36" t="s">
        <v>68</v>
      </c>
      <c r="E67" s="36">
        <v>1</v>
      </c>
      <c r="F67" s="36">
        <v>428.30380000000002</v>
      </c>
      <c r="G67" s="36">
        <v>21.415189999999999</v>
      </c>
      <c r="H67" s="36">
        <v>21.415189999999999</v>
      </c>
      <c r="I67" s="36">
        <v>600029.69999999995</v>
      </c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 t="s">
        <v>138</v>
      </c>
      <c r="B68" s="36">
        <v>3.4640000000000001E-3</v>
      </c>
      <c r="C68" s="36" t="s">
        <v>168</v>
      </c>
      <c r="D68" s="36" t="s">
        <v>419</v>
      </c>
      <c r="E68" s="36">
        <v>1</v>
      </c>
      <c r="F68" s="36">
        <v>1523.8620000000001</v>
      </c>
      <c r="G68" s="36">
        <v>19.048269999999999</v>
      </c>
      <c r="H68" s="36">
        <v>19.048269999999999</v>
      </c>
      <c r="I68" s="36">
        <v>100009.2</v>
      </c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 t="s">
        <v>139</v>
      </c>
      <c r="B69" s="36">
        <v>3.2409E-2</v>
      </c>
      <c r="C69" s="36" t="s">
        <v>168</v>
      </c>
      <c r="D69" s="36" t="s">
        <v>419</v>
      </c>
      <c r="E69" s="36">
        <v>1</v>
      </c>
      <c r="F69" s="36">
        <v>989.40679999999998</v>
      </c>
      <c r="G69" s="36">
        <v>12.36758</v>
      </c>
      <c r="H69" s="36">
        <v>12.36758</v>
      </c>
      <c r="I69" s="36">
        <v>100056.1</v>
      </c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 t="s">
        <v>140</v>
      </c>
      <c r="B70" s="36">
        <v>1.5436810000000001</v>
      </c>
      <c r="C70" s="36" t="s">
        <v>366</v>
      </c>
      <c r="D70" s="36" t="s">
        <v>68</v>
      </c>
      <c r="E70" s="36">
        <v>1</v>
      </c>
      <c r="F70" s="36">
        <v>325.19929999999999</v>
      </c>
      <c r="G70" s="36">
        <v>16.259969999999999</v>
      </c>
      <c r="H70" s="36">
        <v>16.259969999999999</v>
      </c>
      <c r="I70" s="36">
        <v>600062.80000000005</v>
      </c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 t="s">
        <v>141</v>
      </c>
      <c r="B71" s="36">
        <v>0.29338500000000001</v>
      </c>
      <c r="C71" s="36" t="s">
        <v>366</v>
      </c>
      <c r="D71" s="36" t="s">
        <v>419</v>
      </c>
      <c r="E71" s="36">
        <v>1</v>
      </c>
      <c r="F71" s="36">
        <v>869.3424</v>
      </c>
      <c r="G71" s="36">
        <v>10.86678</v>
      </c>
      <c r="H71" s="36">
        <v>10.86678</v>
      </c>
      <c r="I71" s="36">
        <v>100446.3</v>
      </c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 t="s">
        <v>142</v>
      </c>
      <c r="B72" s="36">
        <v>1.5351999999999999E-2</v>
      </c>
      <c r="C72" s="36" t="s">
        <v>366</v>
      </c>
      <c r="D72" s="36" t="s">
        <v>419</v>
      </c>
      <c r="E72" s="36">
        <v>1</v>
      </c>
      <c r="F72" s="36">
        <v>1447.9939999999999</v>
      </c>
      <c r="G72" s="36">
        <v>18.099930000000001</v>
      </c>
      <c r="H72" s="36">
        <v>18.099930000000001</v>
      </c>
      <c r="I72" s="36">
        <v>100038.9</v>
      </c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20">
      <c r="A73" s="36" t="s">
        <v>143</v>
      </c>
      <c r="B73" s="36">
        <v>1.0392999999999999E-2</v>
      </c>
      <c r="C73" s="36" t="s">
        <v>168</v>
      </c>
      <c r="D73" s="36" t="s">
        <v>419</v>
      </c>
      <c r="E73" s="36">
        <v>1</v>
      </c>
      <c r="F73" s="36">
        <v>1201.8610000000001</v>
      </c>
      <c r="G73" s="36">
        <v>15.02327</v>
      </c>
      <c r="H73" s="36">
        <v>15.02327</v>
      </c>
      <c r="I73" s="36">
        <v>100021.9</v>
      </c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>
      <c r="A74" s="36" t="s">
        <v>144</v>
      </c>
      <c r="B74" s="36">
        <v>8.8697999999999999E-2</v>
      </c>
      <c r="C74" s="36" t="s">
        <v>366</v>
      </c>
      <c r="D74" s="36" t="s">
        <v>419</v>
      </c>
      <c r="E74" s="36">
        <v>1</v>
      </c>
      <c r="F74" s="36">
        <v>1413.1880000000001</v>
      </c>
      <c r="G74" s="36">
        <v>17.664860000000001</v>
      </c>
      <c r="H74" s="36">
        <v>17.664860000000001</v>
      </c>
      <c r="I74" s="36">
        <v>100219.4</v>
      </c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36" t="s">
        <v>145</v>
      </c>
      <c r="B75" s="36">
        <v>0.15607399999999999</v>
      </c>
      <c r="C75" s="36" t="s">
        <v>366</v>
      </c>
      <c r="D75" s="36" t="s">
        <v>418</v>
      </c>
      <c r="E75" s="36">
        <v>1</v>
      </c>
      <c r="F75" s="36">
        <v>4300.308</v>
      </c>
      <c r="G75" s="36">
        <v>53.75385</v>
      </c>
      <c r="H75" s="36">
        <v>53.75385</v>
      </c>
      <c r="I75" s="36">
        <v>152013.5</v>
      </c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>
      <c r="A76" s="36" t="s">
        <v>146</v>
      </c>
      <c r="B76" s="36">
        <v>4.1570999999999997E-2</v>
      </c>
      <c r="C76" s="36" t="s">
        <v>366</v>
      </c>
      <c r="D76" s="36" t="s">
        <v>419</v>
      </c>
      <c r="E76" s="36">
        <v>1</v>
      </c>
      <c r="F76" s="36">
        <v>69.828590000000005</v>
      </c>
      <c r="G76" s="36">
        <v>0.87285699999999999</v>
      </c>
      <c r="H76" s="36">
        <v>0.87285699999999999</v>
      </c>
      <c r="I76" s="36">
        <v>100005.1</v>
      </c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>
      <c r="A77" s="36" t="s">
        <v>147</v>
      </c>
      <c r="B77" s="36">
        <v>2.31E-3</v>
      </c>
      <c r="C77" s="36" t="s">
        <v>366</v>
      </c>
      <c r="D77" s="36" t="s">
        <v>419</v>
      </c>
      <c r="E77" s="36">
        <v>1</v>
      </c>
      <c r="F77" s="36">
        <v>1159.8030000000001</v>
      </c>
      <c r="G77" s="36">
        <v>14.497529999999999</v>
      </c>
      <c r="H77" s="36">
        <v>14.497529999999999</v>
      </c>
      <c r="I77" s="36">
        <v>100004.7</v>
      </c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>
      <c r="A78" s="36" t="s">
        <v>148</v>
      </c>
      <c r="B78" s="36">
        <v>4.8679999999999999E-3</v>
      </c>
      <c r="C78" s="36" t="s">
        <v>168</v>
      </c>
      <c r="D78" s="36" t="s">
        <v>419</v>
      </c>
      <c r="E78" s="36">
        <v>1</v>
      </c>
      <c r="F78" s="36">
        <v>746.86389999999994</v>
      </c>
      <c r="G78" s="36">
        <v>9.3357980000000005</v>
      </c>
      <c r="H78" s="36">
        <v>9.3357980000000005</v>
      </c>
      <c r="I78" s="36">
        <v>100006.39999999999</v>
      </c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0">
      <c r="A79" s="36" t="s">
        <v>149</v>
      </c>
      <c r="B79" s="36">
        <v>1.0362279999999999</v>
      </c>
      <c r="C79" s="36" t="s">
        <v>366</v>
      </c>
      <c r="D79" s="36" t="s">
        <v>419</v>
      </c>
      <c r="E79" s="36">
        <v>1</v>
      </c>
      <c r="F79" s="36">
        <v>1088.337</v>
      </c>
      <c r="G79" s="36">
        <v>13.60421</v>
      </c>
      <c r="H79" s="36">
        <v>13.60421</v>
      </c>
      <c r="I79" s="36">
        <v>101973.6</v>
      </c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>
      <c r="A80" s="36" t="s">
        <v>150</v>
      </c>
      <c r="B80" s="36">
        <v>0.18183299999999999</v>
      </c>
      <c r="C80" s="36" t="s">
        <v>168</v>
      </c>
      <c r="D80" s="36" t="s">
        <v>419</v>
      </c>
      <c r="E80" s="36">
        <v>1</v>
      </c>
      <c r="F80" s="36">
        <v>779.9307</v>
      </c>
      <c r="G80" s="36">
        <v>9.7491330000000005</v>
      </c>
      <c r="H80" s="36">
        <v>9.7491330000000005</v>
      </c>
      <c r="I80" s="36">
        <v>100248.2</v>
      </c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>
      <c r="A81" s="36" t="s">
        <v>151</v>
      </c>
      <c r="B81" s="36">
        <v>5.9699999999999996E-3</v>
      </c>
      <c r="C81" s="36" t="s">
        <v>366</v>
      </c>
      <c r="D81" s="36" t="s">
        <v>419</v>
      </c>
      <c r="E81" s="36">
        <v>1</v>
      </c>
      <c r="F81" s="36">
        <v>812.41980000000001</v>
      </c>
      <c r="G81" s="36">
        <v>10.155250000000001</v>
      </c>
      <c r="H81" s="36">
        <v>10.155250000000001</v>
      </c>
      <c r="I81" s="36">
        <v>100008.5</v>
      </c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>
      <c r="A82" s="36" t="s">
        <v>152</v>
      </c>
      <c r="B82" s="36">
        <v>3.4113999999999998E-2</v>
      </c>
      <c r="C82" s="36" t="s">
        <v>366</v>
      </c>
      <c r="D82" s="36" t="s">
        <v>419</v>
      </c>
      <c r="E82" s="36">
        <v>1</v>
      </c>
      <c r="F82" s="36">
        <v>818.48699999999997</v>
      </c>
      <c r="G82" s="36">
        <v>10.23109</v>
      </c>
      <c r="H82" s="36">
        <v>10.23109</v>
      </c>
      <c r="I82" s="36">
        <v>100048.9</v>
      </c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>
      <c r="A83" s="36" t="s">
        <v>153</v>
      </c>
      <c r="B83" s="36">
        <v>1.076373</v>
      </c>
      <c r="C83" s="36" t="s">
        <v>168</v>
      </c>
      <c r="D83" s="36" t="s">
        <v>68</v>
      </c>
      <c r="E83" s="36">
        <v>1</v>
      </c>
      <c r="F83" s="36">
        <v>2287.8490000000002</v>
      </c>
      <c r="G83" s="36">
        <v>114.39239999999999</v>
      </c>
      <c r="H83" s="36">
        <v>114.39239999999999</v>
      </c>
      <c r="I83" s="36">
        <v>600307.80000000005</v>
      </c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>
      <c r="A84" s="36" t="s">
        <v>154</v>
      </c>
      <c r="B84" s="36">
        <v>2.1322000000000001E-2</v>
      </c>
      <c r="C84" s="36" t="s">
        <v>168</v>
      </c>
      <c r="D84" s="36" t="s">
        <v>418</v>
      </c>
      <c r="E84" s="36">
        <v>1</v>
      </c>
      <c r="F84" s="36">
        <v>2731.509</v>
      </c>
      <c r="G84" s="36">
        <v>34.14387</v>
      </c>
      <c r="H84" s="36">
        <v>34.14387</v>
      </c>
      <c r="I84" s="36">
        <v>150174.70000000001</v>
      </c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20">
      <c r="A85" s="36" t="s">
        <v>155</v>
      </c>
      <c r="B85" s="36">
        <v>0.73434200000000005</v>
      </c>
      <c r="C85" s="36" t="s">
        <v>168</v>
      </c>
      <c r="D85" s="36" t="s">
        <v>419</v>
      </c>
      <c r="E85" s="36">
        <v>1</v>
      </c>
      <c r="F85" s="36">
        <v>1210.5219999999999</v>
      </c>
      <c r="G85" s="36">
        <v>15.13153</v>
      </c>
      <c r="H85" s="36">
        <v>15.13153</v>
      </c>
      <c r="I85" s="36">
        <v>101555.6</v>
      </c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>
      <c r="A86" s="36" t="s">
        <v>156</v>
      </c>
      <c r="B86" s="36">
        <v>0.41022700000000001</v>
      </c>
      <c r="C86" s="36" t="s">
        <v>168</v>
      </c>
      <c r="D86" s="36" t="s">
        <v>419</v>
      </c>
      <c r="E86" s="36">
        <v>1</v>
      </c>
      <c r="F86" s="36">
        <v>659.92280000000005</v>
      </c>
      <c r="G86" s="36">
        <v>8.2490349999999992</v>
      </c>
      <c r="H86" s="36">
        <v>8.2490349999999992</v>
      </c>
      <c r="I86" s="36">
        <v>100473.8</v>
      </c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>
      <c r="A87" s="36" t="s">
        <v>157</v>
      </c>
      <c r="B87" s="36">
        <v>4.8500000000000001E-2</v>
      </c>
      <c r="C87" s="36" t="s">
        <v>366</v>
      </c>
      <c r="D87" s="36" t="s">
        <v>418</v>
      </c>
      <c r="E87" s="36">
        <v>1</v>
      </c>
      <c r="F87" s="36">
        <v>3713.4229999999998</v>
      </c>
      <c r="G87" s="36">
        <v>46.41778</v>
      </c>
      <c r="H87" s="36">
        <v>46.41778</v>
      </c>
      <c r="I87" s="36">
        <v>150540.29999999999</v>
      </c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>
      <c r="A88" s="36" t="s">
        <v>158</v>
      </c>
      <c r="B88" s="36">
        <v>1.3168200000000001</v>
      </c>
      <c r="C88" s="36" t="s">
        <v>366</v>
      </c>
      <c r="D88" s="36" t="s">
        <v>419</v>
      </c>
      <c r="E88" s="36">
        <v>1</v>
      </c>
      <c r="F88" s="36">
        <v>1049.529</v>
      </c>
      <c r="G88" s="36">
        <v>13.119120000000001</v>
      </c>
      <c r="H88" s="36">
        <v>13.119120000000001</v>
      </c>
      <c r="I88" s="36">
        <v>102418.6</v>
      </c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>
      <c r="A89" s="36" t="s">
        <v>159</v>
      </c>
      <c r="B89" s="36">
        <v>2.4250000000000001E-2</v>
      </c>
      <c r="C89" s="36" t="s">
        <v>168</v>
      </c>
      <c r="D89" s="36" t="s">
        <v>419</v>
      </c>
      <c r="E89" s="36">
        <v>1</v>
      </c>
      <c r="F89" s="36">
        <v>1703.64</v>
      </c>
      <c r="G89" s="36">
        <v>21.295490000000001</v>
      </c>
      <c r="H89" s="36">
        <v>21.295490000000001</v>
      </c>
      <c r="I89" s="36">
        <v>100072.3</v>
      </c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>
      <c r="A90" s="36" t="s">
        <v>160</v>
      </c>
      <c r="B90" s="36">
        <v>2.31E-3</v>
      </c>
      <c r="C90" s="36" t="s">
        <v>168</v>
      </c>
      <c r="D90" s="36" t="s">
        <v>419</v>
      </c>
      <c r="E90" s="36">
        <v>1</v>
      </c>
      <c r="F90" s="36">
        <v>1165.297</v>
      </c>
      <c r="G90" s="36">
        <v>14.56622</v>
      </c>
      <c r="H90" s="36">
        <v>14.56622</v>
      </c>
      <c r="I90" s="36">
        <v>100004.7</v>
      </c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20">
      <c r="A91" s="36" t="s">
        <v>161</v>
      </c>
      <c r="B91" s="36">
        <v>1.8762999999999998E-2</v>
      </c>
      <c r="C91" s="36" t="s">
        <v>366</v>
      </c>
      <c r="D91" s="36" t="s">
        <v>419</v>
      </c>
      <c r="E91" s="36">
        <v>1</v>
      </c>
      <c r="F91" s="36">
        <v>1158.7149999999999</v>
      </c>
      <c r="G91" s="36">
        <v>14.48394</v>
      </c>
      <c r="H91" s="36">
        <v>14.48394</v>
      </c>
      <c r="I91" s="36">
        <v>100038</v>
      </c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>
      <c r="A92" s="36" t="s">
        <v>162</v>
      </c>
      <c r="B92" s="36">
        <v>1.7060000000000001E-3</v>
      </c>
      <c r="C92" s="36" t="s">
        <v>366</v>
      </c>
      <c r="D92" s="36" t="s">
        <v>419</v>
      </c>
      <c r="E92" s="36">
        <v>1</v>
      </c>
      <c r="F92" s="36">
        <v>1110.27</v>
      </c>
      <c r="G92" s="36">
        <v>13.87837</v>
      </c>
      <c r="H92" s="36">
        <v>13.87837</v>
      </c>
      <c r="I92" s="36">
        <v>100003.3</v>
      </c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>
      <c r="A93" s="36" t="s">
        <v>163</v>
      </c>
      <c r="B93" s="36">
        <v>0.84518700000000002</v>
      </c>
      <c r="C93" s="36" t="s">
        <v>366</v>
      </c>
      <c r="D93" s="36" t="s">
        <v>419</v>
      </c>
      <c r="E93" s="36">
        <v>1</v>
      </c>
      <c r="F93" s="36">
        <v>1296.9580000000001</v>
      </c>
      <c r="G93" s="36">
        <v>16.211970000000001</v>
      </c>
      <c r="H93" s="36">
        <v>16.211970000000001</v>
      </c>
      <c r="I93" s="36">
        <v>101918.3</v>
      </c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>
      <c r="A94" s="36" t="s">
        <v>164</v>
      </c>
      <c r="B94" s="36">
        <v>0.578241</v>
      </c>
      <c r="C94" s="36" t="s">
        <v>366</v>
      </c>
      <c r="D94" s="36" t="s">
        <v>419</v>
      </c>
      <c r="E94" s="36">
        <v>1</v>
      </c>
      <c r="F94" s="36">
        <v>843.44949999999994</v>
      </c>
      <c r="G94" s="36">
        <v>10.54312</v>
      </c>
      <c r="H94" s="36">
        <v>10.54312</v>
      </c>
      <c r="I94" s="36">
        <v>100853.5</v>
      </c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>
      <c r="A95" s="36" t="s">
        <v>165</v>
      </c>
      <c r="B95" s="36">
        <v>0.61576699999999995</v>
      </c>
      <c r="C95" s="36" t="s">
        <v>307</v>
      </c>
      <c r="D95" s="36" t="s">
        <v>419</v>
      </c>
      <c r="E95" s="36">
        <v>1</v>
      </c>
      <c r="F95" s="36">
        <v>253.4804</v>
      </c>
      <c r="G95" s="36">
        <v>3.1685059999999998</v>
      </c>
      <c r="H95" s="36">
        <v>3.1685059999999998</v>
      </c>
      <c r="I95" s="36">
        <v>100273.1</v>
      </c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 t="s">
        <v>166</v>
      </c>
      <c r="B96" s="36">
        <v>4.0150000000000003E-3</v>
      </c>
      <c r="C96" s="36" t="s">
        <v>168</v>
      </c>
      <c r="D96" s="36" t="s">
        <v>419</v>
      </c>
      <c r="E96" s="36">
        <v>1</v>
      </c>
      <c r="F96" s="36">
        <v>1390.1559999999999</v>
      </c>
      <c r="G96" s="36">
        <v>17.376950000000001</v>
      </c>
      <c r="H96" s="36">
        <v>17.376950000000001</v>
      </c>
      <c r="I96" s="36">
        <v>100009.8</v>
      </c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 t="s">
        <v>167</v>
      </c>
      <c r="B97" s="36">
        <v>7.1639999999999995E-2</v>
      </c>
      <c r="C97" s="36" t="s">
        <v>366</v>
      </c>
      <c r="D97" s="36" t="s">
        <v>68</v>
      </c>
      <c r="E97" s="36">
        <v>1</v>
      </c>
      <c r="F97" s="36">
        <v>1030.7739999999999</v>
      </c>
      <c r="G97" s="36">
        <v>51.538710000000002</v>
      </c>
      <c r="H97" s="36">
        <v>51.538710000000002</v>
      </c>
      <c r="I97" s="36">
        <v>600009.19999999995</v>
      </c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 t="s">
        <v>168</v>
      </c>
      <c r="B98" s="36">
        <v>5.3199670000000001</v>
      </c>
      <c r="C98" s="36" t="s">
        <v>366</v>
      </c>
      <c r="D98" s="36" t="s">
        <v>418</v>
      </c>
      <c r="E98" s="36">
        <v>1</v>
      </c>
      <c r="F98" s="36">
        <v>4265.7359999999999</v>
      </c>
      <c r="G98" s="36">
        <v>53.3217</v>
      </c>
      <c r="H98" s="36">
        <v>53.3217</v>
      </c>
      <c r="I98" s="36">
        <v>218080.7</v>
      </c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>
      <c r="A99" s="36" t="s">
        <v>169</v>
      </c>
      <c r="B99" s="36">
        <v>25.561109999999999</v>
      </c>
      <c r="C99" s="36" t="s">
        <v>168</v>
      </c>
      <c r="D99" s="36" t="s">
        <v>419</v>
      </c>
      <c r="E99" s="36">
        <v>2</v>
      </c>
      <c r="F99" s="36">
        <v>137.1147</v>
      </c>
      <c r="G99" s="36">
        <v>1.7139340000000001</v>
      </c>
      <c r="H99" s="36">
        <v>3.4278680000000001</v>
      </c>
      <c r="I99" s="36">
        <v>212266.8</v>
      </c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 t="s">
        <v>170</v>
      </c>
      <c r="B100" s="36">
        <v>0.46907399999999999</v>
      </c>
      <c r="C100" s="36" t="s">
        <v>366</v>
      </c>
      <c r="D100" s="36" t="s">
        <v>68</v>
      </c>
      <c r="E100" s="36">
        <v>1</v>
      </c>
      <c r="F100" s="36">
        <v>399.12119999999999</v>
      </c>
      <c r="G100" s="36">
        <v>19.956060000000001</v>
      </c>
      <c r="H100" s="36">
        <v>19.956060000000001</v>
      </c>
      <c r="I100" s="36">
        <v>600023.4</v>
      </c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>
      <c r="A101" s="36" t="s">
        <v>171</v>
      </c>
      <c r="B101" s="36">
        <v>0.26674999999999999</v>
      </c>
      <c r="C101" s="36" t="s">
        <v>168</v>
      </c>
      <c r="D101" s="36" t="s">
        <v>418</v>
      </c>
      <c r="E101" s="36">
        <v>1</v>
      </c>
      <c r="F101" s="36">
        <v>2011.05</v>
      </c>
      <c r="G101" s="36">
        <v>25.13813</v>
      </c>
      <c r="H101" s="36">
        <v>25.13813</v>
      </c>
      <c r="I101" s="36">
        <v>151609.29999999999</v>
      </c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 t="s">
        <v>172</v>
      </c>
      <c r="B102" s="36">
        <v>0.100275</v>
      </c>
      <c r="C102" s="36" t="s">
        <v>168</v>
      </c>
      <c r="D102" s="36" t="s">
        <v>68</v>
      </c>
      <c r="E102" s="36">
        <v>1</v>
      </c>
      <c r="F102" s="36">
        <v>2443.4459999999999</v>
      </c>
      <c r="G102" s="36">
        <v>122.17230000000001</v>
      </c>
      <c r="H102" s="36">
        <v>122.17230000000001</v>
      </c>
      <c r="I102" s="36">
        <v>600030.6</v>
      </c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>
      <c r="A103" s="36" t="s">
        <v>173</v>
      </c>
      <c r="B103" s="36">
        <v>6.6975999999999994E-2</v>
      </c>
      <c r="C103" s="36" t="s">
        <v>168</v>
      </c>
      <c r="D103" s="36" t="s">
        <v>419</v>
      </c>
      <c r="E103" s="36">
        <v>1</v>
      </c>
      <c r="F103" s="36">
        <v>1868.9639999999999</v>
      </c>
      <c r="G103" s="36">
        <v>23.36205</v>
      </c>
      <c r="H103" s="36">
        <v>23.36205</v>
      </c>
      <c r="I103" s="36">
        <v>100219.1</v>
      </c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 t="s">
        <v>174</v>
      </c>
      <c r="B104" s="36">
        <v>0.17569000000000001</v>
      </c>
      <c r="C104" s="36" t="s">
        <v>168</v>
      </c>
      <c r="D104" s="36" t="s">
        <v>68</v>
      </c>
      <c r="E104" s="36">
        <v>1</v>
      </c>
      <c r="F104" s="36">
        <v>2282.5439999999999</v>
      </c>
      <c r="G104" s="36">
        <v>114.1272</v>
      </c>
      <c r="H104" s="36">
        <v>114.1272</v>
      </c>
      <c r="I104" s="36">
        <v>600050.1</v>
      </c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>
      <c r="A105" s="36" t="s">
        <v>175</v>
      </c>
      <c r="B105" s="36">
        <v>4.6190000000000002E-2</v>
      </c>
      <c r="C105" s="36" t="s">
        <v>366</v>
      </c>
      <c r="D105" s="36" t="s">
        <v>419</v>
      </c>
      <c r="E105" s="36">
        <v>1</v>
      </c>
      <c r="F105" s="36">
        <v>1389.2619999999999</v>
      </c>
      <c r="G105" s="36">
        <v>17.365780000000001</v>
      </c>
      <c r="H105" s="36">
        <v>17.365780000000001</v>
      </c>
      <c r="I105" s="36">
        <v>100112.3</v>
      </c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 t="s">
        <v>176</v>
      </c>
      <c r="B106" s="36">
        <v>1.0392999999999999E-2</v>
      </c>
      <c r="C106" s="36" t="s">
        <v>366</v>
      </c>
      <c r="D106" s="36" t="s">
        <v>419</v>
      </c>
      <c r="E106" s="36">
        <v>1</v>
      </c>
      <c r="F106" s="36">
        <v>1150.6949999999999</v>
      </c>
      <c r="G106" s="36">
        <v>14.38369</v>
      </c>
      <c r="H106" s="36">
        <v>14.38369</v>
      </c>
      <c r="I106" s="36">
        <v>100020.9</v>
      </c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>
      <c r="A107" s="36" t="s">
        <v>177</v>
      </c>
      <c r="B107" s="36">
        <v>1.090773</v>
      </c>
      <c r="C107" s="36" t="s">
        <v>366</v>
      </c>
      <c r="D107" s="36" t="s">
        <v>68</v>
      </c>
      <c r="E107" s="36">
        <v>1</v>
      </c>
      <c r="F107" s="36">
        <v>161.49010000000001</v>
      </c>
      <c r="G107" s="36">
        <v>8.0745059999999995</v>
      </c>
      <c r="H107" s="36">
        <v>8.0745059999999995</v>
      </c>
      <c r="I107" s="36">
        <v>600022</v>
      </c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 t="s">
        <v>178</v>
      </c>
      <c r="B108" s="36">
        <v>0.22081600000000001</v>
      </c>
      <c r="C108" s="36" t="s">
        <v>366</v>
      </c>
      <c r="D108" s="36" t="s">
        <v>418</v>
      </c>
      <c r="E108" s="36">
        <v>1</v>
      </c>
      <c r="F108" s="36">
        <v>2884.1860000000001</v>
      </c>
      <c r="G108" s="36">
        <v>36.052320000000002</v>
      </c>
      <c r="H108" s="36">
        <v>36.052320000000002</v>
      </c>
      <c r="I108" s="36">
        <v>151910.6</v>
      </c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 t="s">
        <v>179</v>
      </c>
      <c r="B109" s="36">
        <v>5.9700000000000003E-2</v>
      </c>
      <c r="C109" s="36" t="s">
        <v>366</v>
      </c>
      <c r="D109" s="36" t="s">
        <v>419</v>
      </c>
      <c r="E109" s="36">
        <v>1</v>
      </c>
      <c r="F109" s="36">
        <v>927.73879999999997</v>
      </c>
      <c r="G109" s="36">
        <v>11.596730000000001</v>
      </c>
      <c r="H109" s="36">
        <v>11.596730000000001</v>
      </c>
      <c r="I109" s="36">
        <v>100096.9</v>
      </c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 t="s">
        <v>180</v>
      </c>
      <c r="B110" s="36">
        <v>0.112578</v>
      </c>
      <c r="C110" s="36" t="s">
        <v>366</v>
      </c>
      <c r="D110" s="36" t="s">
        <v>419</v>
      </c>
      <c r="E110" s="36">
        <v>1</v>
      </c>
      <c r="F110" s="36">
        <v>1156.9380000000001</v>
      </c>
      <c r="G110" s="36">
        <v>14.461729999999999</v>
      </c>
      <c r="H110" s="36">
        <v>14.461729999999999</v>
      </c>
      <c r="I110" s="36">
        <v>100227.9</v>
      </c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>
      <c r="A111" s="36" t="s">
        <v>181</v>
      </c>
      <c r="B111" s="36">
        <v>3.7525999999999997E-2</v>
      </c>
      <c r="C111" s="36" t="s">
        <v>366</v>
      </c>
      <c r="D111" s="36" t="s">
        <v>418</v>
      </c>
      <c r="E111" s="36">
        <v>1</v>
      </c>
      <c r="F111" s="36">
        <v>4164.7960000000003</v>
      </c>
      <c r="G111" s="36">
        <v>52.059939999999997</v>
      </c>
      <c r="H111" s="36">
        <v>52.059939999999997</v>
      </c>
      <c r="I111" s="36">
        <v>150468.9</v>
      </c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 t="s">
        <v>182</v>
      </c>
      <c r="B112" s="36">
        <v>4.1043000000000003E-2</v>
      </c>
      <c r="C112" s="36" t="s">
        <v>168</v>
      </c>
      <c r="D112" s="36" t="s">
        <v>68</v>
      </c>
      <c r="E112" s="36">
        <v>1</v>
      </c>
      <c r="F112" s="36">
        <v>1551.096</v>
      </c>
      <c r="G112" s="36">
        <v>77.554779999999994</v>
      </c>
      <c r="H112" s="36">
        <v>77.554779999999994</v>
      </c>
      <c r="I112" s="36">
        <v>600008</v>
      </c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 t="s">
        <v>183</v>
      </c>
      <c r="B113" s="36">
        <v>0.161191</v>
      </c>
      <c r="C113" s="36" t="s">
        <v>168</v>
      </c>
      <c r="D113" s="36" t="s">
        <v>68</v>
      </c>
      <c r="E113" s="36">
        <v>1</v>
      </c>
      <c r="F113" s="36">
        <v>1699.068</v>
      </c>
      <c r="G113" s="36">
        <v>84.953389999999999</v>
      </c>
      <c r="H113" s="36">
        <v>84.953389999999999</v>
      </c>
      <c r="I113" s="36">
        <v>600034.19999999995</v>
      </c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 t="s">
        <v>184</v>
      </c>
      <c r="B114" s="36">
        <v>1.330805</v>
      </c>
      <c r="C114" s="36" t="s">
        <v>168</v>
      </c>
      <c r="D114" s="36" t="s">
        <v>68</v>
      </c>
      <c r="E114" s="36">
        <v>1</v>
      </c>
      <c r="F114" s="36">
        <v>2288.1419999999998</v>
      </c>
      <c r="G114" s="36">
        <v>114.4071</v>
      </c>
      <c r="H114" s="36">
        <v>114.4071</v>
      </c>
      <c r="I114" s="36">
        <v>600380.6</v>
      </c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 t="s">
        <v>185</v>
      </c>
      <c r="B115" s="36">
        <v>3.4640000000000001E-3</v>
      </c>
      <c r="C115" s="36" t="s">
        <v>168</v>
      </c>
      <c r="D115" s="36" t="s">
        <v>419</v>
      </c>
      <c r="E115" s="36">
        <v>1</v>
      </c>
      <c r="F115" s="36">
        <v>1262.4169999999999</v>
      </c>
      <c r="G115" s="36">
        <v>15.78021</v>
      </c>
      <c r="H115" s="36">
        <v>15.78021</v>
      </c>
      <c r="I115" s="36">
        <v>100007.7</v>
      </c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 t="s">
        <v>186</v>
      </c>
      <c r="B116" s="36">
        <v>6.9429000000000005E-2</v>
      </c>
      <c r="C116" s="36" t="s">
        <v>366</v>
      </c>
      <c r="D116" s="36" t="s">
        <v>68</v>
      </c>
      <c r="E116" s="36">
        <v>1</v>
      </c>
      <c r="F116" s="36">
        <v>1151.1610000000001</v>
      </c>
      <c r="G116" s="36">
        <v>57.558059999999998</v>
      </c>
      <c r="H116" s="36">
        <v>57.558059999999998</v>
      </c>
      <c r="I116" s="36">
        <v>600010</v>
      </c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 t="s">
        <v>187</v>
      </c>
      <c r="B117" s="36">
        <v>1.57609</v>
      </c>
      <c r="C117" s="36" t="s">
        <v>168</v>
      </c>
      <c r="D117" s="36" t="s">
        <v>68</v>
      </c>
      <c r="E117" s="36">
        <v>1</v>
      </c>
      <c r="F117" s="36">
        <v>1817.7380000000001</v>
      </c>
      <c r="G117" s="36">
        <v>90.886880000000005</v>
      </c>
      <c r="H117" s="36">
        <v>90.886880000000005</v>
      </c>
      <c r="I117" s="36">
        <v>600358.1</v>
      </c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 t="s">
        <v>188</v>
      </c>
      <c r="B118" s="36">
        <v>5.1172000000000002E-2</v>
      </c>
      <c r="C118" s="36" t="s">
        <v>366</v>
      </c>
      <c r="D118" s="36" t="s">
        <v>418</v>
      </c>
      <c r="E118" s="36">
        <v>1</v>
      </c>
      <c r="F118" s="36">
        <v>4200.232</v>
      </c>
      <c r="G118" s="36">
        <v>52.502899999999997</v>
      </c>
      <c r="H118" s="36">
        <v>52.502899999999997</v>
      </c>
      <c r="I118" s="36">
        <v>150644.79999999999</v>
      </c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 t="s">
        <v>189</v>
      </c>
      <c r="B119" s="36">
        <v>0.52394200000000002</v>
      </c>
      <c r="C119" s="36" t="s">
        <v>168</v>
      </c>
      <c r="D119" s="36" t="s">
        <v>419</v>
      </c>
      <c r="E119" s="36">
        <v>1</v>
      </c>
      <c r="F119" s="36">
        <v>592.19740000000002</v>
      </c>
      <c r="G119" s="36">
        <v>7.4024679999999998</v>
      </c>
      <c r="H119" s="36">
        <v>7.4024679999999998</v>
      </c>
      <c r="I119" s="36">
        <v>100543</v>
      </c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 t="s">
        <v>190</v>
      </c>
      <c r="B120" s="36">
        <v>1.9616000000000001E-2</v>
      </c>
      <c r="C120" s="36" t="s">
        <v>366</v>
      </c>
      <c r="D120" s="36" t="s">
        <v>419</v>
      </c>
      <c r="E120" s="36">
        <v>1</v>
      </c>
      <c r="F120" s="36">
        <v>797.54740000000004</v>
      </c>
      <c r="G120" s="36">
        <v>9.9693419999999993</v>
      </c>
      <c r="H120" s="36">
        <v>9.9693419999999993</v>
      </c>
      <c r="I120" s="36">
        <v>100027.4</v>
      </c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 t="s">
        <v>191</v>
      </c>
      <c r="B121" s="36">
        <v>0.72578600000000004</v>
      </c>
      <c r="C121" s="36" t="s">
        <v>366</v>
      </c>
      <c r="D121" s="36" t="s">
        <v>419</v>
      </c>
      <c r="E121" s="36">
        <v>1</v>
      </c>
      <c r="F121" s="36">
        <v>1080.029</v>
      </c>
      <c r="G121" s="36">
        <v>13.500360000000001</v>
      </c>
      <c r="H121" s="36">
        <v>13.500360000000001</v>
      </c>
      <c r="I121" s="36">
        <v>101371.8</v>
      </c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 t="s">
        <v>192</v>
      </c>
      <c r="B122" s="36">
        <v>1.0392999999999999E-2</v>
      </c>
      <c r="C122" s="36" t="s">
        <v>366</v>
      </c>
      <c r="D122" s="36" t="s">
        <v>419</v>
      </c>
      <c r="E122" s="36">
        <v>1</v>
      </c>
      <c r="F122" s="36">
        <v>352.70729999999998</v>
      </c>
      <c r="G122" s="36">
        <v>4.4088419999999999</v>
      </c>
      <c r="H122" s="36">
        <v>4.4088419999999999</v>
      </c>
      <c r="I122" s="36">
        <v>100006.39999999999</v>
      </c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 t="s">
        <v>193</v>
      </c>
      <c r="B123" s="36">
        <v>1.3646E-2</v>
      </c>
      <c r="C123" s="36" t="s">
        <v>366</v>
      </c>
      <c r="D123" s="36" t="s">
        <v>419</v>
      </c>
      <c r="E123" s="36">
        <v>1</v>
      </c>
      <c r="F123" s="36">
        <v>1205.5630000000001</v>
      </c>
      <c r="G123" s="36">
        <v>15.06954</v>
      </c>
      <c r="H123" s="36">
        <v>15.06954</v>
      </c>
      <c r="I123" s="36">
        <v>100028.8</v>
      </c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 t="s">
        <v>194</v>
      </c>
      <c r="B124" s="36">
        <v>0.945824</v>
      </c>
      <c r="C124" s="36" t="s">
        <v>366</v>
      </c>
      <c r="D124" s="36" t="s">
        <v>419</v>
      </c>
      <c r="E124" s="36">
        <v>1</v>
      </c>
      <c r="F124" s="36">
        <v>1301.809</v>
      </c>
      <c r="G124" s="36">
        <v>16.27261</v>
      </c>
      <c r="H124" s="36">
        <v>16.27261</v>
      </c>
      <c r="I124" s="36">
        <v>102154.7</v>
      </c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 t="s">
        <v>195</v>
      </c>
      <c r="B125" s="36">
        <v>1.7909999999999999E-2</v>
      </c>
      <c r="C125" s="36" t="s">
        <v>168</v>
      </c>
      <c r="D125" s="36" t="s">
        <v>68</v>
      </c>
      <c r="E125" s="36">
        <v>1</v>
      </c>
      <c r="F125" s="36">
        <v>2266.1729999999998</v>
      </c>
      <c r="G125" s="36">
        <v>113.3086</v>
      </c>
      <c r="H125" s="36">
        <v>113.3086</v>
      </c>
      <c r="I125" s="36">
        <v>600005.1</v>
      </c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 t="s">
        <v>196</v>
      </c>
      <c r="B126" s="36">
        <v>1.3836299999999999</v>
      </c>
      <c r="C126" s="36" t="s">
        <v>168</v>
      </c>
      <c r="D126" s="36" t="s">
        <v>419</v>
      </c>
      <c r="E126" s="36">
        <v>1</v>
      </c>
      <c r="F126" s="36">
        <v>1051.8720000000001</v>
      </c>
      <c r="G126" s="36">
        <v>13.148400000000001</v>
      </c>
      <c r="H126" s="36">
        <v>13.148400000000001</v>
      </c>
      <c r="I126" s="36">
        <v>102547</v>
      </c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 t="s">
        <v>197</v>
      </c>
      <c r="B127" s="36">
        <v>1.5011999999999999E-2</v>
      </c>
      <c r="C127" s="36" t="s">
        <v>366</v>
      </c>
      <c r="D127" s="36" t="s">
        <v>418</v>
      </c>
      <c r="E127" s="36">
        <v>1</v>
      </c>
      <c r="F127" s="36">
        <v>2011.5329999999999</v>
      </c>
      <c r="G127" s="36">
        <v>25.144159999999999</v>
      </c>
      <c r="H127" s="36">
        <v>25.144159999999999</v>
      </c>
      <c r="I127" s="36">
        <v>150090.6</v>
      </c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 t="s">
        <v>198</v>
      </c>
      <c r="B128" s="36">
        <v>1.1939999999999999E-2</v>
      </c>
      <c r="C128" s="36" t="s">
        <v>366</v>
      </c>
      <c r="D128" s="36" t="s">
        <v>419</v>
      </c>
      <c r="E128" s="36">
        <v>1</v>
      </c>
      <c r="F128" s="36">
        <v>1144.3720000000001</v>
      </c>
      <c r="G128" s="36">
        <v>14.304650000000001</v>
      </c>
      <c r="H128" s="36">
        <v>14.304650000000001</v>
      </c>
      <c r="I128" s="36">
        <v>100023.9</v>
      </c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 t="s">
        <v>199</v>
      </c>
      <c r="B129" s="36">
        <v>9.9391999999999994E-2</v>
      </c>
      <c r="C129" s="36" t="s">
        <v>366</v>
      </c>
      <c r="D129" s="36" t="s">
        <v>418</v>
      </c>
      <c r="E129" s="36">
        <v>1</v>
      </c>
      <c r="F129" s="36">
        <v>4199.433</v>
      </c>
      <c r="G129" s="36">
        <v>52.492919999999998</v>
      </c>
      <c r="H129" s="36">
        <v>52.492919999999998</v>
      </c>
      <c r="I129" s="36">
        <v>151252.20000000001</v>
      </c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 t="s">
        <v>200</v>
      </c>
      <c r="B130" s="36">
        <v>6.5746560000000001</v>
      </c>
      <c r="C130" s="36" t="s">
        <v>168</v>
      </c>
      <c r="D130" s="36" t="s">
        <v>418</v>
      </c>
      <c r="E130" s="36">
        <v>1</v>
      </c>
      <c r="F130" s="36">
        <v>2646.3530000000001</v>
      </c>
      <c r="G130" s="36">
        <v>33.079410000000003</v>
      </c>
      <c r="H130" s="36">
        <v>33.079410000000003</v>
      </c>
      <c r="I130" s="36">
        <v>202196.6</v>
      </c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 t="s">
        <v>201</v>
      </c>
      <c r="B131" s="36">
        <v>1.1087E-2</v>
      </c>
      <c r="C131" s="36" t="s">
        <v>366</v>
      </c>
      <c r="D131" s="36" t="s">
        <v>419</v>
      </c>
      <c r="E131" s="36">
        <v>1</v>
      </c>
      <c r="F131" s="36">
        <v>1451.2159999999999</v>
      </c>
      <c r="G131" s="36">
        <v>18.1402</v>
      </c>
      <c r="H131" s="36">
        <v>18.1402</v>
      </c>
      <c r="I131" s="36">
        <v>100028.2</v>
      </c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 t="s">
        <v>202</v>
      </c>
      <c r="B132" s="36">
        <v>1.2793000000000001E-2</v>
      </c>
      <c r="C132" s="36" t="s">
        <v>366</v>
      </c>
      <c r="D132" s="36" t="s">
        <v>419</v>
      </c>
      <c r="E132" s="36">
        <v>1</v>
      </c>
      <c r="F132" s="36">
        <v>1411.5509999999999</v>
      </c>
      <c r="G132" s="36">
        <v>17.644390000000001</v>
      </c>
      <c r="H132" s="36">
        <v>17.644390000000001</v>
      </c>
      <c r="I132" s="36">
        <v>100031.6</v>
      </c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 t="s">
        <v>203</v>
      </c>
      <c r="B133" s="36">
        <v>1.5351999999999999E-2</v>
      </c>
      <c r="C133" s="36" t="s">
        <v>366</v>
      </c>
      <c r="D133" s="36" t="s">
        <v>419</v>
      </c>
      <c r="E133" s="36">
        <v>1</v>
      </c>
      <c r="F133" s="36">
        <v>805.22209999999995</v>
      </c>
      <c r="G133" s="36">
        <v>10.06528</v>
      </c>
      <c r="H133" s="36">
        <v>10.06528</v>
      </c>
      <c r="I133" s="36">
        <v>100021.6</v>
      </c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 t="s">
        <v>204</v>
      </c>
      <c r="B134" s="36">
        <v>4.0058949999999998</v>
      </c>
      <c r="C134" s="36" t="s">
        <v>366</v>
      </c>
      <c r="D134" s="36" t="s">
        <v>419</v>
      </c>
      <c r="E134" s="36">
        <v>1</v>
      </c>
      <c r="F134" s="36">
        <v>624.48389999999995</v>
      </c>
      <c r="G134" s="36">
        <v>7.8060479999999997</v>
      </c>
      <c r="H134" s="36">
        <v>7.8060479999999997</v>
      </c>
      <c r="I134" s="36">
        <v>104377.8</v>
      </c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 t="s">
        <v>205</v>
      </c>
      <c r="B135" s="36">
        <v>0.39146399999999998</v>
      </c>
      <c r="C135" s="36" t="s">
        <v>366</v>
      </c>
      <c r="D135" s="36" t="s">
        <v>419</v>
      </c>
      <c r="E135" s="36">
        <v>1</v>
      </c>
      <c r="F135" s="36">
        <v>767.84849999999994</v>
      </c>
      <c r="G135" s="36">
        <v>9.5981059999999996</v>
      </c>
      <c r="H135" s="36">
        <v>9.5981059999999996</v>
      </c>
      <c r="I135" s="36">
        <v>100526</v>
      </c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 t="s">
        <v>206</v>
      </c>
      <c r="B136" s="36">
        <v>6.3016870000000003</v>
      </c>
      <c r="C136" s="36" t="s">
        <v>366</v>
      </c>
      <c r="D136" s="36" t="s">
        <v>419</v>
      </c>
      <c r="E136" s="36">
        <v>1</v>
      </c>
      <c r="F136" s="36">
        <v>808.65329999999994</v>
      </c>
      <c r="G136" s="36">
        <v>10.108169999999999</v>
      </c>
      <c r="H136" s="36">
        <v>10.108169999999999</v>
      </c>
      <c r="I136" s="36">
        <v>108917.8</v>
      </c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 t="s">
        <v>207</v>
      </c>
      <c r="B137" s="36">
        <v>1.3948E-2</v>
      </c>
      <c r="C137" s="36" t="s">
        <v>168</v>
      </c>
      <c r="D137" s="36" t="s">
        <v>418</v>
      </c>
      <c r="E137" s="36">
        <v>1</v>
      </c>
      <c r="F137" s="36">
        <v>1962.1479999999999</v>
      </c>
      <c r="G137" s="36">
        <v>24.52685</v>
      </c>
      <c r="H137" s="36">
        <v>24.52685</v>
      </c>
      <c r="I137" s="36">
        <v>150082.1</v>
      </c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 t="s">
        <v>208</v>
      </c>
      <c r="B138" s="36">
        <v>0.14072200000000001</v>
      </c>
      <c r="C138" s="36" t="s">
        <v>168</v>
      </c>
      <c r="D138" s="36" t="s">
        <v>68</v>
      </c>
      <c r="E138" s="36">
        <v>1</v>
      </c>
      <c r="F138" s="36">
        <v>409.71940000000001</v>
      </c>
      <c r="G138" s="36">
        <v>20.485969999999998</v>
      </c>
      <c r="H138" s="36">
        <v>20.485969999999998</v>
      </c>
      <c r="I138" s="36">
        <v>600007.19999999995</v>
      </c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 t="s">
        <v>209</v>
      </c>
      <c r="B139" s="36">
        <v>0.66437999999999997</v>
      </c>
      <c r="C139" s="36" t="s">
        <v>366</v>
      </c>
      <c r="D139" s="36" t="s">
        <v>419</v>
      </c>
      <c r="E139" s="36">
        <v>1</v>
      </c>
      <c r="F139" s="36">
        <v>731.3732</v>
      </c>
      <c r="G139" s="36">
        <v>9.1421650000000003</v>
      </c>
      <c r="H139" s="36">
        <v>9.1421650000000003</v>
      </c>
      <c r="I139" s="36">
        <v>100850.3</v>
      </c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 t="s">
        <v>64</v>
      </c>
      <c r="B140" s="36">
        <v>5.2455559999999997</v>
      </c>
      <c r="C140" s="36" t="s">
        <v>168</v>
      </c>
      <c r="D140" s="36" t="s">
        <v>68</v>
      </c>
      <c r="E140" s="36">
        <v>1</v>
      </c>
      <c r="F140" s="36">
        <v>637.20910000000003</v>
      </c>
      <c r="G140" s="36">
        <v>31.86046</v>
      </c>
      <c r="H140" s="36">
        <v>31.86046</v>
      </c>
      <c r="I140" s="36">
        <v>600417.80000000005</v>
      </c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 t="s">
        <v>210</v>
      </c>
      <c r="B141" s="36">
        <v>1.7465000000000001E-2</v>
      </c>
      <c r="C141" s="36" t="s">
        <v>366</v>
      </c>
      <c r="D141" s="36" t="s">
        <v>418</v>
      </c>
      <c r="E141" s="36">
        <v>1</v>
      </c>
      <c r="F141" s="36">
        <v>2640.1619999999998</v>
      </c>
      <c r="G141" s="36">
        <v>33.002020000000002</v>
      </c>
      <c r="H141" s="36">
        <v>33.002020000000002</v>
      </c>
      <c r="I141" s="36">
        <v>150138.29999999999</v>
      </c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 t="s">
        <v>212</v>
      </c>
      <c r="B142" s="36">
        <v>0.41094999999999998</v>
      </c>
      <c r="C142" s="36" t="s">
        <v>168</v>
      </c>
      <c r="D142" s="36" t="s">
        <v>419</v>
      </c>
      <c r="E142" s="36">
        <v>1</v>
      </c>
      <c r="F142" s="36">
        <v>1182.9490000000001</v>
      </c>
      <c r="G142" s="36">
        <v>14.786860000000001</v>
      </c>
      <c r="H142" s="36">
        <v>14.786860000000001</v>
      </c>
      <c r="I142" s="36">
        <v>100850.7</v>
      </c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 t="s">
        <v>213</v>
      </c>
      <c r="B143" s="36">
        <v>3.3262E-2</v>
      </c>
      <c r="C143" s="36" t="s">
        <v>366</v>
      </c>
      <c r="D143" s="36" t="s">
        <v>419</v>
      </c>
      <c r="E143" s="36">
        <v>1</v>
      </c>
      <c r="F143" s="36">
        <v>1369.97</v>
      </c>
      <c r="G143" s="36">
        <v>17.12462</v>
      </c>
      <c r="H143" s="36">
        <v>17.12462</v>
      </c>
      <c r="I143" s="36">
        <v>100079.7</v>
      </c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 t="s">
        <v>214</v>
      </c>
      <c r="B144" s="36">
        <v>0.79742599999999997</v>
      </c>
      <c r="C144" s="36" t="s">
        <v>168</v>
      </c>
      <c r="D144" s="36" t="s">
        <v>68</v>
      </c>
      <c r="E144" s="36">
        <v>1</v>
      </c>
      <c r="F144" s="36">
        <v>867.42629999999997</v>
      </c>
      <c r="G144" s="36">
        <v>43.371310000000001</v>
      </c>
      <c r="H144" s="36">
        <v>43.371310000000001</v>
      </c>
      <c r="I144" s="36">
        <v>600086.5</v>
      </c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 t="s">
        <v>215</v>
      </c>
      <c r="B145" s="36">
        <v>0.26674999999999999</v>
      </c>
      <c r="C145" s="36" t="s">
        <v>168</v>
      </c>
      <c r="D145" s="36" t="s">
        <v>418</v>
      </c>
      <c r="E145" s="36">
        <v>1</v>
      </c>
      <c r="F145" s="36">
        <v>2126.8180000000002</v>
      </c>
      <c r="G145" s="36">
        <v>26.58522</v>
      </c>
      <c r="H145" s="36">
        <v>26.58522</v>
      </c>
      <c r="I145" s="36">
        <v>151702</v>
      </c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 t="s">
        <v>216</v>
      </c>
      <c r="B146" s="36">
        <v>5.6288999999999999E-2</v>
      </c>
      <c r="C146" s="36" t="s">
        <v>366</v>
      </c>
      <c r="D146" s="36" t="s">
        <v>418</v>
      </c>
      <c r="E146" s="36">
        <v>1</v>
      </c>
      <c r="F146" s="36">
        <v>4169.0039999999999</v>
      </c>
      <c r="G146" s="36">
        <v>52.112549999999999</v>
      </c>
      <c r="H146" s="36">
        <v>52.112549999999999</v>
      </c>
      <c r="I146" s="36">
        <v>150704</v>
      </c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 t="s">
        <v>217</v>
      </c>
      <c r="B147" s="36">
        <v>0.12765000000000001</v>
      </c>
      <c r="C147" s="36" t="s">
        <v>366</v>
      </c>
      <c r="D147" s="36" t="s">
        <v>68</v>
      </c>
      <c r="E147" s="36">
        <v>1</v>
      </c>
      <c r="F147" s="36">
        <v>879.40679999999998</v>
      </c>
      <c r="G147" s="36">
        <v>43.97034</v>
      </c>
      <c r="H147" s="36">
        <v>43.97034</v>
      </c>
      <c r="I147" s="36">
        <v>600014</v>
      </c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 t="s">
        <v>218</v>
      </c>
      <c r="B148" s="36">
        <v>3.3367000000000001E-2</v>
      </c>
      <c r="C148" s="36" t="s">
        <v>168</v>
      </c>
      <c r="D148" s="36" t="s">
        <v>418</v>
      </c>
      <c r="E148" s="36">
        <v>1</v>
      </c>
      <c r="F148" s="36">
        <v>2723.1640000000002</v>
      </c>
      <c r="G148" s="36">
        <v>34.039549999999998</v>
      </c>
      <c r="H148" s="36">
        <v>34.039549999999998</v>
      </c>
      <c r="I148" s="36">
        <v>150272.6</v>
      </c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 t="s">
        <v>219</v>
      </c>
      <c r="B149" s="36">
        <v>2.31E-3</v>
      </c>
      <c r="C149" s="36" t="s">
        <v>366</v>
      </c>
      <c r="D149" s="36" t="s">
        <v>419</v>
      </c>
      <c r="E149" s="36">
        <v>1</v>
      </c>
      <c r="F149" s="36">
        <v>431.13819999999998</v>
      </c>
      <c r="G149" s="36">
        <v>5.389227</v>
      </c>
      <c r="H149" s="36">
        <v>5.389227</v>
      </c>
      <c r="I149" s="36">
        <v>100001.7</v>
      </c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 t="s">
        <v>220</v>
      </c>
      <c r="B150" s="36">
        <v>0.354991</v>
      </c>
      <c r="C150" s="36" t="s">
        <v>168</v>
      </c>
      <c r="D150" s="36" t="s">
        <v>419</v>
      </c>
      <c r="E150" s="36">
        <v>1</v>
      </c>
      <c r="F150" s="36">
        <v>1890.8440000000001</v>
      </c>
      <c r="G150" s="36">
        <v>23.635549999999999</v>
      </c>
      <c r="H150" s="36">
        <v>23.635549999999999</v>
      </c>
      <c r="I150" s="36">
        <v>101174.7</v>
      </c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 t="s">
        <v>221</v>
      </c>
      <c r="B151" s="36">
        <v>3.4113999999999998E-2</v>
      </c>
      <c r="C151" s="36" t="s">
        <v>168</v>
      </c>
      <c r="D151" s="36" t="s">
        <v>419</v>
      </c>
      <c r="E151" s="36">
        <v>1</v>
      </c>
      <c r="F151" s="36">
        <v>1015.837</v>
      </c>
      <c r="G151" s="36">
        <v>12.69796</v>
      </c>
      <c r="H151" s="36">
        <v>12.69796</v>
      </c>
      <c r="I151" s="36">
        <v>100060.6</v>
      </c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 t="s">
        <v>222</v>
      </c>
      <c r="B152" s="36">
        <v>4.0417000000000002E-2</v>
      </c>
      <c r="C152" s="36" t="s">
        <v>168</v>
      </c>
      <c r="D152" s="36" t="s">
        <v>419</v>
      </c>
      <c r="E152" s="36">
        <v>1</v>
      </c>
      <c r="F152" s="36">
        <v>1095.5350000000001</v>
      </c>
      <c r="G152" s="36">
        <v>13.694179999999999</v>
      </c>
      <c r="H152" s="36">
        <v>13.694179999999999</v>
      </c>
      <c r="I152" s="36">
        <v>100077.5</v>
      </c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 t="s">
        <v>223</v>
      </c>
      <c r="B153" s="36">
        <v>2.4733000000000002E-2</v>
      </c>
      <c r="C153" s="36" t="s">
        <v>168</v>
      </c>
      <c r="D153" s="36" t="s">
        <v>68</v>
      </c>
      <c r="E153" s="36">
        <v>1</v>
      </c>
      <c r="F153" s="36">
        <v>2680.886</v>
      </c>
      <c r="G153" s="36">
        <v>134.04429999999999</v>
      </c>
      <c r="H153" s="36">
        <v>134.04429999999999</v>
      </c>
      <c r="I153" s="36">
        <v>600008.30000000005</v>
      </c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 t="s">
        <v>224</v>
      </c>
      <c r="B154" s="36">
        <v>3.5798000000000003E-2</v>
      </c>
      <c r="C154" s="36" t="s">
        <v>168</v>
      </c>
      <c r="D154" s="36" t="s">
        <v>419</v>
      </c>
      <c r="E154" s="36">
        <v>1</v>
      </c>
      <c r="F154" s="36">
        <v>1862.5429999999999</v>
      </c>
      <c r="G154" s="36">
        <v>23.281790000000001</v>
      </c>
      <c r="H154" s="36">
        <v>23.281790000000001</v>
      </c>
      <c r="I154" s="36">
        <v>100116.7</v>
      </c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 t="s">
        <v>225</v>
      </c>
      <c r="B155" s="36">
        <v>7.9677999999999999E-2</v>
      </c>
      <c r="C155" s="36" t="s">
        <v>168</v>
      </c>
      <c r="D155" s="36" t="s">
        <v>419</v>
      </c>
      <c r="E155" s="36">
        <v>1</v>
      </c>
      <c r="F155" s="36">
        <v>1661.2940000000001</v>
      </c>
      <c r="G155" s="36">
        <v>20.766179999999999</v>
      </c>
      <c r="H155" s="36">
        <v>20.766179999999999</v>
      </c>
      <c r="I155" s="36">
        <v>100231.6</v>
      </c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 t="s">
        <v>226</v>
      </c>
      <c r="B156" s="36">
        <v>0.20980399999999999</v>
      </c>
      <c r="C156" s="36" t="s">
        <v>366</v>
      </c>
      <c r="D156" s="36" t="s">
        <v>419</v>
      </c>
      <c r="E156" s="36">
        <v>1</v>
      </c>
      <c r="F156" s="36">
        <v>930.01679999999999</v>
      </c>
      <c r="G156" s="36">
        <v>11.625209999999999</v>
      </c>
      <c r="H156" s="36">
        <v>11.625209999999999</v>
      </c>
      <c r="I156" s="36">
        <v>100341.5</v>
      </c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 t="s">
        <v>227</v>
      </c>
      <c r="B157" s="36">
        <v>0.59774099999999997</v>
      </c>
      <c r="C157" s="36" t="s">
        <v>168</v>
      </c>
      <c r="D157" s="36" t="s">
        <v>419</v>
      </c>
      <c r="E157" s="36">
        <v>1</v>
      </c>
      <c r="F157" s="36">
        <v>491.60109999999997</v>
      </c>
      <c r="G157" s="36">
        <v>6.1450139999999998</v>
      </c>
      <c r="H157" s="36">
        <v>6.1450139999999998</v>
      </c>
      <c r="I157" s="36">
        <v>100514.2</v>
      </c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 t="s">
        <v>228</v>
      </c>
      <c r="B158" s="36">
        <v>0.16282099999999999</v>
      </c>
      <c r="C158" s="36" t="s">
        <v>168</v>
      </c>
      <c r="D158" s="36" t="s">
        <v>419</v>
      </c>
      <c r="E158" s="36">
        <v>1</v>
      </c>
      <c r="F158" s="36">
        <v>1813.761</v>
      </c>
      <c r="G158" s="36">
        <v>22.67201</v>
      </c>
      <c r="H158" s="36">
        <v>22.67201</v>
      </c>
      <c r="I158" s="36">
        <v>100516.8</v>
      </c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 t="s">
        <v>229</v>
      </c>
      <c r="B159" s="36">
        <v>0.119001</v>
      </c>
      <c r="C159" s="36" t="s">
        <v>366</v>
      </c>
      <c r="D159" s="36" t="s">
        <v>418</v>
      </c>
      <c r="E159" s="36">
        <v>1</v>
      </c>
      <c r="F159" s="36">
        <v>2880.8270000000002</v>
      </c>
      <c r="G159" s="36">
        <v>36.010339999999999</v>
      </c>
      <c r="H159" s="36">
        <v>36.010339999999999</v>
      </c>
      <c r="I159" s="36">
        <v>151028.5</v>
      </c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 t="s">
        <v>230</v>
      </c>
      <c r="B160" s="36">
        <v>0.44149899999999997</v>
      </c>
      <c r="C160" s="36" t="s">
        <v>168</v>
      </c>
      <c r="D160" s="36" t="s">
        <v>419</v>
      </c>
      <c r="E160" s="36">
        <v>1</v>
      </c>
      <c r="F160" s="36">
        <v>603.13229999999999</v>
      </c>
      <c r="G160" s="36">
        <v>7.5391539999999999</v>
      </c>
      <c r="H160" s="36">
        <v>7.5391539999999999</v>
      </c>
      <c r="I160" s="36">
        <v>100466</v>
      </c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 t="s">
        <v>231</v>
      </c>
      <c r="B161" s="36">
        <v>6.6385560000000003</v>
      </c>
      <c r="C161" s="36" t="s">
        <v>168</v>
      </c>
      <c r="D161" s="36" t="s">
        <v>419</v>
      </c>
      <c r="E161" s="36">
        <v>1</v>
      </c>
      <c r="F161" s="36">
        <v>688.18949999999995</v>
      </c>
      <c r="G161" s="36">
        <v>8.6023680000000002</v>
      </c>
      <c r="H161" s="36">
        <v>8.6023680000000002</v>
      </c>
      <c r="I161" s="36">
        <v>107995</v>
      </c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 t="s">
        <v>232</v>
      </c>
      <c r="B162" s="36">
        <v>0.23322399999999999</v>
      </c>
      <c r="C162" s="36" t="s">
        <v>366</v>
      </c>
      <c r="D162" s="36" t="s">
        <v>68</v>
      </c>
      <c r="E162" s="36">
        <v>1</v>
      </c>
      <c r="F162" s="36">
        <v>522.39480000000003</v>
      </c>
      <c r="G162" s="36">
        <v>26.11974</v>
      </c>
      <c r="H162" s="36">
        <v>26.11974</v>
      </c>
      <c r="I162" s="36">
        <v>600015.19999999995</v>
      </c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 t="s">
        <v>233</v>
      </c>
      <c r="B163" s="36">
        <v>34.197220000000002</v>
      </c>
      <c r="C163" s="36" t="s">
        <v>366</v>
      </c>
      <c r="D163" s="36" t="s">
        <v>419</v>
      </c>
      <c r="E163" s="36">
        <v>2</v>
      </c>
      <c r="F163" s="36">
        <v>31.19725</v>
      </c>
      <c r="G163" s="36">
        <v>0.38996599999999998</v>
      </c>
      <c r="H163" s="36">
        <v>0.77993100000000004</v>
      </c>
      <c r="I163" s="36">
        <v>203734</v>
      </c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 t="s">
        <v>234</v>
      </c>
      <c r="B164" s="36">
        <v>1.7492209999999999</v>
      </c>
      <c r="C164" s="36" t="s">
        <v>366</v>
      </c>
      <c r="D164" s="36" t="s">
        <v>419</v>
      </c>
      <c r="E164" s="36">
        <v>1</v>
      </c>
      <c r="F164" s="36">
        <v>1060.702</v>
      </c>
      <c r="G164" s="36">
        <v>13.25877</v>
      </c>
      <c r="H164" s="36">
        <v>13.25877</v>
      </c>
      <c r="I164" s="36">
        <v>103247</v>
      </c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 t="s">
        <v>235</v>
      </c>
      <c r="B165" s="36">
        <v>0.60126800000000002</v>
      </c>
      <c r="C165" s="36" t="s">
        <v>366</v>
      </c>
      <c r="D165" s="36" t="s">
        <v>418</v>
      </c>
      <c r="E165" s="36">
        <v>1</v>
      </c>
      <c r="F165" s="36">
        <v>4157.1490000000003</v>
      </c>
      <c r="G165" s="36">
        <v>51.964370000000002</v>
      </c>
      <c r="H165" s="36">
        <v>51.964370000000002</v>
      </c>
      <c r="I165" s="36">
        <v>157498.70000000001</v>
      </c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 t="s">
        <v>236</v>
      </c>
      <c r="B166" s="36">
        <v>3.3218990000000002</v>
      </c>
      <c r="C166" s="36" t="s">
        <v>366</v>
      </c>
      <c r="D166" s="36" t="s">
        <v>419</v>
      </c>
      <c r="E166" s="36">
        <v>1</v>
      </c>
      <c r="F166" s="36">
        <v>883.44939999999997</v>
      </c>
      <c r="G166" s="36">
        <v>11.04312</v>
      </c>
      <c r="H166" s="36">
        <v>11.04312</v>
      </c>
      <c r="I166" s="36">
        <v>105135.8</v>
      </c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 t="s">
        <v>237</v>
      </c>
      <c r="B167" s="36">
        <v>2.8868999999999999E-2</v>
      </c>
      <c r="C167" s="36" t="s">
        <v>168</v>
      </c>
      <c r="D167" s="36" t="s">
        <v>68</v>
      </c>
      <c r="E167" s="36">
        <v>1</v>
      </c>
      <c r="F167" s="36">
        <v>355.85840000000002</v>
      </c>
      <c r="G167" s="36">
        <v>17.792919999999999</v>
      </c>
      <c r="H167" s="36">
        <v>17.792919999999999</v>
      </c>
      <c r="I167" s="36">
        <v>600001.30000000005</v>
      </c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 t="s">
        <v>238</v>
      </c>
      <c r="B168" s="36">
        <v>1.591011</v>
      </c>
      <c r="C168" s="36" t="s">
        <v>168</v>
      </c>
      <c r="D168" s="36" t="s">
        <v>419</v>
      </c>
      <c r="E168" s="36">
        <v>1</v>
      </c>
      <c r="F168" s="36">
        <v>713.26530000000002</v>
      </c>
      <c r="G168" s="36">
        <v>8.9158170000000005</v>
      </c>
      <c r="H168" s="36">
        <v>8.9158170000000005</v>
      </c>
      <c r="I168" s="36">
        <v>101985.9</v>
      </c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 t="s">
        <v>65</v>
      </c>
      <c r="B169" s="36">
        <v>0.243919</v>
      </c>
      <c r="C169" s="36" t="s">
        <v>168</v>
      </c>
      <c r="D169" s="36" t="s">
        <v>419</v>
      </c>
      <c r="E169" s="36">
        <v>1</v>
      </c>
      <c r="F169" s="36">
        <v>783.00720000000001</v>
      </c>
      <c r="G169" s="36">
        <v>9.7875899999999998</v>
      </c>
      <c r="H169" s="36">
        <v>9.7875899999999998</v>
      </c>
      <c r="I169" s="36">
        <v>100334.2</v>
      </c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 t="s">
        <v>239</v>
      </c>
      <c r="B170" s="36">
        <v>9.9784999999999999E-2</v>
      </c>
      <c r="C170" s="36" t="s">
        <v>168</v>
      </c>
      <c r="D170" s="36" t="s">
        <v>68</v>
      </c>
      <c r="E170" s="36">
        <v>1</v>
      </c>
      <c r="F170" s="36">
        <v>2317.8139999999999</v>
      </c>
      <c r="G170" s="36">
        <v>115.8907</v>
      </c>
      <c r="H170" s="36">
        <v>115.8907</v>
      </c>
      <c r="I170" s="36">
        <v>600028.9</v>
      </c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 t="s">
        <v>240</v>
      </c>
      <c r="B171" s="36">
        <v>3.0335329999999998</v>
      </c>
      <c r="C171" s="36" t="s">
        <v>168</v>
      </c>
      <c r="D171" s="36" t="s">
        <v>418</v>
      </c>
      <c r="E171" s="36">
        <v>1</v>
      </c>
      <c r="F171" s="36">
        <v>2586.5729999999999</v>
      </c>
      <c r="G171" s="36">
        <v>32.332160000000002</v>
      </c>
      <c r="H171" s="36">
        <v>32.332160000000002</v>
      </c>
      <c r="I171" s="36">
        <v>173539.4</v>
      </c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 t="s">
        <v>241</v>
      </c>
      <c r="B172" s="36">
        <v>0.180807</v>
      </c>
      <c r="C172" s="36" t="s">
        <v>168</v>
      </c>
      <c r="D172" s="36" t="s">
        <v>68</v>
      </c>
      <c r="E172" s="36">
        <v>1</v>
      </c>
      <c r="F172" s="36">
        <v>2187.0859999999998</v>
      </c>
      <c r="G172" s="36">
        <v>109.35429999999999</v>
      </c>
      <c r="H172" s="36">
        <v>109.35429999999999</v>
      </c>
      <c r="I172" s="36">
        <v>600049.4</v>
      </c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 t="s">
        <v>242</v>
      </c>
      <c r="B173" s="36">
        <v>0.29075000000000001</v>
      </c>
      <c r="C173" s="36" t="s">
        <v>168</v>
      </c>
      <c r="D173" s="36" t="s">
        <v>68</v>
      </c>
      <c r="E173" s="36">
        <v>1</v>
      </c>
      <c r="F173" s="36">
        <v>491.83350000000002</v>
      </c>
      <c r="G173" s="36">
        <v>24.591670000000001</v>
      </c>
      <c r="H173" s="36">
        <v>24.591670000000001</v>
      </c>
      <c r="I173" s="36">
        <v>600017.9</v>
      </c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 t="s">
        <v>243</v>
      </c>
      <c r="B174" s="36">
        <v>2.7713999999999999E-2</v>
      </c>
      <c r="C174" s="36" t="s">
        <v>366</v>
      </c>
      <c r="D174" s="36" t="s">
        <v>419</v>
      </c>
      <c r="E174" s="36">
        <v>1</v>
      </c>
      <c r="F174" s="36">
        <v>778.52599999999995</v>
      </c>
      <c r="G174" s="36">
        <v>9.7315749999999994</v>
      </c>
      <c r="H174" s="36">
        <v>9.7315749999999994</v>
      </c>
      <c r="I174" s="36">
        <v>100037.8</v>
      </c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 t="s">
        <v>244</v>
      </c>
      <c r="B175" s="36">
        <v>0.39743400000000001</v>
      </c>
      <c r="C175" s="36" t="s">
        <v>366</v>
      </c>
      <c r="D175" s="36" t="s">
        <v>419</v>
      </c>
      <c r="E175" s="36">
        <v>1</v>
      </c>
      <c r="F175" s="36">
        <v>951.6848</v>
      </c>
      <c r="G175" s="36">
        <v>11.89606</v>
      </c>
      <c r="H175" s="36">
        <v>11.89606</v>
      </c>
      <c r="I175" s="36">
        <v>100661.9</v>
      </c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 t="s">
        <v>245</v>
      </c>
      <c r="B176" s="36">
        <v>1.1087E-2</v>
      </c>
      <c r="C176" s="36" t="s">
        <v>366</v>
      </c>
      <c r="D176" s="36" t="s">
        <v>419</v>
      </c>
      <c r="E176" s="36">
        <v>1</v>
      </c>
      <c r="F176" s="36">
        <v>865.50239999999997</v>
      </c>
      <c r="G176" s="36">
        <v>10.81878</v>
      </c>
      <c r="H176" s="36">
        <v>10.81878</v>
      </c>
      <c r="I176" s="36">
        <v>100016.8</v>
      </c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 t="s">
        <v>246</v>
      </c>
      <c r="B177" s="36">
        <v>0.61150199999999999</v>
      </c>
      <c r="C177" s="36" t="s">
        <v>366</v>
      </c>
      <c r="D177" s="36" t="s">
        <v>419</v>
      </c>
      <c r="E177" s="36">
        <v>1</v>
      </c>
      <c r="F177" s="36">
        <v>1288.925</v>
      </c>
      <c r="G177" s="36">
        <v>16.111560000000001</v>
      </c>
      <c r="H177" s="36">
        <v>16.111560000000001</v>
      </c>
      <c r="I177" s="36">
        <v>101379.3</v>
      </c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 t="s">
        <v>247</v>
      </c>
      <c r="B178" s="36">
        <v>1.8762970000000001</v>
      </c>
      <c r="C178" s="36" t="s">
        <v>366</v>
      </c>
      <c r="D178" s="36" t="s">
        <v>419</v>
      </c>
      <c r="E178" s="36">
        <v>1</v>
      </c>
      <c r="F178" s="36">
        <v>943.17650000000003</v>
      </c>
      <c r="G178" s="36">
        <v>11.789709999999999</v>
      </c>
      <c r="H178" s="36">
        <v>11.789709999999999</v>
      </c>
      <c r="I178" s="36">
        <v>103096.9</v>
      </c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 t="s">
        <v>248</v>
      </c>
      <c r="B179" s="36">
        <v>0.19530500000000001</v>
      </c>
      <c r="C179" s="36" t="s">
        <v>168</v>
      </c>
      <c r="D179" s="36" t="s">
        <v>68</v>
      </c>
      <c r="E179" s="36">
        <v>1</v>
      </c>
      <c r="F179" s="36">
        <v>2563.2220000000002</v>
      </c>
      <c r="G179" s="36">
        <v>128.1611</v>
      </c>
      <c r="H179" s="36">
        <v>128.1611</v>
      </c>
      <c r="I179" s="36">
        <v>600062.6</v>
      </c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 t="s">
        <v>249</v>
      </c>
      <c r="B180" s="36">
        <v>1.8762999999999998E-2</v>
      </c>
      <c r="C180" s="36" t="s">
        <v>366</v>
      </c>
      <c r="D180" s="36" t="s">
        <v>419</v>
      </c>
      <c r="E180" s="36">
        <v>1</v>
      </c>
      <c r="F180" s="36">
        <v>658.37879999999996</v>
      </c>
      <c r="G180" s="36">
        <v>8.2297349999999998</v>
      </c>
      <c r="H180" s="36">
        <v>8.2297349999999998</v>
      </c>
      <c r="I180" s="36">
        <v>100021.6</v>
      </c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 t="s">
        <v>250</v>
      </c>
      <c r="B181" s="36">
        <v>9.3810000000000004E-3</v>
      </c>
      <c r="C181" s="36" t="s">
        <v>366</v>
      </c>
      <c r="D181" s="36" t="s">
        <v>419</v>
      </c>
      <c r="E181" s="36">
        <v>1</v>
      </c>
      <c r="F181" s="36">
        <v>1426.865</v>
      </c>
      <c r="G181" s="36">
        <v>17.835809999999999</v>
      </c>
      <c r="H181" s="36">
        <v>17.835809999999999</v>
      </c>
      <c r="I181" s="36">
        <v>100023.4</v>
      </c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 t="s">
        <v>251</v>
      </c>
      <c r="B182" s="36">
        <v>0.38351600000000002</v>
      </c>
      <c r="C182" s="36" t="s">
        <v>168</v>
      </c>
      <c r="D182" s="36" t="s">
        <v>68</v>
      </c>
      <c r="E182" s="36">
        <v>1</v>
      </c>
      <c r="F182" s="36">
        <v>1076.7760000000001</v>
      </c>
      <c r="G182" s="36">
        <v>53.838799999999999</v>
      </c>
      <c r="H182" s="36">
        <v>53.838799999999999</v>
      </c>
      <c r="I182" s="36">
        <v>600051.6</v>
      </c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 t="s">
        <v>252</v>
      </c>
      <c r="B183" s="36">
        <v>0.64714099999999997</v>
      </c>
      <c r="C183" s="36" t="s">
        <v>366</v>
      </c>
      <c r="D183" s="36" t="s">
        <v>418</v>
      </c>
      <c r="E183" s="36">
        <v>1</v>
      </c>
      <c r="F183" s="36">
        <v>4159.857</v>
      </c>
      <c r="G183" s="36">
        <v>51.99821</v>
      </c>
      <c r="H183" s="36">
        <v>51.99821</v>
      </c>
      <c r="I183" s="36">
        <v>158076</v>
      </c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 t="s">
        <v>253</v>
      </c>
      <c r="B184" s="36">
        <v>8.8310000000000003E-3</v>
      </c>
      <c r="C184" s="36" t="s">
        <v>366</v>
      </c>
      <c r="D184" s="36" t="s">
        <v>418</v>
      </c>
      <c r="E184" s="36">
        <v>1</v>
      </c>
      <c r="F184" s="36">
        <v>2240.2779999999998</v>
      </c>
      <c r="G184" s="36">
        <v>28.00348</v>
      </c>
      <c r="H184" s="36">
        <v>28.00348</v>
      </c>
      <c r="I184" s="36">
        <v>150059.29999999999</v>
      </c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 t="s">
        <v>254</v>
      </c>
      <c r="B185" s="36">
        <v>5.9006000000000003E-2</v>
      </c>
      <c r="C185" s="36" t="s">
        <v>366</v>
      </c>
      <c r="D185" s="36" t="s">
        <v>68</v>
      </c>
      <c r="E185" s="36">
        <v>1</v>
      </c>
      <c r="F185" s="36">
        <v>356.74180000000001</v>
      </c>
      <c r="G185" s="36">
        <v>17.83709</v>
      </c>
      <c r="H185" s="36">
        <v>17.83709</v>
      </c>
      <c r="I185" s="36">
        <v>600002.6</v>
      </c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 t="s">
        <v>255</v>
      </c>
      <c r="B186" s="36">
        <v>2.31E-3</v>
      </c>
      <c r="C186" s="36" t="s">
        <v>168</v>
      </c>
      <c r="D186" s="36" t="s">
        <v>419</v>
      </c>
      <c r="E186" s="36">
        <v>1</v>
      </c>
      <c r="F186" s="36">
        <v>1274.7809999999999</v>
      </c>
      <c r="G186" s="36">
        <v>15.934760000000001</v>
      </c>
      <c r="H186" s="36">
        <v>15.934760000000001</v>
      </c>
      <c r="I186" s="36">
        <v>100005.2</v>
      </c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 t="s">
        <v>256</v>
      </c>
      <c r="B187" s="36">
        <v>1.2793000000000001E-2</v>
      </c>
      <c r="C187" s="36" t="s">
        <v>366</v>
      </c>
      <c r="D187" s="36" t="s">
        <v>419</v>
      </c>
      <c r="E187" s="36">
        <v>1</v>
      </c>
      <c r="F187" s="36">
        <v>1125.675</v>
      </c>
      <c r="G187" s="36">
        <v>14.07094</v>
      </c>
      <c r="H187" s="36">
        <v>14.07094</v>
      </c>
      <c r="I187" s="36">
        <v>100025.2</v>
      </c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 t="s">
        <v>257</v>
      </c>
      <c r="B188" s="36">
        <v>7.6211779999999996</v>
      </c>
      <c r="C188" s="36" t="s">
        <v>366</v>
      </c>
      <c r="D188" s="36" t="s">
        <v>68</v>
      </c>
      <c r="E188" s="36">
        <v>1</v>
      </c>
      <c r="F188" s="36">
        <v>591.39610000000005</v>
      </c>
      <c r="G188" s="36">
        <v>29.569800000000001</v>
      </c>
      <c r="H188" s="36">
        <v>29.569800000000001</v>
      </c>
      <c r="I188" s="36">
        <v>600563.4</v>
      </c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 t="s">
        <v>258</v>
      </c>
      <c r="B189" s="36">
        <v>0.17516899999999999</v>
      </c>
      <c r="C189" s="36" t="s">
        <v>366</v>
      </c>
      <c r="D189" s="36" t="s">
        <v>419</v>
      </c>
      <c r="E189" s="36">
        <v>1</v>
      </c>
      <c r="F189" s="36">
        <v>583.34370000000001</v>
      </c>
      <c r="G189" s="36">
        <v>7.2917969999999999</v>
      </c>
      <c r="H189" s="36">
        <v>7.2917969999999999</v>
      </c>
      <c r="I189" s="36">
        <v>100178.8</v>
      </c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 t="s">
        <v>259</v>
      </c>
      <c r="B190" s="36">
        <v>5.117E-3</v>
      </c>
      <c r="C190" s="36" t="s">
        <v>366</v>
      </c>
      <c r="D190" s="36" t="s">
        <v>418</v>
      </c>
      <c r="E190" s="36">
        <v>1</v>
      </c>
      <c r="F190" s="36">
        <v>2471.4699999999998</v>
      </c>
      <c r="G190" s="36">
        <v>30.893380000000001</v>
      </c>
      <c r="H190" s="36">
        <v>30.893380000000001</v>
      </c>
      <c r="I190" s="36">
        <v>150037.9</v>
      </c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 t="s">
        <v>260</v>
      </c>
      <c r="B191" s="36">
        <v>1.4499E-2</v>
      </c>
      <c r="C191" s="36" t="s">
        <v>366</v>
      </c>
      <c r="D191" s="36" t="s">
        <v>419</v>
      </c>
      <c r="E191" s="36">
        <v>1</v>
      </c>
      <c r="F191" s="36">
        <v>1282.672</v>
      </c>
      <c r="G191" s="36">
        <v>16.03341</v>
      </c>
      <c r="H191" s="36">
        <v>16.03341</v>
      </c>
      <c r="I191" s="36">
        <v>100032.5</v>
      </c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 t="s">
        <v>261</v>
      </c>
      <c r="B192" s="36">
        <v>7.8463000000000005E-2</v>
      </c>
      <c r="C192" s="36" t="s">
        <v>366</v>
      </c>
      <c r="D192" s="36" t="s">
        <v>68</v>
      </c>
      <c r="E192" s="36">
        <v>1</v>
      </c>
      <c r="F192" s="36">
        <v>700.11369999999999</v>
      </c>
      <c r="G192" s="36">
        <v>35.005679999999998</v>
      </c>
      <c r="H192" s="36">
        <v>35.005679999999998</v>
      </c>
      <c r="I192" s="36">
        <v>600006.9</v>
      </c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 t="s">
        <v>262</v>
      </c>
      <c r="B193" s="36">
        <v>2.0469000000000001E-2</v>
      </c>
      <c r="C193" s="36" t="s">
        <v>366</v>
      </c>
      <c r="D193" s="36" t="s">
        <v>419</v>
      </c>
      <c r="E193" s="36">
        <v>1</v>
      </c>
      <c r="F193" s="36">
        <v>1440.2560000000001</v>
      </c>
      <c r="G193" s="36">
        <v>18.0032</v>
      </c>
      <c r="H193" s="36">
        <v>18.0032</v>
      </c>
      <c r="I193" s="36">
        <v>100051.6</v>
      </c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 t="s">
        <v>263</v>
      </c>
      <c r="B194" s="36">
        <v>6.2020150000000003</v>
      </c>
      <c r="C194" s="36" t="s">
        <v>307</v>
      </c>
      <c r="D194" s="36" t="s">
        <v>419</v>
      </c>
      <c r="E194" s="36">
        <v>1</v>
      </c>
      <c r="F194" s="36">
        <v>62.590400000000002</v>
      </c>
      <c r="G194" s="36">
        <v>0.78237999999999996</v>
      </c>
      <c r="H194" s="36">
        <v>0.78237999999999996</v>
      </c>
      <c r="I194" s="36">
        <v>100679.3</v>
      </c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 t="s">
        <v>264</v>
      </c>
      <c r="B195" s="36">
        <v>0.30670599999999998</v>
      </c>
      <c r="C195" s="36" t="s">
        <v>366</v>
      </c>
      <c r="D195" s="36" t="s">
        <v>68</v>
      </c>
      <c r="E195" s="36">
        <v>1</v>
      </c>
      <c r="F195" s="36">
        <v>1139.1289999999999</v>
      </c>
      <c r="G195" s="36">
        <v>56.956440000000001</v>
      </c>
      <c r="H195" s="36">
        <v>56.956440000000001</v>
      </c>
      <c r="I195" s="36">
        <v>600043.69999999995</v>
      </c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 t="s">
        <v>265</v>
      </c>
      <c r="B196" s="36">
        <v>7.9677999999999999E-2</v>
      </c>
      <c r="C196" s="36" t="s">
        <v>168</v>
      </c>
      <c r="D196" s="36" t="s">
        <v>418</v>
      </c>
      <c r="E196" s="36">
        <v>1</v>
      </c>
      <c r="F196" s="36">
        <v>1942.454</v>
      </c>
      <c r="G196" s="36">
        <v>24.280670000000001</v>
      </c>
      <c r="H196" s="36">
        <v>24.280670000000001</v>
      </c>
      <c r="I196" s="36">
        <v>150464.29999999999</v>
      </c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 t="s">
        <v>266</v>
      </c>
      <c r="B197" s="36">
        <v>1.0392999999999999E-2</v>
      </c>
      <c r="C197" s="36" t="s">
        <v>168</v>
      </c>
      <c r="D197" s="36" t="s">
        <v>419</v>
      </c>
      <c r="E197" s="36">
        <v>1</v>
      </c>
      <c r="F197" s="36">
        <v>1236.2159999999999</v>
      </c>
      <c r="G197" s="36">
        <v>15.4527</v>
      </c>
      <c r="H197" s="36">
        <v>15.4527</v>
      </c>
      <c r="I197" s="36">
        <v>100022.5</v>
      </c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 t="s">
        <v>267</v>
      </c>
      <c r="B198" s="36">
        <v>3.1556000000000001E-2</v>
      </c>
      <c r="C198" s="36" t="s">
        <v>366</v>
      </c>
      <c r="D198" s="36" t="s">
        <v>419</v>
      </c>
      <c r="E198" s="36">
        <v>1</v>
      </c>
      <c r="F198" s="36">
        <v>759.03150000000005</v>
      </c>
      <c r="G198" s="36">
        <v>9.4878929999999997</v>
      </c>
      <c r="H198" s="36">
        <v>9.4878929999999997</v>
      </c>
      <c r="I198" s="36">
        <v>100041.9</v>
      </c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 t="s">
        <v>268</v>
      </c>
      <c r="B199" s="36">
        <v>0.58591599999999999</v>
      </c>
      <c r="C199" s="36" t="s">
        <v>366</v>
      </c>
      <c r="D199" s="36" t="s">
        <v>419</v>
      </c>
      <c r="E199" s="36">
        <v>1</v>
      </c>
      <c r="F199" s="36">
        <v>476.27569999999997</v>
      </c>
      <c r="G199" s="36">
        <v>5.9534459999999996</v>
      </c>
      <c r="H199" s="36">
        <v>5.9534459999999996</v>
      </c>
      <c r="I199" s="36">
        <v>100488.4</v>
      </c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 t="s">
        <v>269</v>
      </c>
      <c r="B200" s="36">
        <v>0.181365</v>
      </c>
      <c r="C200" s="36" t="s">
        <v>168</v>
      </c>
      <c r="D200" s="36" t="s">
        <v>419</v>
      </c>
      <c r="E200" s="36">
        <v>1</v>
      </c>
      <c r="F200" s="36">
        <v>1005.123</v>
      </c>
      <c r="G200" s="36">
        <v>12.56404</v>
      </c>
      <c r="H200" s="36">
        <v>12.56404</v>
      </c>
      <c r="I200" s="36">
        <v>100319</v>
      </c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 t="s">
        <v>270</v>
      </c>
      <c r="B201" s="36">
        <v>6.9286E-2</v>
      </c>
      <c r="C201" s="36" t="s">
        <v>168</v>
      </c>
      <c r="D201" s="36" t="s">
        <v>418</v>
      </c>
      <c r="E201" s="36">
        <v>1</v>
      </c>
      <c r="F201" s="36">
        <v>1978.2460000000001</v>
      </c>
      <c r="G201" s="36">
        <v>24.728079999999999</v>
      </c>
      <c r="H201" s="36">
        <v>24.728079999999999</v>
      </c>
      <c r="I201" s="36">
        <v>150411.20000000001</v>
      </c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 t="s">
        <v>271</v>
      </c>
      <c r="B202" s="36">
        <v>2.3487830000000001</v>
      </c>
      <c r="C202" s="36" t="s">
        <v>366</v>
      </c>
      <c r="D202" s="36" t="s">
        <v>419</v>
      </c>
      <c r="E202" s="36">
        <v>1</v>
      </c>
      <c r="F202" s="36">
        <v>1223.7280000000001</v>
      </c>
      <c r="G202" s="36">
        <v>15.29659</v>
      </c>
      <c r="H202" s="36">
        <v>15.29659</v>
      </c>
      <c r="I202" s="36">
        <v>105030</v>
      </c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 t="s">
        <v>272</v>
      </c>
      <c r="B203" s="36">
        <v>0.81092900000000001</v>
      </c>
      <c r="C203" s="36" t="s">
        <v>168</v>
      </c>
      <c r="D203" s="36" t="s">
        <v>68</v>
      </c>
      <c r="E203" s="36">
        <v>1</v>
      </c>
      <c r="F203" s="36">
        <v>677.88699999999994</v>
      </c>
      <c r="G203" s="36">
        <v>33.894350000000003</v>
      </c>
      <c r="H203" s="36">
        <v>33.894350000000003</v>
      </c>
      <c r="I203" s="36">
        <v>600068.69999999995</v>
      </c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 t="s">
        <v>273</v>
      </c>
      <c r="B204" s="36">
        <v>1.6167000000000001E-2</v>
      </c>
      <c r="C204" s="36" t="s">
        <v>366</v>
      </c>
      <c r="D204" s="36" t="s">
        <v>418</v>
      </c>
      <c r="E204" s="36">
        <v>1</v>
      </c>
      <c r="F204" s="36">
        <v>2121.375</v>
      </c>
      <c r="G204" s="36">
        <v>26.51718</v>
      </c>
      <c r="H204" s="36">
        <v>26.51718</v>
      </c>
      <c r="I204" s="36">
        <v>150102.9</v>
      </c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 t="s">
        <v>274</v>
      </c>
      <c r="B205" s="36">
        <v>1.7060000000000001E-3</v>
      </c>
      <c r="C205" s="36" t="s">
        <v>366</v>
      </c>
      <c r="D205" s="36" t="s">
        <v>419</v>
      </c>
      <c r="E205" s="36">
        <v>1</v>
      </c>
      <c r="F205" s="36">
        <v>835.93089999999995</v>
      </c>
      <c r="G205" s="36">
        <v>10.44914</v>
      </c>
      <c r="H205" s="36">
        <v>10.44914</v>
      </c>
      <c r="I205" s="36">
        <v>100002.5</v>
      </c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 t="s">
        <v>275</v>
      </c>
      <c r="B206" s="36">
        <v>5.2025000000000002E-2</v>
      </c>
      <c r="C206" s="36" t="s">
        <v>168</v>
      </c>
      <c r="D206" s="36" t="s">
        <v>419</v>
      </c>
      <c r="E206" s="36">
        <v>1</v>
      </c>
      <c r="F206" s="36">
        <v>1090.9970000000001</v>
      </c>
      <c r="G206" s="36">
        <v>13.637460000000001</v>
      </c>
      <c r="H206" s="36">
        <v>13.637460000000001</v>
      </c>
      <c r="I206" s="36">
        <v>100099.3</v>
      </c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 t="s">
        <v>276</v>
      </c>
      <c r="B207" s="36">
        <v>0.396569</v>
      </c>
      <c r="C207" s="36" t="s">
        <v>168</v>
      </c>
      <c r="D207" s="36" t="s">
        <v>68</v>
      </c>
      <c r="E207" s="36">
        <v>1</v>
      </c>
      <c r="F207" s="36">
        <v>614.7201</v>
      </c>
      <c r="G207" s="36">
        <v>30.736000000000001</v>
      </c>
      <c r="H207" s="36">
        <v>30.736000000000001</v>
      </c>
      <c r="I207" s="36">
        <v>600030.5</v>
      </c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 t="s">
        <v>277</v>
      </c>
      <c r="B208" s="36">
        <v>1.737311</v>
      </c>
      <c r="C208" s="36" t="s">
        <v>168</v>
      </c>
      <c r="D208" s="36" t="s">
        <v>419</v>
      </c>
      <c r="E208" s="36">
        <v>1</v>
      </c>
      <c r="F208" s="36">
        <v>633.27250000000004</v>
      </c>
      <c r="G208" s="36">
        <v>7.9159059999999997</v>
      </c>
      <c r="H208" s="36">
        <v>7.9159059999999997</v>
      </c>
      <c r="I208" s="36">
        <v>101925.3</v>
      </c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 t="s">
        <v>278</v>
      </c>
      <c r="B209" s="36">
        <v>1.155E-3</v>
      </c>
      <c r="C209" s="36" t="s">
        <v>168</v>
      </c>
      <c r="D209" s="36" t="s">
        <v>419</v>
      </c>
      <c r="E209" s="36">
        <v>1</v>
      </c>
      <c r="F209" s="36">
        <v>1847.934</v>
      </c>
      <c r="G209" s="36">
        <v>23.09918</v>
      </c>
      <c r="H209" s="36">
        <v>23.09918</v>
      </c>
      <c r="I209" s="36">
        <v>100003.7</v>
      </c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 t="s">
        <v>279</v>
      </c>
      <c r="B210" s="36">
        <v>3.9194E-2</v>
      </c>
      <c r="C210" s="36" t="s">
        <v>366</v>
      </c>
      <c r="D210" s="36" t="s">
        <v>418</v>
      </c>
      <c r="E210" s="36">
        <v>1</v>
      </c>
      <c r="F210" s="36">
        <v>2970.7429999999999</v>
      </c>
      <c r="G210" s="36">
        <v>37.13429</v>
      </c>
      <c r="H210" s="36">
        <v>37.13429</v>
      </c>
      <c r="I210" s="36">
        <v>150349.29999999999</v>
      </c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 t="s">
        <v>280</v>
      </c>
      <c r="B211" s="36">
        <v>0.20344899999999999</v>
      </c>
      <c r="C211" s="36" t="s">
        <v>366</v>
      </c>
      <c r="D211" s="36" t="s">
        <v>419</v>
      </c>
      <c r="E211" s="36">
        <v>1</v>
      </c>
      <c r="F211" s="36">
        <v>346.92750000000001</v>
      </c>
      <c r="G211" s="36">
        <v>4.3365939999999998</v>
      </c>
      <c r="H211" s="36">
        <v>4.3365939999999998</v>
      </c>
      <c r="I211" s="36">
        <v>100123.5</v>
      </c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 t="s">
        <v>281</v>
      </c>
      <c r="B212" s="36">
        <v>2.6388919999999998</v>
      </c>
      <c r="C212" s="36" t="s">
        <v>366</v>
      </c>
      <c r="D212" s="36" t="s">
        <v>418</v>
      </c>
      <c r="E212" s="36">
        <v>1</v>
      </c>
      <c r="F212" s="36">
        <v>2927.2869999999998</v>
      </c>
      <c r="G212" s="36">
        <v>36.591079999999998</v>
      </c>
      <c r="H212" s="36">
        <v>36.591079999999998</v>
      </c>
      <c r="I212" s="36">
        <v>173174.39999999999</v>
      </c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 t="s">
        <v>282</v>
      </c>
      <c r="B213" s="36">
        <v>23.280709999999999</v>
      </c>
      <c r="C213" s="36" t="s">
        <v>366</v>
      </c>
      <c r="D213" s="36" t="s">
        <v>68</v>
      </c>
      <c r="E213" s="36">
        <v>1</v>
      </c>
      <c r="F213" s="36">
        <v>541.47640000000001</v>
      </c>
      <c r="G213" s="36">
        <v>27.073820000000001</v>
      </c>
      <c r="H213" s="36">
        <v>27.073820000000001</v>
      </c>
      <c r="I213" s="36">
        <v>601575.69999999995</v>
      </c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 t="s">
        <v>283</v>
      </c>
      <c r="B214" s="36">
        <v>0.11001900000000001</v>
      </c>
      <c r="C214" s="36" t="s">
        <v>366</v>
      </c>
      <c r="D214" s="36" t="s">
        <v>418</v>
      </c>
      <c r="E214" s="36">
        <v>1</v>
      </c>
      <c r="F214" s="36">
        <v>4330.4629999999997</v>
      </c>
      <c r="G214" s="36">
        <v>54.130780000000001</v>
      </c>
      <c r="H214" s="36">
        <v>54.130780000000001</v>
      </c>
      <c r="I214" s="36">
        <v>151429.29999999999</v>
      </c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 t="s">
        <v>284</v>
      </c>
      <c r="B215" s="36">
        <v>7.6759999999999997E-3</v>
      </c>
      <c r="C215" s="36" t="s">
        <v>366</v>
      </c>
      <c r="D215" s="36" t="s">
        <v>419</v>
      </c>
      <c r="E215" s="36">
        <v>1</v>
      </c>
      <c r="F215" s="36">
        <v>1440.932</v>
      </c>
      <c r="G215" s="36">
        <v>18.011649999999999</v>
      </c>
      <c r="H215" s="36">
        <v>18.011649999999999</v>
      </c>
      <c r="I215" s="36">
        <v>100019.4</v>
      </c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 t="s">
        <v>285</v>
      </c>
      <c r="B216" s="36">
        <v>2.4609000000000001</v>
      </c>
      <c r="C216" s="36" t="s">
        <v>366</v>
      </c>
      <c r="D216" s="36" t="s">
        <v>418</v>
      </c>
      <c r="E216" s="36">
        <v>1</v>
      </c>
      <c r="F216" s="36">
        <v>2979.1</v>
      </c>
      <c r="G216" s="36">
        <v>37.238750000000003</v>
      </c>
      <c r="H216" s="36">
        <v>37.238750000000003</v>
      </c>
      <c r="I216" s="36">
        <v>171993.8</v>
      </c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 t="s">
        <v>286</v>
      </c>
      <c r="B217" s="36">
        <v>3.4113999999999998E-2</v>
      </c>
      <c r="C217" s="36" t="s">
        <v>366</v>
      </c>
      <c r="D217" s="36" t="s">
        <v>419</v>
      </c>
      <c r="E217" s="36">
        <v>1</v>
      </c>
      <c r="F217" s="36">
        <v>781.50660000000005</v>
      </c>
      <c r="G217" s="36">
        <v>9.7688319999999997</v>
      </c>
      <c r="H217" s="36">
        <v>9.7688319999999997</v>
      </c>
      <c r="I217" s="36">
        <v>100046.7</v>
      </c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 t="s">
        <v>287</v>
      </c>
      <c r="B218" s="36">
        <v>5.7739999999999996E-3</v>
      </c>
      <c r="C218" s="36" t="s">
        <v>366</v>
      </c>
      <c r="D218" s="36" t="s">
        <v>419</v>
      </c>
      <c r="E218" s="36">
        <v>1</v>
      </c>
      <c r="F218" s="36">
        <v>1326.779</v>
      </c>
      <c r="G218" s="36">
        <v>16.58474</v>
      </c>
      <c r="H218" s="36">
        <v>16.58474</v>
      </c>
      <c r="I218" s="36">
        <v>100013.4</v>
      </c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 t="s">
        <v>288</v>
      </c>
      <c r="B219" s="36">
        <v>7.6759999999999997E-3</v>
      </c>
      <c r="C219" s="36" t="s">
        <v>168</v>
      </c>
      <c r="D219" s="36" t="s">
        <v>419</v>
      </c>
      <c r="E219" s="36">
        <v>1</v>
      </c>
      <c r="F219" s="36">
        <v>1055.9110000000001</v>
      </c>
      <c r="G219" s="36">
        <v>13.19889</v>
      </c>
      <c r="H219" s="36">
        <v>13.19889</v>
      </c>
      <c r="I219" s="36">
        <v>100014.2</v>
      </c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 t="s">
        <v>289</v>
      </c>
      <c r="B220" s="36">
        <v>6.2719999999999998E-3</v>
      </c>
      <c r="C220" s="36" t="s">
        <v>366</v>
      </c>
      <c r="D220" s="36" t="s">
        <v>418</v>
      </c>
      <c r="E220" s="36">
        <v>1</v>
      </c>
      <c r="F220" s="36">
        <v>2359.1550000000002</v>
      </c>
      <c r="G220" s="36">
        <v>29.489439999999998</v>
      </c>
      <c r="H220" s="36">
        <v>29.489439999999998</v>
      </c>
      <c r="I220" s="36">
        <v>150044.4</v>
      </c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 t="s">
        <v>290</v>
      </c>
      <c r="B221" s="36">
        <v>1.6204E-2</v>
      </c>
      <c r="C221" s="36" t="s">
        <v>366</v>
      </c>
      <c r="D221" s="36" t="s">
        <v>419</v>
      </c>
      <c r="E221" s="36">
        <v>1</v>
      </c>
      <c r="F221" s="36">
        <v>1482.2149999999999</v>
      </c>
      <c r="G221" s="36">
        <v>18.52769</v>
      </c>
      <c r="H221" s="36">
        <v>18.52769</v>
      </c>
      <c r="I221" s="36">
        <v>100042</v>
      </c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 t="s">
        <v>291</v>
      </c>
      <c r="B222" s="36">
        <v>4.2640000000000004E-3</v>
      </c>
      <c r="C222" s="36" t="s">
        <v>366</v>
      </c>
      <c r="D222" s="36" t="s">
        <v>419</v>
      </c>
      <c r="E222" s="36">
        <v>1</v>
      </c>
      <c r="F222" s="36">
        <v>1105.473</v>
      </c>
      <c r="G222" s="36">
        <v>13.81841</v>
      </c>
      <c r="H222" s="36">
        <v>13.81841</v>
      </c>
      <c r="I222" s="36">
        <v>100008.2</v>
      </c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 t="s">
        <v>292</v>
      </c>
      <c r="B223" s="36">
        <v>1.3857E-2</v>
      </c>
      <c r="C223" s="36" t="s">
        <v>168</v>
      </c>
      <c r="D223" s="36" t="s">
        <v>418</v>
      </c>
      <c r="E223" s="36">
        <v>1</v>
      </c>
      <c r="F223" s="36">
        <v>2120.7640000000001</v>
      </c>
      <c r="G223" s="36">
        <v>26.509550000000001</v>
      </c>
      <c r="H223" s="36">
        <v>26.509550000000001</v>
      </c>
      <c r="I223" s="36">
        <v>150088.20000000001</v>
      </c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 t="s">
        <v>293</v>
      </c>
      <c r="B224" s="36">
        <v>5.7739999999999996E-3</v>
      </c>
      <c r="C224" s="36" t="s">
        <v>366</v>
      </c>
      <c r="D224" s="36" t="s">
        <v>419</v>
      </c>
      <c r="E224" s="36">
        <v>1</v>
      </c>
      <c r="F224" s="36">
        <v>1181.992</v>
      </c>
      <c r="G224" s="36">
        <v>14.774900000000001</v>
      </c>
      <c r="H224" s="36">
        <v>14.774900000000001</v>
      </c>
      <c r="I224" s="36">
        <v>100011.9</v>
      </c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 t="s">
        <v>294</v>
      </c>
      <c r="B225" s="36">
        <v>0.35700199999999999</v>
      </c>
      <c r="C225" s="36" t="s">
        <v>366</v>
      </c>
      <c r="D225" s="36" t="s">
        <v>418</v>
      </c>
      <c r="E225" s="36">
        <v>1</v>
      </c>
      <c r="F225" s="36">
        <v>2864.12</v>
      </c>
      <c r="G225" s="36">
        <v>35.801499999999997</v>
      </c>
      <c r="H225" s="36">
        <v>35.801499999999997</v>
      </c>
      <c r="I225" s="36">
        <v>153067.5</v>
      </c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 t="s">
        <v>295</v>
      </c>
      <c r="B226" s="36">
        <v>0.17321400000000001</v>
      </c>
      <c r="C226" s="36" t="s">
        <v>168</v>
      </c>
      <c r="D226" s="36" t="s">
        <v>419</v>
      </c>
      <c r="E226" s="36">
        <v>1</v>
      </c>
      <c r="F226" s="36">
        <v>996.82659999999998</v>
      </c>
      <c r="G226" s="36">
        <v>12.460330000000001</v>
      </c>
      <c r="H226" s="36">
        <v>12.460330000000001</v>
      </c>
      <c r="I226" s="36">
        <v>100302.2</v>
      </c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 t="s">
        <v>296</v>
      </c>
      <c r="B227" s="36">
        <v>0.111725</v>
      </c>
      <c r="C227" s="36" t="s">
        <v>366</v>
      </c>
      <c r="D227" s="36" t="s">
        <v>418</v>
      </c>
      <c r="E227" s="36">
        <v>1</v>
      </c>
      <c r="F227" s="36">
        <v>3961.3020000000001</v>
      </c>
      <c r="G227" s="36">
        <v>49.516280000000002</v>
      </c>
      <c r="H227" s="36">
        <v>49.516280000000002</v>
      </c>
      <c r="I227" s="36">
        <v>151327.70000000001</v>
      </c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 t="s">
        <v>297</v>
      </c>
      <c r="B228" s="36">
        <v>0.111725</v>
      </c>
      <c r="C228" s="36" t="s">
        <v>366</v>
      </c>
      <c r="D228" s="36" t="s">
        <v>419</v>
      </c>
      <c r="E228" s="36">
        <v>1</v>
      </c>
      <c r="F228" s="36">
        <v>1137.94</v>
      </c>
      <c r="G228" s="36">
        <v>14.22425</v>
      </c>
      <c r="H228" s="36">
        <v>14.22425</v>
      </c>
      <c r="I228" s="36">
        <v>100222.5</v>
      </c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 t="s">
        <v>298</v>
      </c>
      <c r="B229" s="36">
        <v>1.7060000000000001E-3</v>
      </c>
      <c r="C229" s="36" t="s">
        <v>366</v>
      </c>
      <c r="D229" s="36" t="s">
        <v>419</v>
      </c>
      <c r="E229" s="36">
        <v>1</v>
      </c>
      <c r="F229" s="36">
        <v>830.8116</v>
      </c>
      <c r="G229" s="36">
        <v>10.38514</v>
      </c>
      <c r="H229" s="36">
        <v>10.38514</v>
      </c>
      <c r="I229" s="36">
        <v>100002.5</v>
      </c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 t="s">
        <v>299</v>
      </c>
      <c r="B230" s="36">
        <v>0.121959</v>
      </c>
      <c r="C230" s="36" t="s">
        <v>366</v>
      </c>
      <c r="D230" s="36" t="s">
        <v>419</v>
      </c>
      <c r="E230" s="36">
        <v>1</v>
      </c>
      <c r="F230" s="36">
        <v>1442.566</v>
      </c>
      <c r="G230" s="36">
        <v>18.032080000000001</v>
      </c>
      <c r="H230" s="36">
        <v>18.032080000000001</v>
      </c>
      <c r="I230" s="36">
        <v>100307.9</v>
      </c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 t="s">
        <v>300</v>
      </c>
      <c r="B231" s="36">
        <v>8.5290000000000001E-3</v>
      </c>
      <c r="C231" s="36" t="s">
        <v>366</v>
      </c>
      <c r="D231" s="36" t="s">
        <v>419</v>
      </c>
      <c r="E231" s="36">
        <v>1</v>
      </c>
      <c r="F231" s="36">
        <v>1110.4259999999999</v>
      </c>
      <c r="G231" s="36">
        <v>13.880319999999999</v>
      </c>
      <c r="H231" s="36">
        <v>13.880319999999999</v>
      </c>
      <c r="I231" s="36">
        <v>100016.6</v>
      </c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 t="s">
        <v>301</v>
      </c>
      <c r="B232" s="36">
        <v>5.7739999999999996E-3</v>
      </c>
      <c r="C232" s="36" t="s">
        <v>366</v>
      </c>
      <c r="D232" s="36" t="s">
        <v>419</v>
      </c>
      <c r="E232" s="36">
        <v>1</v>
      </c>
      <c r="F232" s="36">
        <v>1029.3969999999999</v>
      </c>
      <c r="G232" s="36">
        <v>12.867459999999999</v>
      </c>
      <c r="H232" s="36">
        <v>12.867459999999999</v>
      </c>
      <c r="I232" s="36">
        <v>100010.4</v>
      </c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 t="s">
        <v>302</v>
      </c>
      <c r="B233" s="36">
        <v>5.7739999999999996E-3</v>
      </c>
      <c r="C233" s="36" t="s">
        <v>168</v>
      </c>
      <c r="D233" s="36" t="s">
        <v>419</v>
      </c>
      <c r="E233" s="36">
        <v>1</v>
      </c>
      <c r="F233" s="36">
        <v>1559.106</v>
      </c>
      <c r="G233" s="36">
        <v>19.48883</v>
      </c>
      <c r="H233" s="36">
        <v>19.48883</v>
      </c>
      <c r="I233" s="36">
        <v>100015.8</v>
      </c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 t="s">
        <v>303</v>
      </c>
      <c r="B234" s="36">
        <v>9.3810000000000004E-3</v>
      </c>
      <c r="C234" s="36" t="s">
        <v>366</v>
      </c>
      <c r="D234" s="36" t="s">
        <v>419</v>
      </c>
      <c r="E234" s="36">
        <v>1</v>
      </c>
      <c r="F234" s="36">
        <v>1247.461</v>
      </c>
      <c r="G234" s="36">
        <v>15.593260000000001</v>
      </c>
      <c r="H234" s="36">
        <v>15.593260000000001</v>
      </c>
      <c r="I234" s="36">
        <v>100020.5</v>
      </c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 t="s">
        <v>304</v>
      </c>
      <c r="B235" s="36">
        <v>8.6138999999999993E-2</v>
      </c>
      <c r="C235" s="36" t="s">
        <v>366</v>
      </c>
      <c r="D235" s="36" t="s">
        <v>419</v>
      </c>
      <c r="E235" s="36">
        <v>1</v>
      </c>
      <c r="F235" s="36">
        <v>1074.998</v>
      </c>
      <c r="G235" s="36">
        <v>13.437480000000001</v>
      </c>
      <c r="H235" s="36">
        <v>13.437480000000001</v>
      </c>
      <c r="I235" s="36">
        <v>100162</v>
      </c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 t="s">
        <v>305</v>
      </c>
      <c r="B236" s="36">
        <v>1.1193E-2</v>
      </c>
      <c r="C236" s="36" t="s">
        <v>366</v>
      </c>
      <c r="D236" s="36" t="s">
        <v>418</v>
      </c>
      <c r="E236" s="36">
        <v>1</v>
      </c>
      <c r="F236" s="36">
        <v>2405.7959999999998</v>
      </c>
      <c r="G236" s="36">
        <v>30.07245</v>
      </c>
      <c r="H236" s="36">
        <v>30.07245</v>
      </c>
      <c r="I236" s="36">
        <v>150080.79999999999</v>
      </c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 t="s">
        <v>306</v>
      </c>
      <c r="B237" s="36">
        <v>0.98061100000000001</v>
      </c>
      <c r="C237" s="36" t="s">
        <v>168</v>
      </c>
      <c r="D237" s="36" t="s">
        <v>68</v>
      </c>
      <c r="E237" s="36">
        <v>1</v>
      </c>
      <c r="F237" s="36">
        <v>2209.538</v>
      </c>
      <c r="G237" s="36">
        <v>110.4769</v>
      </c>
      <c r="H237" s="36">
        <v>110.4769</v>
      </c>
      <c r="I237" s="36">
        <v>600270.80000000005</v>
      </c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 t="s">
        <v>307</v>
      </c>
      <c r="B238" s="36">
        <v>5.2254880000000004</v>
      </c>
      <c r="C238" s="36" t="s">
        <v>366</v>
      </c>
      <c r="D238" s="36" t="s">
        <v>68</v>
      </c>
      <c r="E238" s="36">
        <v>1</v>
      </c>
      <c r="F238" s="36">
        <v>358.75130000000001</v>
      </c>
      <c r="G238" s="36">
        <v>17.937570000000001</v>
      </c>
      <c r="H238" s="36">
        <v>17.937570000000001</v>
      </c>
      <c r="I238" s="36">
        <v>600234.30000000005</v>
      </c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 t="s">
        <v>308</v>
      </c>
      <c r="B239" s="36">
        <v>1.05121</v>
      </c>
      <c r="C239" s="36" t="s">
        <v>366</v>
      </c>
      <c r="D239" s="36" t="s">
        <v>68</v>
      </c>
      <c r="E239" s="36">
        <v>1</v>
      </c>
      <c r="F239" s="36">
        <v>378.14190000000002</v>
      </c>
      <c r="G239" s="36">
        <v>18.9071</v>
      </c>
      <c r="H239" s="36">
        <v>18.9071</v>
      </c>
      <c r="I239" s="36">
        <v>600049.69999999995</v>
      </c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 t="s">
        <v>309</v>
      </c>
      <c r="B240" s="36">
        <v>0.47980699999999998</v>
      </c>
      <c r="C240" s="36" t="s">
        <v>168</v>
      </c>
      <c r="D240" s="36" t="s">
        <v>68</v>
      </c>
      <c r="E240" s="36">
        <v>1</v>
      </c>
      <c r="F240" s="36">
        <v>2006.009</v>
      </c>
      <c r="G240" s="36">
        <v>100.3004</v>
      </c>
      <c r="H240" s="36">
        <v>100.3004</v>
      </c>
      <c r="I240" s="36">
        <v>600120.30000000005</v>
      </c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 t="s">
        <v>310</v>
      </c>
      <c r="B241" s="36">
        <v>0.123665</v>
      </c>
      <c r="C241" s="36" t="s">
        <v>366</v>
      </c>
      <c r="D241" s="36" t="s">
        <v>418</v>
      </c>
      <c r="E241" s="36">
        <v>1</v>
      </c>
      <c r="F241" s="36">
        <v>4034.576</v>
      </c>
      <c r="G241" s="36">
        <v>50.432200000000002</v>
      </c>
      <c r="H241" s="36">
        <v>50.432200000000002</v>
      </c>
      <c r="I241" s="36">
        <v>151496.79999999999</v>
      </c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 t="s">
        <v>311</v>
      </c>
      <c r="B242" s="36">
        <v>6.9082000000000005E-2</v>
      </c>
      <c r="C242" s="36" t="s">
        <v>366</v>
      </c>
      <c r="D242" s="36" t="s">
        <v>419</v>
      </c>
      <c r="E242" s="36">
        <v>1</v>
      </c>
      <c r="F242" s="36">
        <v>1160.9870000000001</v>
      </c>
      <c r="G242" s="36">
        <v>14.51234</v>
      </c>
      <c r="H242" s="36">
        <v>14.51234</v>
      </c>
      <c r="I242" s="36">
        <v>100140.4</v>
      </c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 t="s">
        <v>312</v>
      </c>
      <c r="B243" s="36">
        <v>1.6974750000000001</v>
      </c>
      <c r="C243" s="36" t="s">
        <v>168</v>
      </c>
      <c r="D243" s="36" t="s">
        <v>419</v>
      </c>
      <c r="E243" s="36">
        <v>1</v>
      </c>
      <c r="F243" s="36">
        <v>720.13149999999996</v>
      </c>
      <c r="G243" s="36">
        <v>9.0016440000000006</v>
      </c>
      <c r="H243" s="36">
        <v>9.0016440000000006</v>
      </c>
      <c r="I243" s="36">
        <v>102139.2</v>
      </c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 t="s">
        <v>313</v>
      </c>
      <c r="B244" s="36">
        <v>0.11940099999999999</v>
      </c>
      <c r="C244" s="36" t="s">
        <v>168</v>
      </c>
      <c r="D244" s="36" t="s">
        <v>68</v>
      </c>
      <c r="E244" s="36">
        <v>1</v>
      </c>
      <c r="F244" s="36">
        <v>2430.645</v>
      </c>
      <c r="G244" s="36">
        <v>121.53230000000001</v>
      </c>
      <c r="H244" s="36">
        <v>121.53230000000001</v>
      </c>
      <c r="I244" s="36">
        <v>600036.30000000005</v>
      </c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 t="s">
        <v>314</v>
      </c>
      <c r="B245" s="36">
        <v>3.8379000000000003E-2</v>
      </c>
      <c r="C245" s="36" t="s">
        <v>366</v>
      </c>
      <c r="D245" s="36" t="s">
        <v>418</v>
      </c>
      <c r="E245" s="36">
        <v>1</v>
      </c>
      <c r="F245" s="36">
        <v>4204.402</v>
      </c>
      <c r="G245" s="36">
        <v>52.555019999999999</v>
      </c>
      <c r="H245" s="36">
        <v>52.555019999999999</v>
      </c>
      <c r="I245" s="36">
        <v>150484.1</v>
      </c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 t="s">
        <v>315</v>
      </c>
      <c r="B246" s="36">
        <v>0.219555</v>
      </c>
      <c r="C246" s="36" t="s">
        <v>366</v>
      </c>
      <c r="D246" s="36" t="s">
        <v>68</v>
      </c>
      <c r="E246" s="36">
        <v>1</v>
      </c>
      <c r="F246" s="36">
        <v>626.5806</v>
      </c>
      <c r="G246" s="36">
        <v>31.329029999999999</v>
      </c>
      <c r="H246" s="36">
        <v>31.329029999999999</v>
      </c>
      <c r="I246" s="36">
        <v>600017.19999999995</v>
      </c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 t="s">
        <v>316</v>
      </c>
      <c r="B247" s="36">
        <v>0.29684899999999997</v>
      </c>
      <c r="C247" s="36" t="s">
        <v>168</v>
      </c>
      <c r="D247" s="36" t="s">
        <v>68</v>
      </c>
      <c r="E247" s="36">
        <v>1</v>
      </c>
      <c r="F247" s="36">
        <v>1057.0350000000001</v>
      </c>
      <c r="G247" s="36">
        <v>52.851730000000003</v>
      </c>
      <c r="H247" s="36">
        <v>52.851730000000003</v>
      </c>
      <c r="I247" s="36">
        <v>600039.19999999995</v>
      </c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 t="s">
        <v>317</v>
      </c>
      <c r="B248" s="36">
        <v>1.4499E-2</v>
      </c>
      <c r="C248" s="36" t="s">
        <v>366</v>
      </c>
      <c r="D248" s="36" t="s">
        <v>419</v>
      </c>
      <c r="E248" s="36">
        <v>1</v>
      </c>
      <c r="F248" s="36">
        <v>1447.5930000000001</v>
      </c>
      <c r="G248" s="36">
        <v>18.094919999999998</v>
      </c>
      <c r="H248" s="36">
        <v>18.094919999999998</v>
      </c>
      <c r="I248" s="36">
        <v>100036.7</v>
      </c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 t="s">
        <v>318</v>
      </c>
      <c r="B249" s="36">
        <v>0.17654300000000001</v>
      </c>
      <c r="C249" s="36" t="s">
        <v>366</v>
      </c>
      <c r="D249" s="36" t="s">
        <v>418</v>
      </c>
      <c r="E249" s="36">
        <v>1</v>
      </c>
      <c r="F249" s="36">
        <v>4408.2370000000001</v>
      </c>
      <c r="G249" s="36">
        <v>55.102960000000003</v>
      </c>
      <c r="H249" s="36">
        <v>55.102960000000003</v>
      </c>
      <c r="I249" s="36">
        <v>152334.70000000001</v>
      </c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 t="s">
        <v>319</v>
      </c>
      <c r="B250" s="36">
        <v>0.133047</v>
      </c>
      <c r="C250" s="36" t="s">
        <v>366</v>
      </c>
      <c r="D250" s="36" t="s">
        <v>419</v>
      </c>
      <c r="E250" s="36">
        <v>1</v>
      </c>
      <c r="F250" s="36">
        <v>1124.481</v>
      </c>
      <c r="G250" s="36">
        <v>14.05602</v>
      </c>
      <c r="H250" s="36">
        <v>14.05602</v>
      </c>
      <c r="I250" s="36">
        <v>100261.8</v>
      </c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 t="s">
        <v>320</v>
      </c>
      <c r="B251" s="36">
        <v>1.7060000000000001E-3</v>
      </c>
      <c r="C251" s="36" t="s">
        <v>366</v>
      </c>
      <c r="D251" s="36" t="s">
        <v>419</v>
      </c>
      <c r="E251" s="36">
        <v>1</v>
      </c>
      <c r="F251" s="36">
        <v>848.61990000000003</v>
      </c>
      <c r="G251" s="36">
        <v>10.607749999999999</v>
      </c>
      <c r="H251" s="36">
        <v>10.607749999999999</v>
      </c>
      <c r="I251" s="36">
        <v>100002.5</v>
      </c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 t="s">
        <v>321</v>
      </c>
      <c r="B252" s="36">
        <v>2.5590000000000001E-3</v>
      </c>
      <c r="C252" s="36" t="s">
        <v>366</v>
      </c>
      <c r="D252" s="36" t="s">
        <v>419</v>
      </c>
      <c r="E252" s="36">
        <v>1</v>
      </c>
      <c r="F252" s="36">
        <v>864.37739999999997</v>
      </c>
      <c r="G252" s="36">
        <v>10.80472</v>
      </c>
      <c r="H252" s="36">
        <v>10.80472</v>
      </c>
      <c r="I252" s="36">
        <v>100003.9</v>
      </c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 t="s">
        <v>322</v>
      </c>
      <c r="B253" s="36">
        <v>1.7747090000000001</v>
      </c>
      <c r="C253" s="36" t="s">
        <v>168</v>
      </c>
      <c r="D253" s="36" t="s">
        <v>418</v>
      </c>
      <c r="E253" s="36">
        <v>1</v>
      </c>
      <c r="F253" s="36">
        <v>1925.9559999999999</v>
      </c>
      <c r="G253" s="36">
        <v>24.074449999999999</v>
      </c>
      <c r="H253" s="36">
        <v>24.074449999999999</v>
      </c>
      <c r="I253" s="36">
        <v>160254</v>
      </c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 t="s">
        <v>323</v>
      </c>
      <c r="B254" s="36">
        <v>1.5563E-2</v>
      </c>
      <c r="C254" s="36" t="s">
        <v>168</v>
      </c>
      <c r="D254" s="36" t="s">
        <v>68</v>
      </c>
      <c r="E254" s="36">
        <v>1</v>
      </c>
      <c r="F254" s="36">
        <v>607.78459999999995</v>
      </c>
      <c r="G254" s="36">
        <v>30.389230000000001</v>
      </c>
      <c r="H254" s="36">
        <v>30.389230000000001</v>
      </c>
      <c r="I254" s="36">
        <v>600001.19999999995</v>
      </c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 t="s">
        <v>324</v>
      </c>
      <c r="B255" s="36">
        <v>6.9934999999999997E-2</v>
      </c>
      <c r="C255" s="36" t="s">
        <v>168</v>
      </c>
      <c r="D255" s="36" t="s">
        <v>68</v>
      </c>
      <c r="E255" s="36">
        <v>1</v>
      </c>
      <c r="F255" s="36">
        <v>2306.2220000000002</v>
      </c>
      <c r="G255" s="36">
        <v>115.3111</v>
      </c>
      <c r="H255" s="36">
        <v>115.3111</v>
      </c>
      <c r="I255" s="36">
        <v>600020.19999999995</v>
      </c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 t="s">
        <v>325</v>
      </c>
      <c r="B256" s="36">
        <v>0.107393</v>
      </c>
      <c r="C256" s="36" t="s">
        <v>168</v>
      </c>
      <c r="D256" s="36" t="s">
        <v>419</v>
      </c>
      <c r="E256" s="36">
        <v>1</v>
      </c>
      <c r="F256" s="36">
        <v>1206.79</v>
      </c>
      <c r="G256" s="36">
        <v>15.08488</v>
      </c>
      <c r="H256" s="36">
        <v>15.08488</v>
      </c>
      <c r="I256" s="36">
        <v>100226.8</v>
      </c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 t="s">
        <v>326</v>
      </c>
      <c r="B257" s="36">
        <v>7.8222E-2</v>
      </c>
      <c r="C257" s="36" t="s">
        <v>168</v>
      </c>
      <c r="D257" s="36" t="s">
        <v>68</v>
      </c>
      <c r="E257" s="36">
        <v>1</v>
      </c>
      <c r="F257" s="36">
        <v>1297.4349999999999</v>
      </c>
      <c r="G257" s="36">
        <v>64.871729999999999</v>
      </c>
      <c r="H257" s="36">
        <v>64.871729999999999</v>
      </c>
      <c r="I257" s="36">
        <v>600012.69999999995</v>
      </c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 t="s">
        <v>327</v>
      </c>
      <c r="B258" s="36">
        <v>5.7994999999999998E-2</v>
      </c>
      <c r="C258" s="36" t="s">
        <v>366</v>
      </c>
      <c r="D258" s="36" t="s">
        <v>419</v>
      </c>
      <c r="E258" s="36">
        <v>1</v>
      </c>
      <c r="F258" s="36">
        <v>1411.624</v>
      </c>
      <c r="G258" s="36">
        <v>17.645299999999999</v>
      </c>
      <c r="H258" s="36">
        <v>17.645299999999999</v>
      </c>
      <c r="I258" s="36">
        <v>100143.3</v>
      </c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 t="s">
        <v>328</v>
      </c>
      <c r="B259" s="36">
        <v>3.7149000000000001E-2</v>
      </c>
      <c r="C259" s="36" t="s">
        <v>366</v>
      </c>
      <c r="D259" s="36" t="s">
        <v>418</v>
      </c>
      <c r="E259" s="36">
        <v>1</v>
      </c>
      <c r="F259" s="36">
        <v>2493.1770000000001</v>
      </c>
      <c r="G259" s="36">
        <v>31.164719999999999</v>
      </c>
      <c r="H259" s="36">
        <v>31.164719999999999</v>
      </c>
      <c r="I259" s="36">
        <v>150277.9</v>
      </c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 t="s">
        <v>329</v>
      </c>
      <c r="B260" s="36">
        <v>1.7060000000000001E-3</v>
      </c>
      <c r="C260" s="36" t="s">
        <v>366</v>
      </c>
      <c r="D260" s="36" t="s">
        <v>419</v>
      </c>
      <c r="E260" s="36">
        <v>1</v>
      </c>
      <c r="F260" s="36">
        <v>873.43920000000003</v>
      </c>
      <c r="G260" s="36">
        <v>10.91799</v>
      </c>
      <c r="H260" s="36">
        <v>10.91799</v>
      </c>
      <c r="I260" s="36">
        <v>100002.6</v>
      </c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 t="s">
        <v>330</v>
      </c>
      <c r="B261" s="36">
        <v>0.440077</v>
      </c>
      <c r="C261" s="36" t="s">
        <v>366</v>
      </c>
      <c r="D261" s="36" t="s">
        <v>68</v>
      </c>
      <c r="E261" s="36">
        <v>1</v>
      </c>
      <c r="F261" s="36">
        <v>403.49630000000002</v>
      </c>
      <c r="G261" s="36">
        <v>20.17482</v>
      </c>
      <c r="H261" s="36">
        <v>20.17482</v>
      </c>
      <c r="I261" s="36">
        <v>600022.19999999995</v>
      </c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 t="s">
        <v>331</v>
      </c>
      <c r="B262" s="36">
        <v>0.16375000000000001</v>
      </c>
      <c r="C262" s="36" t="s">
        <v>307</v>
      </c>
      <c r="D262" s="36" t="s">
        <v>68</v>
      </c>
      <c r="E262" s="36">
        <v>1</v>
      </c>
      <c r="F262" s="36">
        <v>247.69919999999999</v>
      </c>
      <c r="G262" s="36">
        <v>12.38496</v>
      </c>
      <c r="H262" s="36">
        <v>12.38496</v>
      </c>
      <c r="I262" s="36">
        <v>600005.1</v>
      </c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 t="s">
        <v>332</v>
      </c>
      <c r="B263" s="36">
        <v>9.4668000000000002E-2</v>
      </c>
      <c r="C263" s="36" t="s">
        <v>366</v>
      </c>
      <c r="D263" s="36" t="s">
        <v>419</v>
      </c>
      <c r="E263" s="36">
        <v>1</v>
      </c>
      <c r="F263" s="36">
        <v>1031.7090000000001</v>
      </c>
      <c r="G263" s="36">
        <v>12.89636</v>
      </c>
      <c r="H263" s="36">
        <v>12.89636</v>
      </c>
      <c r="I263" s="36">
        <v>100170.9</v>
      </c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 t="s">
        <v>333</v>
      </c>
      <c r="B264" s="36">
        <v>1.3646E-2</v>
      </c>
      <c r="C264" s="36" t="s">
        <v>366</v>
      </c>
      <c r="D264" s="36" t="s">
        <v>419</v>
      </c>
      <c r="E264" s="36">
        <v>1</v>
      </c>
      <c r="F264" s="36">
        <v>1239.2429999999999</v>
      </c>
      <c r="G264" s="36">
        <v>15.490539999999999</v>
      </c>
      <c r="H264" s="36">
        <v>15.490539999999999</v>
      </c>
      <c r="I264" s="36">
        <v>100029.6</v>
      </c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 t="s">
        <v>334</v>
      </c>
      <c r="B265" s="36">
        <v>0.644764</v>
      </c>
      <c r="C265" s="36" t="s">
        <v>168</v>
      </c>
      <c r="D265" s="36" t="s">
        <v>418</v>
      </c>
      <c r="E265" s="36">
        <v>1</v>
      </c>
      <c r="F265" s="36">
        <v>2293.8719999999998</v>
      </c>
      <c r="G265" s="36">
        <v>28.673400000000001</v>
      </c>
      <c r="H265" s="36">
        <v>28.673400000000001</v>
      </c>
      <c r="I265" s="36">
        <v>154437</v>
      </c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 t="s">
        <v>335</v>
      </c>
      <c r="B266" s="36">
        <v>4.4349E-2</v>
      </c>
      <c r="C266" s="36" t="s">
        <v>366</v>
      </c>
      <c r="D266" s="36" t="s">
        <v>419</v>
      </c>
      <c r="E266" s="36">
        <v>1</v>
      </c>
      <c r="F266" s="36">
        <v>821.50400000000002</v>
      </c>
      <c r="G266" s="36">
        <v>10.268800000000001</v>
      </c>
      <c r="H266" s="36">
        <v>10.268800000000001</v>
      </c>
      <c r="I266" s="36">
        <v>100063.8</v>
      </c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 t="s">
        <v>336</v>
      </c>
      <c r="B267" s="36">
        <v>0.183365</v>
      </c>
      <c r="C267" s="36" t="s">
        <v>366</v>
      </c>
      <c r="D267" s="36" t="s">
        <v>419</v>
      </c>
      <c r="E267" s="36">
        <v>1</v>
      </c>
      <c r="F267" s="36">
        <v>1253.8620000000001</v>
      </c>
      <c r="G267" s="36">
        <v>15.67327</v>
      </c>
      <c r="H267" s="36">
        <v>15.67327</v>
      </c>
      <c r="I267" s="36">
        <v>100402.4</v>
      </c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 t="s">
        <v>337</v>
      </c>
      <c r="B268" s="36">
        <v>3.7525999999999997E-2</v>
      </c>
      <c r="C268" s="36" t="s">
        <v>366</v>
      </c>
      <c r="D268" s="36" t="s">
        <v>419</v>
      </c>
      <c r="E268" s="36">
        <v>1</v>
      </c>
      <c r="F268" s="36">
        <v>768.90340000000003</v>
      </c>
      <c r="G268" s="36">
        <v>9.6112929999999999</v>
      </c>
      <c r="H268" s="36">
        <v>9.6112929999999999</v>
      </c>
      <c r="I268" s="36">
        <v>100050.5</v>
      </c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 t="s">
        <v>338</v>
      </c>
      <c r="B269" s="36">
        <v>1.2793000000000001E-2</v>
      </c>
      <c r="C269" s="36" t="s">
        <v>366</v>
      </c>
      <c r="D269" s="36" t="s">
        <v>419</v>
      </c>
      <c r="E269" s="36">
        <v>1</v>
      </c>
      <c r="F269" s="36">
        <v>1383.3430000000001</v>
      </c>
      <c r="G269" s="36">
        <v>17.291789999999999</v>
      </c>
      <c r="H269" s="36">
        <v>17.291789999999999</v>
      </c>
      <c r="I269" s="36">
        <v>100031</v>
      </c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 t="s">
        <v>339</v>
      </c>
      <c r="B270" s="36">
        <v>1.3646E-2</v>
      </c>
      <c r="C270" s="36" t="s">
        <v>168</v>
      </c>
      <c r="D270" s="36" t="s">
        <v>68</v>
      </c>
      <c r="E270" s="36">
        <v>1</v>
      </c>
      <c r="F270" s="36">
        <v>2459.0039999999999</v>
      </c>
      <c r="G270" s="36">
        <v>122.9502</v>
      </c>
      <c r="H270" s="36">
        <v>122.9502</v>
      </c>
      <c r="I270" s="36">
        <v>600004.19999999995</v>
      </c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 t="s">
        <v>340</v>
      </c>
      <c r="B271" s="36">
        <v>0.35649599999999998</v>
      </c>
      <c r="C271" s="36" t="s">
        <v>366</v>
      </c>
      <c r="D271" s="36" t="s">
        <v>418</v>
      </c>
      <c r="E271" s="36">
        <v>1</v>
      </c>
      <c r="F271" s="36">
        <v>4180.03</v>
      </c>
      <c r="G271" s="36">
        <v>52.250369999999997</v>
      </c>
      <c r="H271" s="36">
        <v>52.250369999999997</v>
      </c>
      <c r="I271" s="36">
        <v>154470.5</v>
      </c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 t="s">
        <v>341</v>
      </c>
      <c r="B272" s="36">
        <v>9.3528E-2</v>
      </c>
      <c r="C272" s="36" t="s">
        <v>366</v>
      </c>
      <c r="D272" s="36" t="s">
        <v>418</v>
      </c>
      <c r="E272" s="36">
        <v>1</v>
      </c>
      <c r="F272" s="36">
        <v>2711.9839999999999</v>
      </c>
      <c r="G272" s="36">
        <v>33.899799999999999</v>
      </c>
      <c r="H272" s="36">
        <v>33.899799999999999</v>
      </c>
      <c r="I272" s="36">
        <v>150760.9</v>
      </c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 t="s">
        <v>342</v>
      </c>
      <c r="B273" s="36">
        <v>1.7060000000000001E-3</v>
      </c>
      <c r="C273" s="36" t="s">
        <v>366</v>
      </c>
      <c r="D273" s="36" t="s">
        <v>419</v>
      </c>
      <c r="E273" s="36">
        <v>1</v>
      </c>
      <c r="F273" s="36">
        <v>838.20740000000001</v>
      </c>
      <c r="G273" s="36">
        <v>10.477589999999999</v>
      </c>
      <c r="H273" s="36">
        <v>10.477589999999999</v>
      </c>
      <c r="I273" s="36">
        <v>100002.5</v>
      </c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 t="s">
        <v>343</v>
      </c>
      <c r="B274" s="36">
        <v>0.31530999999999998</v>
      </c>
      <c r="C274" s="36" t="s">
        <v>168</v>
      </c>
      <c r="D274" s="36" t="s">
        <v>419</v>
      </c>
      <c r="E274" s="36">
        <v>1</v>
      </c>
      <c r="F274" s="36">
        <v>1718.877</v>
      </c>
      <c r="G274" s="36">
        <v>21.485959999999999</v>
      </c>
      <c r="H274" s="36">
        <v>21.485959999999999</v>
      </c>
      <c r="I274" s="36">
        <v>100948.5</v>
      </c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 t="s">
        <v>344</v>
      </c>
      <c r="B275" s="36">
        <v>0.12878200000000001</v>
      </c>
      <c r="C275" s="36" t="s">
        <v>366</v>
      </c>
      <c r="D275" s="36" t="s">
        <v>419</v>
      </c>
      <c r="E275" s="36">
        <v>1</v>
      </c>
      <c r="F275" s="36">
        <v>850.32960000000003</v>
      </c>
      <c r="G275" s="36">
        <v>10.62912</v>
      </c>
      <c r="H275" s="36">
        <v>10.62912</v>
      </c>
      <c r="I275" s="36">
        <v>100191.6</v>
      </c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 t="s">
        <v>345</v>
      </c>
      <c r="B276" s="36">
        <v>1.1087E-2</v>
      </c>
      <c r="C276" s="36" t="s">
        <v>366</v>
      </c>
      <c r="D276" s="36" t="s">
        <v>419</v>
      </c>
      <c r="E276" s="36">
        <v>1</v>
      </c>
      <c r="F276" s="36">
        <v>1497.5</v>
      </c>
      <c r="G276" s="36">
        <v>18.71875</v>
      </c>
      <c r="H276" s="36">
        <v>18.71875</v>
      </c>
      <c r="I276" s="36">
        <v>100029.1</v>
      </c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 t="s">
        <v>346</v>
      </c>
      <c r="B277" s="36">
        <v>7.3345999999999995E-2</v>
      </c>
      <c r="C277" s="36" t="s">
        <v>366</v>
      </c>
      <c r="D277" s="36" t="s">
        <v>419</v>
      </c>
      <c r="E277" s="36">
        <v>1</v>
      </c>
      <c r="F277" s="36">
        <v>894.07809999999995</v>
      </c>
      <c r="G277" s="36">
        <v>11.175979999999999</v>
      </c>
      <c r="H277" s="36">
        <v>11.175979999999999</v>
      </c>
      <c r="I277" s="36">
        <v>100114.8</v>
      </c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 t="s">
        <v>347</v>
      </c>
      <c r="B278" s="36">
        <v>6.6673999999999997E-2</v>
      </c>
      <c r="C278" s="36" t="s">
        <v>366</v>
      </c>
      <c r="D278" s="36" t="s">
        <v>419</v>
      </c>
      <c r="E278" s="36">
        <v>1</v>
      </c>
      <c r="F278" s="36">
        <v>918.80409999999995</v>
      </c>
      <c r="G278" s="36">
        <v>11.485049999999999</v>
      </c>
      <c r="H278" s="36">
        <v>11.485049999999999</v>
      </c>
      <c r="I278" s="36">
        <v>100107.2</v>
      </c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 t="s">
        <v>348</v>
      </c>
      <c r="B279" s="36">
        <v>3.3253629999999998</v>
      </c>
      <c r="C279" s="36" t="s">
        <v>366</v>
      </c>
      <c r="D279" s="36" t="s">
        <v>419</v>
      </c>
      <c r="E279" s="36">
        <v>1</v>
      </c>
      <c r="F279" s="36">
        <v>756.01080000000002</v>
      </c>
      <c r="G279" s="36">
        <v>9.4501340000000003</v>
      </c>
      <c r="H279" s="36">
        <v>9.4501340000000003</v>
      </c>
      <c r="I279" s="36">
        <v>104399.5</v>
      </c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 t="s">
        <v>349</v>
      </c>
      <c r="B280" s="36">
        <v>0.20439299999999999</v>
      </c>
      <c r="C280" s="36" t="s">
        <v>366</v>
      </c>
      <c r="D280" s="36" t="s">
        <v>419</v>
      </c>
      <c r="E280" s="36">
        <v>1</v>
      </c>
      <c r="F280" s="36">
        <v>1430.4010000000001</v>
      </c>
      <c r="G280" s="36">
        <v>17.880009999999999</v>
      </c>
      <c r="H280" s="36">
        <v>17.880009999999999</v>
      </c>
      <c r="I280" s="36">
        <v>100511.6</v>
      </c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 t="s">
        <v>350</v>
      </c>
      <c r="B281" s="36">
        <v>9.4339999999999997E-3</v>
      </c>
      <c r="C281" s="36" t="s">
        <v>168</v>
      </c>
      <c r="D281" s="36" t="s">
        <v>68</v>
      </c>
      <c r="E281" s="36">
        <v>1</v>
      </c>
      <c r="F281" s="36">
        <v>2585.5340000000001</v>
      </c>
      <c r="G281" s="36">
        <v>129.27670000000001</v>
      </c>
      <c r="H281" s="36">
        <v>129.27670000000001</v>
      </c>
      <c r="I281" s="36">
        <v>600003</v>
      </c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 t="s">
        <v>351</v>
      </c>
      <c r="B282" s="36">
        <v>0.12537100000000001</v>
      </c>
      <c r="C282" s="36" t="s">
        <v>366</v>
      </c>
      <c r="D282" s="36" t="s">
        <v>419</v>
      </c>
      <c r="E282" s="36">
        <v>1</v>
      </c>
      <c r="F282" s="36">
        <v>828.3125</v>
      </c>
      <c r="G282" s="36">
        <v>10.353910000000001</v>
      </c>
      <c r="H282" s="36">
        <v>10.353910000000001</v>
      </c>
      <c r="I282" s="36">
        <v>100181.7</v>
      </c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 t="s">
        <v>352</v>
      </c>
      <c r="B283" s="36">
        <v>0.14669199999999999</v>
      </c>
      <c r="C283" s="36" t="s">
        <v>168</v>
      </c>
      <c r="D283" s="36" t="s">
        <v>418</v>
      </c>
      <c r="E283" s="36">
        <v>1</v>
      </c>
      <c r="F283" s="36">
        <v>1933.509</v>
      </c>
      <c r="G283" s="36">
        <v>24.168859999999999</v>
      </c>
      <c r="H283" s="36">
        <v>24.168859999999999</v>
      </c>
      <c r="I283" s="36">
        <v>150850.9</v>
      </c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 t="s">
        <v>353</v>
      </c>
      <c r="B284" s="36">
        <v>1.9630999999999999E-2</v>
      </c>
      <c r="C284" s="36" t="s">
        <v>366</v>
      </c>
      <c r="D284" s="36" t="s">
        <v>419</v>
      </c>
      <c r="E284" s="36">
        <v>1</v>
      </c>
      <c r="F284" s="36">
        <v>991.96709999999996</v>
      </c>
      <c r="G284" s="36">
        <v>12.39959</v>
      </c>
      <c r="H284" s="36">
        <v>12.39959</v>
      </c>
      <c r="I284" s="36">
        <v>100034.1</v>
      </c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 t="s">
        <v>354</v>
      </c>
      <c r="B285" s="36">
        <v>8.5300000000000003E-4</v>
      </c>
      <c r="C285" s="36" t="s">
        <v>366</v>
      </c>
      <c r="D285" s="36" t="s">
        <v>419</v>
      </c>
      <c r="E285" s="36">
        <v>1</v>
      </c>
      <c r="F285" s="36">
        <v>1472.5719999999999</v>
      </c>
      <c r="G285" s="36">
        <v>18.407150000000001</v>
      </c>
      <c r="H285" s="36">
        <v>18.407150000000001</v>
      </c>
      <c r="I285" s="36">
        <v>100002.2</v>
      </c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 t="s">
        <v>355</v>
      </c>
      <c r="B286" s="36">
        <v>4.5036E-2</v>
      </c>
      <c r="C286" s="36" t="s">
        <v>168</v>
      </c>
      <c r="D286" s="36" t="s">
        <v>68</v>
      </c>
      <c r="E286" s="36">
        <v>1</v>
      </c>
      <c r="F286" s="36">
        <v>1407.646</v>
      </c>
      <c r="G286" s="36">
        <v>70.382289999999998</v>
      </c>
      <c r="H286" s="36">
        <v>70.382289999999998</v>
      </c>
      <c r="I286" s="36">
        <v>600007.9</v>
      </c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 t="s">
        <v>356</v>
      </c>
      <c r="B287" s="36">
        <v>1.8762999999999998E-2</v>
      </c>
      <c r="C287" s="36" t="s">
        <v>366</v>
      </c>
      <c r="D287" s="36" t="s">
        <v>419</v>
      </c>
      <c r="E287" s="36">
        <v>1</v>
      </c>
      <c r="F287" s="36">
        <v>904.58370000000002</v>
      </c>
      <c r="G287" s="36">
        <v>11.3073</v>
      </c>
      <c r="H287" s="36">
        <v>11.3073</v>
      </c>
      <c r="I287" s="36">
        <v>100029.7</v>
      </c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 t="s">
        <v>357</v>
      </c>
      <c r="B288" s="36">
        <v>2.5590000000000001E-3</v>
      </c>
      <c r="C288" s="36" t="s">
        <v>366</v>
      </c>
      <c r="D288" s="36" t="s">
        <v>419</v>
      </c>
      <c r="E288" s="36">
        <v>1</v>
      </c>
      <c r="F288" s="36">
        <v>857.77869999999996</v>
      </c>
      <c r="G288" s="36">
        <v>10.72223</v>
      </c>
      <c r="H288" s="36">
        <v>10.72223</v>
      </c>
      <c r="I288" s="36">
        <v>100003.8</v>
      </c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 t="s">
        <v>358</v>
      </c>
      <c r="B289" s="36">
        <v>2.7503E-2</v>
      </c>
      <c r="C289" s="36" t="s">
        <v>366</v>
      </c>
      <c r="D289" s="36" t="s">
        <v>68</v>
      </c>
      <c r="E289" s="36">
        <v>1</v>
      </c>
      <c r="F289" s="36">
        <v>940.73260000000005</v>
      </c>
      <c r="G289" s="36">
        <v>47.036630000000002</v>
      </c>
      <c r="H289" s="36">
        <v>47.036630000000002</v>
      </c>
      <c r="I289" s="36">
        <v>600003.19999999995</v>
      </c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 t="s">
        <v>359</v>
      </c>
      <c r="B290" s="36">
        <v>9.3810000000000004E-3</v>
      </c>
      <c r="C290" s="36" t="s">
        <v>366</v>
      </c>
      <c r="D290" s="36" t="s">
        <v>419</v>
      </c>
      <c r="E290" s="36">
        <v>1</v>
      </c>
      <c r="F290" s="36">
        <v>1289.3340000000001</v>
      </c>
      <c r="G290" s="36">
        <v>16.116669999999999</v>
      </c>
      <c r="H290" s="36">
        <v>16.116669999999999</v>
      </c>
      <c r="I290" s="36">
        <v>100021.2</v>
      </c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 t="s">
        <v>360</v>
      </c>
      <c r="B291" s="36">
        <v>1.7909999999999999E-2</v>
      </c>
      <c r="C291" s="36" t="s">
        <v>366</v>
      </c>
      <c r="D291" s="36" t="s">
        <v>419</v>
      </c>
      <c r="E291" s="36">
        <v>1</v>
      </c>
      <c r="F291" s="36">
        <v>1481.34</v>
      </c>
      <c r="G291" s="36">
        <v>18.516749999999998</v>
      </c>
      <c r="H291" s="36">
        <v>18.516749999999998</v>
      </c>
      <c r="I291" s="36">
        <v>100046.39999999999</v>
      </c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 t="s">
        <v>60</v>
      </c>
      <c r="B292" s="36">
        <v>0.180807</v>
      </c>
      <c r="C292" s="36" t="s">
        <v>366</v>
      </c>
      <c r="D292" s="36" t="s">
        <v>419</v>
      </c>
      <c r="E292" s="36">
        <v>1</v>
      </c>
      <c r="F292" s="36">
        <v>1261.1990000000001</v>
      </c>
      <c r="G292" s="36">
        <v>15.764989999999999</v>
      </c>
      <c r="H292" s="36">
        <v>15.764989999999999</v>
      </c>
      <c r="I292" s="36">
        <v>100399.1</v>
      </c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 t="s">
        <v>361</v>
      </c>
      <c r="B293" s="36">
        <v>4.3881000000000003E-2</v>
      </c>
      <c r="C293" s="36" t="s">
        <v>168</v>
      </c>
      <c r="D293" s="36" t="s">
        <v>68</v>
      </c>
      <c r="E293" s="36">
        <v>1</v>
      </c>
      <c r="F293" s="36">
        <v>1393.3230000000001</v>
      </c>
      <c r="G293" s="36">
        <v>69.666139999999999</v>
      </c>
      <c r="H293" s="36">
        <v>69.666139999999999</v>
      </c>
      <c r="I293" s="36">
        <v>600007.6</v>
      </c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 t="s">
        <v>362</v>
      </c>
      <c r="B294" s="36">
        <v>3.71251</v>
      </c>
      <c r="C294" s="36" t="s">
        <v>366</v>
      </c>
      <c r="D294" s="36" t="s">
        <v>419</v>
      </c>
      <c r="E294" s="36">
        <v>1</v>
      </c>
      <c r="F294" s="36">
        <v>736.06500000000005</v>
      </c>
      <c r="G294" s="36">
        <v>9.2008120000000009</v>
      </c>
      <c r="H294" s="36">
        <v>9.2008120000000009</v>
      </c>
      <c r="I294" s="36">
        <v>104782.1</v>
      </c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 t="s">
        <v>363</v>
      </c>
      <c r="B295" s="36">
        <v>1.9276000000000001E-2</v>
      </c>
      <c r="C295" s="36" t="s">
        <v>168</v>
      </c>
      <c r="D295" s="36" t="s">
        <v>68</v>
      </c>
      <c r="E295" s="36">
        <v>1</v>
      </c>
      <c r="F295" s="36">
        <v>2678.2440000000001</v>
      </c>
      <c r="G295" s="36">
        <v>133.91220000000001</v>
      </c>
      <c r="H295" s="36">
        <v>133.91220000000001</v>
      </c>
      <c r="I295" s="36">
        <v>600006.5</v>
      </c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 t="s">
        <v>364</v>
      </c>
      <c r="B296" s="36">
        <v>6.8507999999999999E-2</v>
      </c>
      <c r="C296" s="36" t="s">
        <v>168</v>
      </c>
      <c r="D296" s="36" t="s">
        <v>419</v>
      </c>
      <c r="E296" s="36">
        <v>1</v>
      </c>
      <c r="F296" s="36">
        <v>1556.413</v>
      </c>
      <c r="G296" s="36">
        <v>19.455159999999999</v>
      </c>
      <c r="H296" s="36">
        <v>19.455159999999999</v>
      </c>
      <c r="I296" s="36">
        <v>100186.6</v>
      </c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 t="s">
        <v>365</v>
      </c>
      <c r="B297" s="36">
        <v>7.8463000000000005E-2</v>
      </c>
      <c r="C297" s="36" t="s">
        <v>366</v>
      </c>
      <c r="D297" s="36" t="s">
        <v>68</v>
      </c>
      <c r="E297" s="36">
        <v>1</v>
      </c>
      <c r="F297" s="36">
        <v>960.08219999999994</v>
      </c>
      <c r="G297" s="36">
        <v>48.004109999999997</v>
      </c>
      <c r="H297" s="36">
        <v>48.004109999999997</v>
      </c>
      <c r="I297" s="36">
        <v>600009.4</v>
      </c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 t="s">
        <v>366</v>
      </c>
      <c r="B298" s="36">
        <v>5.049798</v>
      </c>
      <c r="C298" s="36" t="s">
        <v>168</v>
      </c>
      <c r="D298" s="36" t="s">
        <v>418</v>
      </c>
      <c r="E298" s="36">
        <v>1</v>
      </c>
      <c r="F298" s="36">
        <v>4265.7359999999999</v>
      </c>
      <c r="G298" s="36">
        <v>53.3217</v>
      </c>
      <c r="H298" s="36">
        <v>53.3217</v>
      </c>
      <c r="I298" s="36">
        <v>214623.3</v>
      </c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 t="s">
        <v>367</v>
      </c>
      <c r="B299" s="36">
        <v>0.207208</v>
      </c>
      <c r="C299" s="36" t="s">
        <v>168</v>
      </c>
      <c r="D299" s="36" t="s">
        <v>68</v>
      </c>
      <c r="E299" s="36">
        <v>1</v>
      </c>
      <c r="F299" s="36">
        <v>839.45299999999997</v>
      </c>
      <c r="G299" s="36">
        <v>41.972650000000002</v>
      </c>
      <c r="H299" s="36">
        <v>41.972650000000002</v>
      </c>
      <c r="I299" s="36">
        <v>600021.69999999995</v>
      </c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 t="s">
        <v>368</v>
      </c>
      <c r="B300" s="36">
        <v>5.9699999999999996E-3</v>
      </c>
      <c r="C300" s="36" t="s">
        <v>366</v>
      </c>
      <c r="D300" s="36" t="s">
        <v>419</v>
      </c>
      <c r="E300" s="36">
        <v>1</v>
      </c>
      <c r="F300" s="36">
        <v>1462.0709999999999</v>
      </c>
      <c r="G300" s="36">
        <v>18.27589</v>
      </c>
      <c r="H300" s="36">
        <v>18.27589</v>
      </c>
      <c r="I300" s="36">
        <v>100015.3</v>
      </c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 t="s">
        <v>369</v>
      </c>
      <c r="B301" s="36">
        <v>2.405313</v>
      </c>
      <c r="C301" s="36" t="s">
        <v>168</v>
      </c>
      <c r="D301" s="36" t="s">
        <v>68</v>
      </c>
      <c r="E301" s="36">
        <v>1</v>
      </c>
      <c r="F301" s="36">
        <v>2074.7910000000002</v>
      </c>
      <c r="G301" s="36">
        <v>103.7396</v>
      </c>
      <c r="H301" s="36">
        <v>103.7396</v>
      </c>
      <c r="I301" s="36">
        <v>600623.80000000005</v>
      </c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 t="s">
        <v>370</v>
      </c>
      <c r="B302" s="36">
        <v>0.63009899999999996</v>
      </c>
      <c r="C302" s="36" t="s">
        <v>168</v>
      </c>
      <c r="D302" s="36" t="s">
        <v>68</v>
      </c>
      <c r="E302" s="36">
        <v>1</v>
      </c>
      <c r="F302" s="36">
        <v>2106.4560000000001</v>
      </c>
      <c r="G302" s="36">
        <v>105.3228</v>
      </c>
      <c r="H302" s="36">
        <v>105.3228</v>
      </c>
      <c r="I302" s="36">
        <v>600165.9</v>
      </c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 t="s">
        <v>371</v>
      </c>
      <c r="B303" s="36">
        <v>5.9338000000000002E-2</v>
      </c>
      <c r="C303" s="36" t="s">
        <v>366</v>
      </c>
      <c r="D303" s="36" t="s">
        <v>418</v>
      </c>
      <c r="E303" s="36">
        <v>1</v>
      </c>
      <c r="F303" s="36">
        <v>2309.473</v>
      </c>
      <c r="G303" s="36">
        <v>28.86842</v>
      </c>
      <c r="H303" s="36">
        <v>28.86842</v>
      </c>
      <c r="I303" s="36">
        <v>150411.1</v>
      </c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 t="s">
        <v>372</v>
      </c>
      <c r="B304" s="36">
        <v>1.5758999999999999E-2</v>
      </c>
      <c r="C304" s="36" t="s">
        <v>168</v>
      </c>
      <c r="D304" s="36" t="s">
        <v>68</v>
      </c>
      <c r="E304" s="36">
        <v>1</v>
      </c>
      <c r="F304" s="36">
        <v>2653.2179999999998</v>
      </c>
      <c r="G304" s="36">
        <v>132.6609</v>
      </c>
      <c r="H304" s="36">
        <v>132.6609</v>
      </c>
      <c r="I304" s="36">
        <v>600005.19999999995</v>
      </c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 t="s">
        <v>373</v>
      </c>
      <c r="B305" s="36">
        <v>0.112578</v>
      </c>
      <c r="C305" s="36" t="s">
        <v>366</v>
      </c>
      <c r="D305" s="36" t="s">
        <v>418</v>
      </c>
      <c r="E305" s="36">
        <v>1</v>
      </c>
      <c r="F305" s="36">
        <v>3955.78</v>
      </c>
      <c r="G305" s="36">
        <v>49.447249999999997</v>
      </c>
      <c r="H305" s="36">
        <v>49.447249999999997</v>
      </c>
      <c r="I305" s="36">
        <v>151336</v>
      </c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 t="s">
        <v>374</v>
      </c>
      <c r="B306" s="36">
        <v>9.8932000000000006E-2</v>
      </c>
      <c r="C306" s="36" t="s">
        <v>366</v>
      </c>
      <c r="D306" s="36" t="s">
        <v>419</v>
      </c>
      <c r="E306" s="36">
        <v>1</v>
      </c>
      <c r="F306" s="36">
        <v>1186.8710000000001</v>
      </c>
      <c r="G306" s="36">
        <v>14.835889999999999</v>
      </c>
      <c r="H306" s="36">
        <v>14.835889999999999</v>
      </c>
      <c r="I306" s="36">
        <v>100205.5</v>
      </c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 t="s">
        <v>375</v>
      </c>
      <c r="B307" s="36">
        <v>0.122812</v>
      </c>
      <c r="C307" s="36" t="s">
        <v>168</v>
      </c>
      <c r="D307" s="36" t="s">
        <v>68</v>
      </c>
      <c r="E307" s="36">
        <v>1</v>
      </c>
      <c r="F307" s="36">
        <v>728.49540000000002</v>
      </c>
      <c r="G307" s="36">
        <v>36.424770000000002</v>
      </c>
      <c r="H307" s="36">
        <v>36.424770000000002</v>
      </c>
      <c r="I307" s="36">
        <v>600011.19999999995</v>
      </c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 t="s">
        <v>376</v>
      </c>
      <c r="B308" s="36">
        <v>2.31E-3</v>
      </c>
      <c r="C308" s="36" t="s">
        <v>168</v>
      </c>
      <c r="D308" s="36" t="s">
        <v>418</v>
      </c>
      <c r="E308" s="36">
        <v>1</v>
      </c>
      <c r="F308" s="36">
        <v>1953.1320000000001</v>
      </c>
      <c r="G308" s="36">
        <v>24.41414</v>
      </c>
      <c r="H308" s="36">
        <v>24.41414</v>
      </c>
      <c r="I308" s="36">
        <v>150013.5</v>
      </c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 t="s">
        <v>377</v>
      </c>
      <c r="B309" s="36">
        <v>0.11655500000000001</v>
      </c>
      <c r="C309" s="36" t="s">
        <v>168</v>
      </c>
      <c r="D309" s="36" t="s">
        <v>419</v>
      </c>
      <c r="E309" s="36">
        <v>1</v>
      </c>
      <c r="F309" s="36">
        <v>1380.7080000000001</v>
      </c>
      <c r="G309" s="36">
        <v>17.258849999999999</v>
      </c>
      <c r="H309" s="36">
        <v>17.258849999999999</v>
      </c>
      <c r="I309" s="36">
        <v>100281.60000000001</v>
      </c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 t="s">
        <v>378</v>
      </c>
      <c r="B310" s="36">
        <v>0.174452</v>
      </c>
      <c r="C310" s="36" t="s">
        <v>366</v>
      </c>
      <c r="D310" s="36" t="s">
        <v>419</v>
      </c>
      <c r="E310" s="36">
        <v>1</v>
      </c>
      <c r="F310" s="36">
        <v>452.5</v>
      </c>
      <c r="G310" s="36">
        <v>5.65625</v>
      </c>
      <c r="H310" s="36">
        <v>5.65625</v>
      </c>
      <c r="I310" s="36">
        <v>100138.1</v>
      </c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 t="s">
        <v>379</v>
      </c>
      <c r="B311" s="36">
        <v>1.5591429999999999</v>
      </c>
      <c r="C311" s="36" t="s">
        <v>168</v>
      </c>
      <c r="D311" s="36" t="s">
        <v>419</v>
      </c>
      <c r="E311" s="36">
        <v>1</v>
      </c>
      <c r="F311" s="36">
        <v>226.82810000000001</v>
      </c>
      <c r="G311" s="36">
        <v>2.8353510000000002</v>
      </c>
      <c r="H311" s="36">
        <v>2.8353510000000002</v>
      </c>
      <c r="I311" s="36">
        <v>100618.9</v>
      </c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 t="s">
        <v>380</v>
      </c>
      <c r="B312" s="36">
        <v>0.255859</v>
      </c>
      <c r="C312" s="36" t="s">
        <v>168</v>
      </c>
      <c r="D312" s="36" t="s">
        <v>68</v>
      </c>
      <c r="E312" s="36">
        <v>1</v>
      </c>
      <c r="F312" s="36">
        <v>1850.1420000000001</v>
      </c>
      <c r="G312" s="36">
        <v>92.507080000000002</v>
      </c>
      <c r="H312" s="36">
        <v>92.507080000000002</v>
      </c>
      <c r="I312" s="36">
        <v>600059.19999999995</v>
      </c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 t="s">
        <v>381</v>
      </c>
      <c r="B313" s="36">
        <v>8.4432999999999994E-2</v>
      </c>
      <c r="C313" s="36" t="s">
        <v>366</v>
      </c>
      <c r="D313" s="36" t="s">
        <v>418</v>
      </c>
      <c r="E313" s="36">
        <v>1</v>
      </c>
      <c r="F313" s="36">
        <v>4170.8950000000004</v>
      </c>
      <c r="G313" s="36">
        <v>52.136189999999999</v>
      </c>
      <c r="H313" s="36">
        <v>52.136189999999999</v>
      </c>
      <c r="I313" s="36">
        <v>151056.5</v>
      </c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 t="s">
        <v>382</v>
      </c>
      <c r="B314" s="36">
        <v>1.6290389999999999</v>
      </c>
      <c r="C314" s="36" t="s">
        <v>168</v>
      </c>
      <c r="D314" s="36" t="s">
        <v>419</v>
      </c>
      <c r="E314" s="36">
        <v>1</v>
      </c>
      <c r="F314" s="36">
        <v>344.7527</v>
      </c>
      <c r="G314" s="36">
        <v>4.3094089999999996</v>
      </c>
      <c r="H314" s="36">
        <v>4.3094089999999996</v>
      </c>
      <c r="I314" s="36">
        <v>100982.8</v>
      </c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 t="s">
        <v>383</v>
      </c>
      <c r="B315" s="36">
        <v>1.2793000000000001E-2</v>
      </c>
      <c r="C315" s="36" t="s">
        <v>168</v>
      </c>
      <c r="D315" s="36" t="s">
        <v>419</v>
      </c>
      <c r="E315" s="36">
        <v>1</v>
      </c>
      <c r="F315" s="36">
        <v>1081.191</v>
      </c>
      <c r="G315" s="36">
        <v>13.514889999999999</v>
      </c>
      <c r="H315" s="36">
        <v>13.514889999999999</v>
      </c>
      <c r="I315" s="36">
        <v>100024.2</v>
      </c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 t="s">
        <v>384</v>
      </c>
      <c r="B316" s="36">
        <v>6.3112000000000001E-2</v>
      </c>
      <c r="C316" s="36" t="s">
        <v>366</v>
      </c>
      <c r="D316" s="36" t="s">
        <v>419</v>
      </c>
      <c r="E316" s="36">
        <v>1</v>
      </c>
      <c r="F316" s="36">
        <v>837.52829999999994</v>
      </c>
      <c r="G316" s="36">
        <v>10.469099999999999</v>
      </c>
      <c r="H316" s="36">
        <v>10.469099999999999</v>
      </c>
      <c r="I316" s="36">
        <v>100092.5</v>
      </c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 t="s">
        <v>386</v>
      </c>
      <c r="B317" s="36">
        <v>7.5858999999999996E-2</v>
      </c>
      <c r="C317" s="36" t="s">
        <v>366</v>
      </c>
      <c r="D317" s="36" t="s">
        <v>68</v>
      </c>
      <c r="E317" s="36">
        <v>1</v>
      </c>
      <c r="F317" s="36">
        <v>1104.1990000000001</v>
      </c>
      <c r="G317" s="36">
        <v>55.20993</v>
      </c>
      <c r="H317" s="36">
        <v>55.20993</v>
      </c>
      <c r="I317" s="36">
        <v>600010.5</v>
      </c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 t="s">
        <v>387</v>
      </c>
      <c r="B318" s="36">
        <v>0.34314499999999998</v>
      </c>
      <c r="C318" s="36" t="s">
        <v>366</v>
      </c>
      <c r="D318" s="36" t="s">
        <v>419</v>
      </c>
      <c r="E318" s="36">
        <v>1</v>
      </c>
      <c r="F318" s="36">
        <v>592.83590000000004</v>
      </c>
      <c r="G318" s="36">
        <v>7.4104489999999998</v>
      </c>
      <c r="H318" s="36">
        <v>7.4104489999999998</v>
      </c>
      <c r="I318" s="36">
        <v>100356</v>
      </c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 t="s">
        <v>388</v>
      </c>
      <c r="B319" s="36">
        <v>0.19364300000000001</v>
      </c>
      <c r="C319" s="36" t="s">
        <v>168</v>
      </c>
      <c r="D319" s="36" t="s">
        <v>419</v>
      </c>
      <c r="E319" s="36">
        <v>1</v>
      </c>
      <c r="F319" s="36">
        <v>1746.278</v>
      </c>
      <c r="G319" s="36">
        <v>21.828479999999999</v>
      </c>
      <c r="H319" s="36">
        <v>21.828479999999999</v>
      </c>
      <c r="I319" s="36">
        <v>100591.8</v>
      </c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 t="s">
        <v>389</v>
      </c>
      <c r="B320" s="36">
        <v>3.9232000000000003E-2</v>
      </c>
      <c r="C320" s="36" t="s">
        <v>366</v>
      </c>
      <c r="D320" s="36" t="s">
        <v>419</v>
      </c>
      <c r="E320" s="36">
        <v>1</v>
      </c>
      <c r="F320" s="36">
        <v>847.90039999999999</v>
      </c>
      <c r="G320" s="36">
        <v>10.598750000000001</v>
      </c>
      <c r="H320" s="36">
        <v>10.598750000000001</v>
      </c>
      <c r="I320" s="36">
        <v>100058.2</v>
      </c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 t="s">
        <v>390</v>
      </c>
      <c r="B321" s="36">
        <v>8.2799999999999992E-3</v>
      </c>
      <c r="C321" s="36" t="s">
        <v>366</v>
      </c>
      <c r="D321" s="36" t="s">
        <v>418</v>
      </c>
      <c r="E321" s="36">
        <v>1</v>
      </c>
      <c r="F321" s="36">
        <v>2654.451</v>
      </c>
      <c r="G321" s="36">
        <v>33.180630000000001</v>
      </c>
      <c r="H321" s="36">
        <v>33.180630000000001</v>
      </c>
      <c r="I321" s="36">
        <v>150065.9</v>
      </c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 t="s">
        <v>391</v>
      </c>
      <c r="B322" s="36">
        <v>0.51524999999999999</v>
      </c>
      <c r="C322" s="36" t="s">
        <v>366</v>
      </c>
      <c r="D322" s="36" t="s">
        <v>419</v>
      </c>
      <c r="E322" s="36">
        <v>1</v>
      </c>
      <c r="F322" s="36">
        <v>276.79950000000002</v>
      </c>
      <c r="G322" s="36">
        <v>3.459994</v>
      </c>
      <c r="H322" s="36">
        <v>3.459994</v>
      </c>
      <c r="I322" s="36">
        <v>100249.60000000001</v>
      </c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 t="s">
        <v>392</v>
      </c>
      <c r="B323" s="36">
        <v>1.1087E-2</v>
      </c>
      <c r="C323" s="36" t="s">
        <v>366</v>
      </c>
      <c r="D323" s="36" t="s">
        <v>419</v>
      </c>
      <c r="E323" s="36">
        <v>1</v>
      </c>
      <c r="F323" s="36">
        <v>1241.4639999999999</v>
      </c>
      <c r="G323" s="36">
        <v>15.51831</v>
      </c>
      <c r="H323" s="36">
        <v>15.51831</v>
      </c>
      <c r="I323" s="36">
        <v>100024.1</v>
      </c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 t="s">
        <v>393</v>
      </c>
      <c r="B324" s="36">
        <v>0.33091100000000001</v>
      </c>
      <c r="C324" s="36" t="s">
        <v>366</v>
      </c>
      <c r="D324" s="36" t="s">
        <v>419</v>
      </c>
      <c r="E324" s="36">
        <v>1</v>
      </c>
      <c r="F324" s="36">
        <v>1078.4870000000001</v>
      </c>
      <c r="G324" s="36">
        <v>13.48109</v>
      </c>
      <c r="H324" s="36">
        <v>13.48109</v>
      </c>
      <c r="I324" s="36">
        <v>100624.5</v>
      </c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 t="s">
        <v>394</v>
      </c>
      <c r="B325" s="36">
        <v>0.32775199999999999</v>
      </c>
      <c r="C325" s="36" t="s">
        <v>168</v>
      </c>
      <c r="D325" s="36" t="s">
        <v>419</v>
      </c>
      <c r="E325" s="36">
        <v>1</v>
      </c>
      <c r="F325" s="36">
        <v>432.05590000000001</v>
      </c>
      <c r="G325" s="36">
        <v>5.4006990000000004</v>
      </c>
      <c r="H325" s="36">
        <v>5.4006990000000004</v>
      </c>
      <c r="I325" s="36">
        <v>100247.8</v>
      </c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 t="s">
        <v>395</v>
      </c>
      <c r="B326" s="36">
        <v>1.1140000000000001E-2</v>
      </c>
      <c r="C326" s="36" t="s">
        <v>366</v>
      </c>
      <c r="D326" s="36" t="s">
        <v>418</v>
      </c>
      <c r="E326" s="36">
        <v>1</v>
      </c>
      <c r="F326" s="36">
        <v>2345.2130000000002</v>
      </c>
      <c r="G326" s="36">
        <v>29.315159999999999</v>
      </c>
      <c r="H326" s="36">
        <v>29.315159999999999</v>
      </c>
      <c r="I326" s="36">
        <v>150078.39999999999</v>
      </c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 t="s">
        <v>396</v>
      </c>
      <c r="B327" s="36">
        <v>0.531416</v>
      </c>
      <c r="C327" s="36" t="s">
        <v>168</v>
      </c>
      <c r="D327" s="36" t="s">
        <v>68</v>
      </c>
      <c r="E327" s="36">
        <v>1</v>
      </c>
      <c r="F327" s="36">
        <v>821.41110000000003</v>
      </c>
      <c r="G327" s="36">
        <v>41.070549999999997</v>
      </c>
      <c r="H327" s="36">
        <v>41.070549999999997</v>
      </c>
      <c r="I327" s="36">
        <v>600054.6</v>
      </c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 t="s">
        <v>397</v>
      </c>
      <c r="B328" s="36">
        <v>0.1439</v>
      </c>
      <c r="C328" s="36" t="s">
        <v>168</v>
      </c>
      <c r="D328" s="36" t="s">
        <v>68</v>
      </c>
      <c r="E328" s="36">
        <v>1</v>
      </c>
      <c r="F328" s="36">
        <v>704.92179999999996</v>
      </c>
      <c r="G328" s="36">
        <v>35.246090000000002</v>
      </c>
      <c r="H328" s="36">
        <v>35.246090000000002</v>
      </c>
      <c r="I328" s="36">
        <v>600012.69999999995</v>
      </c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 t="s">
        <v>398</v>
      </c>
      <c r="B329" s="36">
        <v>8.5290000000000001E-3</v>
      </c>
      <c r="C329" s="36" t="s">
        <v>168</v>
      </c>
      <c r="D329" s="36" t="s">
        <v>419</v>
      </c>
      <c r="E329" s="36">
        <v>1</v>
      </c>
      <c r="F329" s="36">
        <v>1191.96</v>
      </c>
      <c r="G329" s="36">
        <v>14.8995</v>
      </c>
      <c r="H329" s="36">
        <v>14.8995</v>
      </c>
      <c r="I329" s="36">
        <v>100017.8</v>
      </c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 t="s">
        <v>399</v>
      </c>
      <c r="B330" s="36">
        <v>2.8996999999999998E-2</v>
      </c>
      <c r="C330" s="36" t="s">
        <v>168</v>
      </c>
      <c r="D330" s="36" t="s">
        <v>419</v>
      </c>
      <c r="E330" s="36">
        <v>1</v>
      </c>
      <c r="F330" s="36">
        <v>1071.8889999999999</v>
      </c>
      <c r="G330" s="36">
        <v>13.39861</v>
      </c>
      <c r="H330" s="36">
        <v>13.39861</v>
      </c>
      <c r="I330" s="36">
        <v>100054.39999999999</v>
      </c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 t="s">
        <v>400</v>
      </c>
      <c r="B331" s="36">
        <v>1.3646E-2</v>
      </c>
      <c r="C331" s="36" t="s">
        <v>168</v>
      </c>
      <c r="D331" s="36" t="s">
        <v>419</v>
      </c>
      <c r="E331" s="36">
        <v>1</v>
      </c>
      <c r="F331" s="36">
        <v>1069.153</v>
      </c>
      <c r="G331" s="36">
        <v>13.364409999999999</v>
      </c>
      <c r="H331" s="36">
        <v>13.364409999999999</v>
      </c>
      <c r="I331" s="36">
        <v>100025.5</v>
      </c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 t="s">
        <v>401</v>
      </c>
      <c r="B332" s="36">
        <v>0.136458</v>
      </c>
      <c r="C332" s="36" t="s">
        <v>366</v>
      </c>
      <c r="D332" s="36" t="s">
        <v>419</v>
      </c>
      <c r="E332" s="36">
        <v>1</v>
      </c>
      <c r="F332" s="36">
        <v>1406.453</v>
      </c>
      <c r="G332" s="36">
        <v>17.580660000000002</v>
      </c>
      <c r="H332" s="36">
        <v>17.580660000000002</v>
      </c>
      <c r="I332" s="36">
        <v>100335.9</v>
      </c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 t="s">
        <v>402</v>
      </c>
      <c r="B333" s="36">
        <v>4.0085000000000003E-2</v>
      </c>
      <c r="C333" s="36" t="s">
        <v>366</v>
      </c>
      <c r="D333" s="36" t="s">
        <v>419</v>
      </c>
      <c r="E333" s="36">
        <v>1</v>
      </c>
      <c r="F333" s="36">
        <v>883.10360000000003</v>
      </c>
      <c r="G333" s="36">
        <v>11.0388</v>
      </c>
      <c r="H333" s="36">
        <v>11.0388</v>
      </c>
      <c r="I333" s="36">
        <v>100061.9</v>
      </c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 t="s">
        <v>403</v>
      </c>
      <c r="B334" s="36">
        <v>0.85115700000000005</v>
      </c>
      <c r="C334" s="36" t="s">
        <v>366</v>
      </c>
      <c r="D334" s="36" t="s">
        <v>68</v>
      </c>
      <c r="E334" s="36">
        <v>1</v>
      </c>
      <c r="F334" s="36">
        <v>994.48630000000003</v>
      </c>
      <c r="G334" s="36">
        <v>49.724319999999999</v>
      </c>
      <c r="H334" s="36">
        <v>49.724319999999999</v>
      </c>
      <c r="I334" s="36">
        <v>600105.80000000005</v>
      </c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 t="s">
        <v>404</v>
      </c>
      <c r="B335" s="36">
        <v>9.8079E-2</v>
      </c>
      <c r="C335" s="36" t="s">
        <v>366</v>
      </c>
      <c r="D335" s="36" t="s">
        <v>419</v>
      </c>
      <c r="E335" s="36">
        <v>1</v>
      </c>
      <c r="F335" s="36">
        <v>967.71799999999996</v>
      </c>
      <c r="G335" s="36">
        <v>12.09648</v>
      </c>
      <c r="H335" s="36">
        <v>12.09648</v>
      </c>
      <c r="I335" s="36">
        <v>100166.1</v>
      </c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 t="s">
        <v>405</v>
      </c>
      <c r="B336" s="36">
        <v>0.46093800000000001</v>
      </c>
      <c r="C336" s="36" t="s">
        <v>366</v>
      </c>
      <c r="D336" s="36" t="s">
        <v>68</v>
      </c>
      <c r="E336" s="36">
        <v>1</v>
      </c>
      <c r="F336" s="36">
        <v>494.65589999999997</v>
      </c>
      <c r="G336" s="36">
        <v>24.732790000000001</v>
      </c>
      <c r="H336" s="36">
        <v>24.732790000000001</v>
      </c>
      <c r="I336" s="36">
        <v>600028.5</v>
      </c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 t="s">
        <v>406</v>
      </c>
      <c r="B337" s="36">
        <v>9.5520999999999995E-2</v>
      </c>
      <c r="C337" s="36" t="s">
        <v>366</v>
      </c>
      <c r="D337" s="36" t="s">
        <v>419</v>
      </c>
      <c r="E337" s="36">
        <v>1</v>
      </c>
      <c r="F337" s="36">
        <v>1367</v>
      </c>
      <c r="G337" s="36">
        <v>17.087499999999999</v>
      </c>
      <c r="H337" s="36">
        <v>17.087499999999999</v>
      </c>
      <c r="I337" s="36">
        <v>100228.5</v>
      </c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 t="s">
        <v>407</v>
      </c>
      <c r="B338" s="36">
        <v>2.3328999999999999E-2</v>
      </c>
      <c r="C338" s="36" t="s">
        <v>366</v>
      </c>
      <c r="D338" s="36" t="s">
        <v>418</v>
      </c>
      <c r="E338" s="36">
        <v>1</v>
      </c>
      <c r="F338" s="36">
        <v>2192.4079999999999</v>
      </c>
      <c r="G338" s="36">
        <v>27.405100000000001</v>
      </c>
      <c r="H338" s="36">
        <v>27.405100000000001</v>
      </c>
      <c r="I338" s="36">
        <v>150153.4</v>
      </c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 t="s">
        <v>408</v>
      </c>
      <c r="B339" s="36">
        <v>1.3407899999999999</v>
      </c>
      <c r="C339" s="36" t="s">
        <v>168</v>
      </c>
      <c r="D339" s="36" t="s">
        <v>68</v>
      </c>
      <c r="E339" s="36">
        <v>1</v>
      </c>
      <c r="F339" s="36">
        <v>2220.8290000000002</v>
      </c>
      <c r="G339" s="36">
        <v>111.0414</v>
      </c>
      <c r="H339" s="36">
        <v>111.0414</v>
      </c>
      <c r="I339" s="36">
        <v>600372.19999999995</v>
      </c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 t="s">
        <v>409</v>
      </c>
      <c r="B340" s="36">
        <v>2.31E-3</v>
      </c>
      <c r="C340" s="36" t="s">
        <v>366</v>
      </c>
      <c r="D340" s="36" t="s">
        <v>419</v>
      </c>
      <c r="E340" s="36">
        <v>1</v>
      </c>
      <c r="F340" s="36">
        <v>1196.942</v>
      </c>
      <c r="G340" s="36">
        <v>14.961779999999999</v>
      </c>
      <c r="H340" s="36">
        <v>14.961779999999999</v>
      </c>
      <c r="I340" s="36">
        <v>100004.8</v>
      </c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</row>
    <row r="341" spans="1:20">
      <c r="B341">
        <f>SUM(B2:B340)</f>
        <v>259.45881200000008</v>
      </c>
      <c r="F341">
        <f>SUM(F2:F340)</f>
        <v>487047.84514000011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615A-BAF2-418F-9C46-7A304B9FF469}">
  <dimension ref="A1:AB341"/>
  <sheetViews>
    <sheetView topLeftCell="H1" workbookViewId="0">
      <selection activeCell="AB4" sqref="AB4"/>
    </sheetView>
  </sheetViews>
  <sheetFormatPr defaultRowHeight="15"/>
  <cols>
    <col min="12" max="12" width="12.5703125" bestFit="1" customWidth="1"/>
  </cols>
  <sheetData>
    <row r="1" spans="1:28">
      <c r="A1" s="34" t="s">
        <v>424</v>
      </c>
      <c r="B1" s="35" t="s">
        <v>412</v>
      </c>
      <c r="C1" s="35" t="s">
        <v>47</v>
      </c>
      <c r="D1" s="35" t="s">
        <v>48</v>
      </c>
      <c r="E1" s="35" t="s">
        <v>23</v>
      </c>
      <c r="F1" s="35" t="s">
        <v>413</v>
      </c>
      <c r="G1" s="35" t="s">
        <v>414</v>
      </c>
      <c r="H1" s="35" t="s">
        <v>415</v>
      </c>
      <c r="I1" s="35" t="s">
        <v>425</v>
      </c>
      <c r="J1" s="35" t="s">
        <v>417</v>
      </c>
      <c r="K1" s="35" t="s">
        <v>47</v>
      </c>
      <c r="L1" s="35" t="s">
        <v>412</v>
      </c>
      <c r="M1" s="35" t="s">
        <v>55</v>
      </c>
      <c r="N1" s="35" t="s">
        <v>48</v>
      </c>
      <c r="O1" s="35" t="s">
        <v>23</v>
      </c>
      <c r="P1" s="35" t="s">
        <v>413</v>
      </c>
      <c r="Q1" s="35" t="s">
        <v>414</v>
      </c>
      <c r="R1" s="35" t="s">
        <v>415</v>
      </c>
      <c r="S1" s="35" t="s">
        <v>416</v>
      </c>
      <c r="T1" s="35" t="s">
        <v>417</v>
      </c>
      <c r="AA1" t="s">
        <v>56</v>
      </c>
      <c r="AB1" s="43">
        <f>L32+B341</f>
        <v>518.46999999999991</v>
      </c>
    </row>
    <row r="2" spans="1:28">
      <c r="A2" s="36" t="s">
        <v>57</v>
      </c>
      <c r="B2" s="36">
        <v>0.24</v>
      </c>
      <c r="C2" s="36" t="s">
        <v>58</v>
      </c>
      <c r="D2" s="36" t="s">
        <v>59</v>
      </c>
      <c r="E2" s="36">
        <v>1</v>
      </c>
      <c r="F2" s="36">
        <v>344</v>
      </c>
      <c r="G2" s="36">
        <v>16</v>
      </c>
      <c r="H2" s="36">
        <v>16</v>
      </c>
      <c r="I2" s="37">
        <v>2000004</v>
      </c>
      <c r="J2" s="36"/>
      <c r="K2" s="36" t="s">
        <v>58</v>
      </c>
      <c r="L2" s="42">
        <v>8</v>
      </c>
      <c r="M2" s="36" t="s">
        <v>60</v>
      </c>
      <c r="N2" s="36" t="s">
        <v>68</v>
      </c>
      <c r="O2" s="36">
        <v>1</v>
      </c>
      <c r="P2" s="36">
        <v>824</v>
      </c>
      <c r="Q2" s="36">
        <v>41</v>
      </c>
      <c r="R2" s="36">
        <v>41</v>
      </c>
      <c r="S2" s="37">
        <v>600775</v>
      </c>
      <c r="T2" s="36"/>
      <c r="AA2" t="s">
        <v>62</v>
      </c>
      <c r="AB2" s="44">
        <f>P32+F341</f>
        <v>177391</v>
      </c>
    </row>
    <row r="3" spans="1:28">
      <c r="A3" s="36" t="s">
        <v>63</v>
      </c>
      <c r="B3" s="36">
        <v>1.5</v>
      </c>
      <c r="C3" s="36" t="s">
        <v>362</v>
      </c>
      <c r="D3" s="36" t="s">
        <v>418</v>
      </c>
      <c r="E3" s="36">
        <v>1</v>
      </c>
      <c r="F3" s="36">
        <v>126</v>
      </c>
      <c r="G3" s="36">
        <v>2</v>
      </c>
      <c r="H3" s="36">
        <v>2</v>
      </c>
      <c r="I3" s="37">
        <v>150565</v>
      </c>
      <c r="J3" s="36"/>
      <c r="K3" s="36" t="s">
        <v>120</v>
      </c>
      <c r="L3" s="42">
        <v>7</v>
      </c>
      <c r="M3" s="36" t="s">
        <v>65</v>
      </c>
      <c r="N3" s="36" t="s">
        <v>419</v>
      </c>
      <c r="O3" s="36">
        <v>1</v>
      </c>
      <c r="P3" s="36">
        <v>256</v>
      </c>
      <c r="Q3" s="36">
        <v>3</v>
      </c>
      <c r="R3" s="36">
        <v>3</v>
      </c>
      <c r="S3" s="37">
        <v>103204</v>
      </c>
      <c r="T3" s="36"/>
      <c r="AA3" t="s">
        <v>66</v>
      </c>
      <c r="AB3">
        <f>SUM(E2:E340,O2:O31)</f>
        <v>374</v>
      </c>
    </row>
    <row r="4" spans="1:28">
      <c r="A4" s="36" t="s">
        <v>67</v>
      </c>
      <c r="B4" s="36">
        <v>0.87</v>
      </c>
      <c r="C4" s="36" t="s">
        <v>322</v>
      </c>
      <c r="D4" s="36" t="s">
        <v>418</v>
      </c>
      <c r="E4" s="36">
        <v>1</v>
      </c>
      <c r="F4" s="36">
        <v>116</v>
      </c>
      <c r="G4" s="36">
        <v>1</v>
      </c>
      <c r="H4" s="36">
        <v>1</v>
      </c>
      <c r="I4" s="37">
        <v>150302</v>
      </c>
      <c r="J4" s="36"/>
      <c r="K4" s="36" t="s">
        <v>123</v>
      </c>
      <c r="L4" s="42">
        <v>11</v>
      </c>
      <c r="M4" s="36" t="s">
        <v>65</v>
      </c>
      <c r="N4" s="36" t="s">
        <v>419</v>
      </c>
      <c r="O4" s="36">
        <v>1</v>
      </c>
      <c r="P4" s="37">
        <v>1193</v>
      </c>
      <c r="Q4" s="36">
        <v>15</v>
      </c>
      <c r="R4" s="36">
        <v>15</v>
      </c>
      <c r="S4" s="37">
        <v>122981</v>
      </c>
      <c r="T4" s="36"/>
    </row>
    <row r="5" spans="1:28">
      <c r="A5" s="36" t="s">
        <v>58</v>
      </c>
      <c r="B5" s="36">
        <v>8.06</v>
      </c>
      <c r="C5" s="36" t="s">
        <v>263</v>
      </c>
      <c r="D5" s="36" t="s">
        <v>418</v>
      </c>
      <c r="E5" s="36">
        <v>1</v>
      </c>
      <c r="F5" s="36">
        <v>231</v>
      </c>
      <c r="G5" s="36">
        <v>3</v>
      </c>
      <c r="H5" s="36">
        <v>3</v>
      </c>
      <c r="I5" s="37">
        <v>155592</v>
      </c>
      <c r="J5" s="36"/>
      <c r="K5" s="36" t="s">
        <v>129</v>
      </c>
      <c r="L5" s="42">
        <v>2</v>
      </c>
      <c r="M5" s="36" t="s">
        <v>65</v>
      </c>
      <c r="N5" s="36" t="s">
        <v>419</v>
      </c>
      <c r="O5" s="36">
        <v>1</v>
      </c>
      <c r="P5" s="37">
        <v>1576</v>
      </c>
      <c r="Q5" s="36">
        <v>20</v>
      </c>
      <c r="R5" s="36">
        <v>20</v>
      </c>
      <c r="S5" s="37">
        <v>104540</v>
      </c>
      <c r="T5" s="36"/>
    </row>
    <row r="6" spans="1:28">
      <c r="A6" s="36" t="s">
        <v>70</v>
      </c>
      <c r="B6" s="36">
        <v>0.02</v>
      </c>
      <c r="C6" s="36" t="s">
        <v>271</v>
      </c>
      <c r="D6" s="36" t="s">
        <v>418</v>
      </c>
      <c r="E6" s="36">
        <v>1</v>
      </c>
      <c r="F6" s="37">
        <v>1079</v>
      </c>
      <c r="G6" s="36">
        <v>13</v>
      </c>
      <c r="H6" s="36">
        <v>13</v>
      </c>
      <c r="I6" s="37">
        <v>150064</v>
      </c>
      <c r="J6" s="36"/>
      <c r="K6" s="36" t="s">
        <v>168</v>
      </c>
      <c r="L6" s="42">
        <v>32</v>
      </c>
      <c r="M6" s="36" t="s">
        <v>65</v>
      </c>
      <c r="N6" s="36" t="s">
        <v>419</v>
      </c>
      <c r="O6" s="36">
        <v>2</v>
      </c>
      <c r="P6" s="36">
        <v>783</v>
      </c>
      <c r="Q6" s="36">
        <v>10</v>
      </c>
      <c r="R6" s="36">
        <v>20</v>
      </c>
      <c r="S6" s="37">
        <v>286542</v>
      </c>
      <c r="T6" s="36"/>
    </row>
    <row r="7" spans="1:28">
      <c r="A7" s="36" t="s">
        <v>72</v>
      </c>
      <c r="B7" s="36">
        <v>0.09</v>
      </c>
      <c r="C7" s="36" t="s">
        <v>271</v>
      </c>
      <c r="D7" s="36" t="s">
        <v>418</v>
      </c>
      <c r="E7" s="36">
        <v>1</v>
      </c>
      <c r="F7" s="36">
        <v>261</v>
      </c>
      <c r="G7" s="36">
        <v>3</v>
      </c>
      <c r="H7" s="36">
        <v>3</v>
      </c>
      <c r="I7" s="37">
        <v>150069</v>
      </c>
      <c r="J7" s="36"/>
      <c r="K7" s="36" t="s">
        <v>169</v>
      </c>
      <c r="L7" s="42">
        <v>5</v>
      </c>
      <c r="M7" s="36" t="s">
        <v>65</v>
      </c>
      <c r="N7" s="36" t="s">
        <v>419</v>
      </c>
      <c r="O7" s="36">
        <v>1</v>
      </c>
      <c r="P7" s="36">
        <v>869</v>
      </c>
      <c r="Q7" s="36">
        <v>11</v>
      </c>
      <c r="R7" s="36">
        <v>11</v>
      </c>
      <c r="S7" s="37">
        <v>108088</v>
      </c>
      <c r="T7" s="36"/>
    </row>
    <row r="8" spans="1:28">
      <c r="A8" s="36" t="s">
        <v>74</v>
      </c>
      <c r="B8" s="36">
        <v>0.83</v>
      </c>
      <c r="C8" s="36" t="s">
        <v>281</v>
      </c>
      <c r="D8" s="36" t="s">
        <v>418</v>
      </c>
      <c r="E8" s="36">
        <v>1</v>
      </c>
      <c r="F8" s="36">
        <v>157</v>
      </c>
      <c r="G8" s="36">
        <v>2</v>
      </c>
      <c r="H8" s="36">
        <v>2</v>
      </c>
      <c r="I8" s="37">
        <v>150393</v>
      </c>
      <c r="J8" s="36"/>
      <c r="K8" s="36" t="s">
        <v>200</v>
      </c>
      <c r="L8" s="42">
        <v>3</v>
      </c>
      <c r="M8" s="36" t="s">
        <v>65</v>
      </c>
      <c r="N8" s="36" t="s">
        <v>419</v>
      </c>
      <c r="O8" s="36">
        <v>1</v>
      </c>
      <c r="P8" s="36">
        <v>697</v>
      </c>
      <c r="Q8" s="36">
        <v>9</v>
      </c>
      <c r="R8" s="36">
        <v>9</v>
      </c>
      <c r="S8" s="37">
        <v>103700</v>
      </c>
      <c r="T8" s="36"/>
    </row>
    <row r="9" spans="1:28">
      <c r="A9" s="36" t="s">
        <v>76</v>
      </c>
      <c r="B9" s="36">
        <v>0.34</v>
      </c>
      <c r="C9" s="36" t="s">
        <v>281</v>
      </c>
      <c r="D9" s="36" t="s">
        <v>59</v>
      </c>
      <c r="E9" s="36">
        <v>1</v>
      </c>
      <c r="F9" s="36">
        <v>449</v>
      </c>
      <c r="G9" s="36">
        <v>21</v>
      </c>
      <c r="H9" s="36">
        <v>21</v>
      </c>
      <c r="I9" s="37">
        <v>2000007</v>
      </c>
      <c r="J9" s="36"/>
      <c r="K9" s="36" t="s">
        <v>204</v>
      </c>
      <c r="L9" s="42">
        <v>2</v>
      </c>
      <c r="M9" s="36" t="s">
        <v>60</v>
      </c>
      <c r="N9" s="36" t="s">
        <v>419</v>
      </c>
      <c r="O9" s="36">
        <v>1</v>
      </c>
      <c r="P9" s="36">
        <v>935</v>
      </c>
      <c r="Q9" s="36">
        <v>12</v>
      </c>
      <c r="R9" s="36">
        <v>12</v>
      </c>
      <c r="S9" s="37">
        <v>103595</v>
      </c>
      <c r="T9" s="36"/>
    </row>
    <row r="10" spans="1:28">
      <c r="A10" s="36" t="s">
        <v>77</v>
      </c>
      <c r="B10" s="36">
        <v>0.1</v>
      </c>
      <c r="C10" s="36" t="s">
        <v>322</v>
      </c>
      <c r="D10" s="36" t="s">
        <v>418</v>
      </c>
      <c r="E10" s="36">
        <v>1</v>
      </c>
      <c r="F10" s="37">
        <v>1022</v>
      </c>
      <c r="G10" s="36">
        <v>13</v>
      </c>
      <c r="H10" s="36">
        <v>13</v>
      </c>
      <c r="I10" s="37">
        <v>150308</v>
      </c>
      <c r="J10" s="36"/>
      <c r="K10" s="36" t="s">
        <v>206</v>
      </c>
      <c r="L10" s="42">
        <v>3</v>
      </c>
      <c r="M10" s="36" t="s">
        <v>60</v>
      </c>
      <c r="N10" s="36" t="s">
        <v>419</v>
      </c>
      <c r="O10" s="36">
        <v>1</v>
      </c>
      <c r="P10" s="36">
        <v>737</v>
      </c>
      <c r="Q10" s="36">
        <v>9</v>
      </c>
      <c r="R10" s="36">
        <v>9</v>
      </c>
      <c r="S10" s="37">
        <v>104289</v>
      </c>
      <c r="T10" s="36"/>
    </row>
    <row r="11" spans="1:28">
      <c r="A11" s="36" t="s">
        <v>79</v>
      </c>
      <c r="B11" s="36">
        <v>0.01</v>
      </c>
      <c r="C11" s="36" t="s">
        <v>312</v>
      </c>
      <c r="D11" s="36" t="s">
        <v>418</v>
      </c>
      <c r="E11" s="36">
        <v>1</v>
      </c>
      <c r="F11" s="36">
        <v>577</v>
      </c>
      <c r="G11" s="36">
        <v>7</v>
      </c>
      <c r="H11" s="36">
        <v>7</v>
      </c>
      <c r="I11" s="37">
        <v>150012</v>
      </c>
      <c r="J11" s="36"/>
      <c r="K11" s="36" t="s">
        <v>64</v>
      </c>
      <c r="L11" s="42">
        <v>4</v>
      </c>
      <c r="M11" s="36" t="s">
        <v>65</v>
      </c>
      <c r="N11" s="36" t="s">
        <v>419</v>
      </c>
      <c r="O11" s="36">
        <v>1</v>
      </c>
      <c r="P11" s="36">
        <v>261</v>
      </c>
      <c r="Q11" s="36">
        <v>3</v>
      </c>
      <c r="R11" s="36">
        <v>3</v>
      </c>
      <c r="S11" s="37">
        <v>102034</v>
      </c>
      <c r="T11" s="36"/>
    </row>
    <row r="12" spans="1:28">
      <c r="A12" s="36" t="s">
        <v>80</v>
      </c>
      <c r="B12" s="36">
        <v>0.24</v>
      </c>
      <c r="C12" s="36" t="s">
        <v>281</v>
      </c>
      <c r="D12" s="36" t="s">
        <v>418</v>
      </c>
      <c r="E12" s="36">
        <v>1</v>
      </c>
      <c r="F12" s="36">
        <v>784</v>
      </c>
      <c r="G12" s="36">
        <v>10</v>
      </c>
      <c r="H12" s="36">
        <v>10</v>
      </c>
      <c r="I12" s="37">
        <v>150565</v>
      </c>
      <c r="J12" s="36"/>
      <c r="K12" s="36" t="s">
        <v>231</v>
      </c>
      <c r="L12" s="42">
        <v>7</v>
      </c>
      <c r="M12" s="36" t="s">
        <v>65</v>
      </c>
      <c r="N12" s="36" t="s">
        <v>419</v>
      </c>
      <c r="O12" s="36">
        <v>1</v>
      </c>
      <c r="P12" s="36">
        <v>851</v>
      </c>
      <c r="Q12" s="36">
        <v>11</v>
      </c>
      <c r="R12" s="36">
        <v>11</v>
      </c>
      <c r="S12" s="37">
        <v>110270</v>
      </c>
      <c r="T12" s="36"/>
    </row>
    <row r="13" spans="1:28">
      <c r="A13" s="36" t="s">
        <v>81</v>
      </c>
      <c r="B13" s="36">
        <v>0.01</v>
      </c>
      <c r="C13" s="36" t="s">
        <v>271</v>
      </c>
      <c r="D13" s="36" t="s">
        <v>418</v>
      </c>
      <c r="E13" s="36">
        <v>1</v>
      </c>
      <c r="F13" s="36">
        <v>213</v>
      </c>
      <c r="G13" s="36">
        <v>3</v>
      </c>
      <c r="H13" s="36">
        <v>3</v>
      </c>
      <c r="I13" s="37">
        <v>150009</v>
      </c>
      <c r="J13" s="36"/>
      <c r="K13" s="36" t="s">
        <v>233</v>
      </c>
      <c r="L13" s="42">
        <v>6</v>
      </c>
      <c r="M13" s="36" t="s">
        <v>60</v>
      </c>
      <c r="N13" s="36" t="s">
        <v>419</v>
      </c>
      <c r="O13" s="36">
        <v>1</v>
      </c>
      <c r="P13" s="37">
        <v>1241</v>
      </c>
      <c r="Q13" s="36">
        <v>16</v>
      </c>
      <c r="R13" s="36">
        <v>16</v>
      </c>
      <c r="S13" s="37">
        <v>112628</v>
      </c>
      <c r="T13" s="36"/>
    </row>
    <row r="14" spans="1:28">
      <c r="A14" s="36" t="s">
        <v>82</v>
      </c>
      <c r="B14" s="36">
        <v>0.65</v>
      </c>
      <c r="C14" s="36" t="s">
        <v>168</v>
      </c>
      <c r="D14" s="36" t="s">
        <v>418</v>
      </c>
      <c r="E14" s="36">
        <v>1</v>
      </c>
      <c r="F14" s="36">
        <v>367</v>
      </c>
      <c r="G14" s="36">
        <v>5</v>
      </c>
      <c r="H14" s="36">
        <v>5</v>
      </c>
      <c r="I14" s="37">
        <v>150713</v>
      </c>
      <c r="J14" s="36"/>
      <c r="K14" s="36" t="s">
        <v>234</v>
      </c>
      <c r="L14" s="42">
        <v>8</v>
      </c>
      <c r="M14" s="36" t="s">
        <v>60</v>
      </c>
      <c r="N14" s="36" t="s">
        <v>419</v>
      </c>
      <c r="O14" s="36">
        <v>1</v>
      </c>
      <c r="P14" s="36">
        <v>548</v>
      </c>
      <c r="Q14" s="36">
        <v>7</v>
      </c>
      <c r="R14" s="36">
        <v>7</v>
      </c>
      <c r="S14" s="37">
        <v>107744</v>
      </c>
      <c r="T14" s="36"/>
    </row>
    <row r="15" spans="1:28">
      <c r="A15" s="36" t="s">
        <v>84</v>
      </c>
      <c r="B15" s="36">
        <v>0.04</v>
      </c>
      <c r="C15" s="36" t="s">
        <v>285</v>
      </c>
      <c r="D15" s="36" t="s">
        <v>418</v>
      </c>
      <c r="E15" s="36">
        <v>1</v>
      </c>
      <c r="F15" s="37">
        <v>1298</v>
      </c>
      <c r="G15" s="36">
        <v>16</v>
      </c>
      <c r="H15" s="36">
        <v>16</v>
      </c>
      <c r="I15" s="37">
        <v>150159</v>
      </c>
      <c r="J15" s="36"/>
      <c r="K15" s="36" t="s">
        <v>236</v>
      </c>
      <c r="L15" s="42">
        <v>0</v>
      </c>
      <c r="M15" s="36" t="s">
        <v>60</v>
      </c>
      <c r="N15" s="36" t="s">
        <v>419</v>
      </c>
      <c r="O15" s="36">
        <v>1</v>
      </c>
      <c r="P15" s="36">
        <v>731</v>
      </c>
      <c r="Q15" s="36">
        <v>9</v>
      </c>
      <c r="R15" s="36">
        <v>9</v>
      </c>
      <c r="S15" s="37">
        <v>100027</v>
      </c>
      <c r="T15" s="36"/>
    </row>
    <row r="16" spans="1:28">
      <c r="A16" s="36" t="s">
        <v>85</v>
      </c>
      <c r="B16" s="36">
        <v>1.61</v>
      </c>
      <c r="C16" s="36" t="s">
        <v>234</v>
      </c>
      <c r="D16" s="36" t="s">
        <v>418</v>
      </c>
      <c r="E16" s="36">
        <v>1</v>
      </c>
      <c r="F16" s="36">
        <v>69</v>
      </c>
      <c r="G16" s="36">
        <v>1</v>
      </c>
      <c r="H16" s="36">
        <v>1</v>
      </c>
      <c r="I16" s="37">
        <v>150332</v>
      </c>
      <c r="J16" s="36"/>
      <c r="K16" s="36" t="s">
        <v>240</v>
      </c>
      <c r="L16" s="42">
        <v>7</v>
      </c>
      <c r="M16" s="36" t="s">
        <v>65</v>
      </c>
      <c r="N16" s="36" t="s">
        <v>419</v>
      </c>
      <c r="O16" s="36">
        <v>1</v>
      </c>
      <c r="P16" s="37">
        <v>1232</v>
      </c>
      <c r="Q16" s="36">
        <v>15</v>
      </c>
      <c r="R16" s="36">
        <v>15</v>
      </c>
      <c r="S16" s="37">
        <v>115241</v>
      </c>
      <c r="T16" s="36"/>
    </row>
    <row r="17" spans="1:20">
      <c r="A17" s="36" t="s">
        <v>87</v>
      </c>
      <c r="B17" s="36">
        <v>0</v>
      </c>
      <c r="C17" s="36" t="s">
        <v>271</v>
      </c>
      <c r="D17" s="36" t="s">
        <v>418</v>
      </c>
      <c r="E17" s="36">
        <v>1</v>
      </c>
      <c r="F17" s="36">
        <v>480</v>
      </c>
      <c r="G17" s="36">
        <v>6</v>
      </c>
      <c r="H17" s="36">
        <v>6</v>
      </c>
      <c r="I17" s="37">
        <v>150001</v>
      </c>
      <c r="J17" s="36"/>
      <c r="K17" s="36" t="s">
        <v>247</v>
      </c>
      <c r="L17" s="42">
        <v>0</v>
      </c>
      <c r="M17" s="36" t="s">
        <v>60</v>
      </c>
      <c r="N17" s="36" t="s">
        <v>419</v>
      </c>
      <c r="O17" s="36">
        <v>1</v>
      </c>
      <c r="P17" s="36">
        <v>799</v>
      </c>
      <c r="Q17" s="36">
        <v>10</v>
      </c>
      <c r="R17" s="36">
        <v>10</v>
      </c>
      <c r="S17" s="37">
        <v>100449</v>
      </c>
      <c r="T17" s="36"/>
    </row>
    <row r="18" spans="1:20">
      <c r="A18" s="36" t="s">
        <v>88</v>
      </c>
      <c r="B18" s="36">
        <v>0.19</v>
      </c>
      <c r="C18" s="36" t="s">
        <v>231</v>
      </c>
      <c r="D18" s="36" t="s">
        <v>418</v>
      </c>
      <c r="E18" s="36">
        <v>1</v>
      </c>
      <c r="F18" s="37">
        <v>1068</v>
      </c>
      <c r="G18" s="36">
        <v>13</v>
      </c>
      <c r="H18" s="36">
        <v>13</v>
      </c>
      <c r="I18" s="37">
        <v>150616</v>
      </c>
      <c r="J18" s="36"/>
      <c r="K18" s="36" t="s">
        <v>257</v>
      </c>
      <c r="L18" s="42">
        <v>24</v>
      </c>
      <c r="M18" s="36" t="s">
        <v>60</v>
      </c>
      <c r="N18" s="36" t="s">
        <v>419</v>
      </c>
      <c r="O18" s="36">
        <v>2</v>
      </c>
      <c r="P18" s="37">
        <v>1033</v>
      </c>
      <c r="Q18" s="36">
        <v>13</v>
      </c>
      <c r="R18" s="36">
        <v>26</v>
      </c>
      <c r="S18" s="37">
        <v>287480</v>
      </c>
      <c r="T18" s="36"/>
    </row>
    <row r="19" spans="1:20">
      <c r="A19" s="36" t="s">
        <v>89</v>
      </c>
      <c r="B19" s="36">
        <v>1.1200000000000001</v>
      </c>
      <c r="C19" s="36" t="s">
        <v>58</v>
      </c>
      <c r="D19" s="36" t="s">
        <v>418</v>
      </c>
      <c r="E19" s="36">
        <v>1</v>
      </c>
      <c r="F19" s="36">
        <v>107</v>
      </c>
      <c r="G19" s="36">
        <v>1</v>
      </c>
      <c r="H19" s="36">
        <v>1</v>
      </c>
      <c r="I19" s="37">
        <v>150362</v>
      </c>
      <c r="J19" s="36"/>
      <c r="K19" s="36" t="s">
        <v>263</v>
      </c>
      <c r="L19" s="42">
        <v>13</v>
      </c>
      <c r="M19" s="36" t="s">
        <v>65</v>
      </c>
      <c r="N19" s="36" t="s">
        <v>68</v>
      </c>
      <c r="O19" s="36">
        <v>1</v>
      </c>
      <c r="P19" s="37">
        <v>1625</v>
      </c>
      <c r="Q19" s="36">
        <v>81</v>
      </c>
      <c r="R19" s="36">
        <v>81</v>
      </c>
      <c r="S19" s="37">
        <v>602699</v>
      </c>
      <c r="T19" s="36"/>
    </row>
    <row r="20" spans="1:20">
      <c r="A20" s="36" t="s">
        <v>90</v>
      </c>
      <c r="B20" s="36">
        <v>0.02</v>
      </c>
      <c r="C20" s="36" t="s">
        <v>271</v>
      </c>
      <c r="D20" s="36" t="s">
        <v>418</v>
      </c>
      <c r="E20" s="36">
        <v>1</v>
      </c>
      <c r="F20" s="36">
        <v>374</v>
      </c>
      <c r="G20" s="36">
        <v>5</v>
      </c>
      <c r="H20" s="36">
        <v>5</v>
      </c>
      <c r="I20" s="37">
        <v>150021</v>
      </c>
      <c r="J20" s="36"/>
      <c r="K20" s="36" t="s">
        <v>271</v>
      </c>
      <c r="L20" s="42">
        <v>5</v>
      </c>
      <c r="M20" s="36" t="s">
        <v>60</v>
      </c>
      <c r="N20" s="36" t="s">
        <v>419</v>
      </c>
      <c r="O20" s="36">
        <v>1</v>
      </c>
      <c r="P20" s="36">
        <v>365</v>
      </c>
      <c r="Q20" s="36">
        <v>5</v>
      </c>
      <c r="R20" s="36">
        <v>5</v>
      </c>
      <c r="S20" s="37">
        <v>103206</v>
      </c>
      <c r="T20" s="36"/>
    </row>
    <row r="21" spans="1:20">
      <c r="A21" s="36" t="s">
        <v>91</v>
      </c>
      <c r="B21" s="36">
        <v>0.32</v>
      </c>
      <c r="C21" s="36" t="s">
        <v>120</v>
      </c>
      <c r="D21" s="36" t="s">
        <v>59</v>
      </c>
      <c r="E21" s="36">
        <v>1</v>
      </c>
      <c r="F21" s="36">
        <v>48</v>
      </c>
      <c r="G21" s="36">
        <v>2</v>
      </c>
      <c r="H21" s="36">
        <v>2</v>
      </c>
      <c r="I21" s="37">
        <v>2000001</v>
      </c>
      <c r="J21" s="36"/>
      <c r="K21" s="36" t="s">
        <v>277</v>
      </c>
      <c r="L21" s="42">
        <v>8</v>
      </c>
      <c r="M21" s="36" t="s">
        <v>65</v>
      </c>
      <c r="N21" s="36" t="s">
        <v>419</v>
      </c>
      <c r="O21" s="36">
        <v>1</v>
      </c>
      <c r="P21" s="36">
        <v>372</v>
      </c>
      <c r="Q21" s="36">
        <v>5</v>
      </c>
      <c r="R21" s="36">
        <v>5</v>
      </c>
      <c r="S21" s="37">
        <v>104913</v>
      </c>
      <c r="T21" s="36"/>
    </row>
    <row r="22" spans="1:20">
      <c r="A22" s="36" t="s">
        <v>92</v>
      </c>
      <c r="B22" s="36">
        <v>0.08</v>
      </c>
      <c r="C22" s="36" t="s">
        <v>204</v>
      </c>
      <c r="D22" s="36" t="s">
        <v>418</v>
      </c>
      <c r="E22" s="36">
        <v>1</v>
      </c>
      <c r="F22" s="36">
        <v>192</v>
      </c>
      <c r="G22" s="36">
        <v>2</v>
      </c>
      <c r="H22" s="36">
        <v>2</v>
      </c>
      <c r="I22" s="37">
        <v>150045</v>
      </c>
      <c r="J22" s="36"/>
      <c r="K22" s="36" t="s">
        <v>281</v>
      </c>
      <c r="L22" s="42">
        <v>5</v>
      </c>
      <c r="M22" s="36" t="s">
        <v>60</v>
      </c>
      <c r="N22" s="36" t="s">
        <v>419</v>
      </c>
      <c r="O22" s="36">
        <v>1</v>
      </c>
      <c r="P22" s="37">
        <v>1904</v>
      </c>
      <c r="Q22" s="36">
        <v>24</v>
      </c>
      <c r="R22" s="36">
        <v>24</v>
      </c>
      <c r="S22" s="37">
        <v>115862</v>
      </c>
      <c r="T22" s="36"/>
    </row>
    <row r="23" spans="1:20">
      <c r="A23" s="36" t="s">
        <v>93</v>
      </c>
      <c r="B23" s="36">
        <v>0.01</v>
      </c>
      <c r="C23" s="36" t="s">
        <v>281</v>
      </c>
      <c r="D23" s="36" t="s">
        <v>418</v>
      </c>
      <c r="E23" s="36">
        <v>1</v>
      </c>
      <c r="F23" s="36">
        <v>909</v>
      </c>
      <c r="G23" s="36">
        <v>11</v>
      </c>
      <c r="H23" s="36">
        <v>11</v>
      </c>
      <c r="I23" s="37">
        <v>150023</v>
      </c>
      <c r="J23" s="36"/>
      <c r="K23" s="36" t="s">
        <v>282</v>
      </c>
      <c r="L23" s="42">
        <v>13</v>
      </c>
      <c r="M23" s="36" t="s">
        <v>60</v>
      </c>
      <c r="N23" s="36" t="s">
        <v>68</v>
      </c>
      <c r="O23" s="36">
        <v>1</v>
      </c>
      <c r="P23" s="37">
        <v>1089</v>
      </c>
      <c r="Q23" s="36">
        <v>54</v>
      </c>
      <c r="R23" s="36">
        <v>54</v>
      </c>
      <c r="S23" s="37">
        <v>601709</v>
      </c>
      <c r="T23" s="36"/>
    </row>
    <row r="24" spans="1:20">
      <c r="A24" s="36" t="s">
        <v>94</v>
      </c>
      <c r="B24" s="36">
        <v>1.56</v>
      </c>
      <c r="C24" s="36" t="s">
        <v>120</v>
      </c>
      <c r="D24" s="36" t="s">
        <v>59</v>
      </c>
      <c r="E24" s="36">
        <v>1</v>
      </c>
      <c r="F24" s="36">
        <v>60</v>
      </c>
      <c r="G24" s="36">
        <v>3</v>
      </c>
      <c r="H24" s="36">
        <v>3</v>
      </c>
      <c r="I24" s="37">
        <v>2000004</v>
      </c>
      <c r="J24" s="36"/>
      <c r="K24" s="36" t="s">
        <v>285</v>
      </c>
      <c r="L24" s="42">
        <v>6</v>
      </c>
      <c r="M24" s="36" t="s">
        <v>60</v>
      </c>
      <c r="N24" s="36" t="s">
        <v>419</v>
      </c>
      <c r="O24" s="36">
        <v>1</v>
      </c>
      <c r="P24" s="37">
        <v>1956</v>
      </c>
      <c r="Q24" s="36">
        <v>24</v>
      </c>
      <c r="R24" s="36">
        <v>24</v>
      </c>
      <c r="S24" s="37">
        <v>119558</v>
      </c>
      <c r="T24" s="36"/>
    </row>
    <row r="25" spans="1:20">
      <c r="A25" s="36" t="s">
        <v>95</v>
      </c>
      <c r="B25" s="36">
        <v>0.34</v>
      </c>
      <c r="C25" s="36" t="s">
        <v>322</v>
      </c>
      <c r="D25" s="36" t="s">
        <v>418</v>
      </c>
      <c r="E25" s="36">
        <v>1</v>
      </c>
      <c r="F25" s="36">
        <v>936</v>
      </c>
      <c r="G25" s="36">
        <v>12</v>
      </c>
      <c r="H25" s="36">
        <v>12</v>
      </c>
      <c r="I25" s="37">
        <v>150956</v>
      </c>
      <c r="J25" s="36"/>
      <c r="K25" s="36" t="s">
        <v>307</v>
      </c>
      <c r="L25" s="42">
        <v>6</v>
      </c>
      <c r="M25" s="36" t="s">
        <v>65</v>
      </c>
      <c r="N25" s="36" t="s">
        <v>68</v>
      </c>
      <c r="O25" s="36">
        <v>1</v>
      </c>
      <c r="P25" s="37">
        <v>1624</v>
      </c>
      <c r="Q25" s="36">
        <v>81</v>
      </c>
      <c r="R25" s="36">
        <v>81</v>
      </c>
      <c r="S25" s="37">
        <v>601292</v>
      </c>
      <c r="T25" s="36"/>
    </row>
    <row r="26" spans="1:20">
      <c r="A26" s="36" t="s">
        <v>96</v>
      </c>
      <c r="B26" s="36">
        <v>0.01</v>
      </c>
      <c r="C26" s="36" t="s">
        <v>271</v>
      </c>
      <c r="D26" s="36" t="s">
        <v>418</v>
      </c>
      <c r="E26" s="36">
        <v>1</v>
      </c>
      <c r="F26" s="36">
        <v>330</v>
      </c>
      <c r="G26" s="36">
        <v>4</v>
      </c>
      <c r="H26" s="36">
        <v>4</v>
      </c>
      <c r="I26" s="37">
        <v>150006</v>
      </c>
      <c r="J26" s="36"/>
      <c r="K26" s="36" t="s">
        <v>312</v>
      </c>
      <c r="L26" s="42">
        <v>4</v>
      </c>
      <c r="M26" s="36" t="s">
        <v>65</v>
      </c>
      <c r="N26" s="36" t="s">
        <v>419</v>
      </c>
      <c r="O26" s="36">
        <v>1</v>
      </c>
      <c r="P26" s="36">
        <v>882</v>
      </c>
      <c r="Q26" s="36">
        <v>11</v>
      </c>
      <c r="R26" s="36">
        <v>11</v>
      </c>
      <c r="S26" s="37">
        <v>106913</v>
      </c>
      <c r="T26" s="36"/>
    </row>
    <row r="27" spans="1:20">
      <c r="A27" s="36" t="s">
        <v>97</v>
      </c>
      <c r="B27" s="36">
        <v>0.05</v>
      </c>
      <c r="C27" s="36" t="s">
        <v>240</v>
      </c>
      <c r="D27" s="36" t="s">
        <v>418</v>
      </c>
      <c r="E27" s="36">
        <v>1</v>
      </c>
      <c r="F27" s="36">
        <v>340</v>
      </c>
      <c r="G27" s="36">
        <v>4</v>
      </c>
      <c r="H27" s="36">
        <v>4</v>
      </c>
      <c r="I27" s="37">
        <v>150048</v>
      </c>
      <c r="J27" s="36"/>
      <c r="K27" s="36" t="s">
        <v>322</v>
      </c>
      <c r="L27" s="42">
        <v>7</v>
      </c>
      <c r="M27" s="36" t="s">
        <v>65</v>
      </c>
      <c r="N27" s="36" t="s">
        <v>419</v>
      </c>
      <c r="O27" s="36">
        <v>1</v>
      </c>
      <c r="P27" s="37">
        <v>1395</v>
      </c>
      <c r="Q27" s="36">
        <v>17</v>
      </c>
      <c r="R27" s="36">
        <v>17</v>
      </c>
      <c r="S27" s="37">
        <v>116474</v>
      </c>
      <c r="T27" s="36"/>
    </row>
    <row r="28" spans="1:20">
      <c r="A28" s="36" t="s">
        <v>98</v>
      </c>
      <c r="B28" s="36">
        <v>0.02</v>
      </c>
      <c r="C28" s="36" t="s">
        <v>271</v>
      </c>
      <c r="D28" s="36" t="s">
        <v>418</v>
      </c>
      <c r="E28" s="36">
        <v>1</v>
      </c>
      <c r="F28" s="36">
        <v>849</v>
      </c>
      <c r="G28" s="36">
        <v>11</v>
      </c>
      <c r="H28" s="36">
        <v>11</v>
      </c>
      <c r="I28" s="37">
        <v>150048</v>
      </c>
      <c r="J28" s="36"/>
      <c r="K28" s="36" t="s">
        <v>348</v>
      </c>
      <c r="L28" s="42">
        <v>10</v>
      </c>
      <c r="M28" s="36" t="s">
        <v>60</v>
      </c>
      <c r="N28" s="36" t="s">
        <v>419</v>
      </c>
      <c r="O28" s="36">
        <v>1</v>
      </c>
      <c r="P28" s="36">
        <v>733</v>
      </c>
      <c r="Q28" s="36">
        <v>9</v>
      </c>
      <c r="R28" s="36">
        <v>9</v>
      </c>
      <c r="S28" s="37">
        <v>112840</v>
      </c>
      <c r="T28" s="36"/>
    </row>
    <row r="29" spans="1:20">
      <c r="A29" s="36" t="s">
        <v>99</v>
      </c>
      <c r="B29" s="36">
        <v>0</v>
      </c>
      <c r="C29" s="36" t="s">
        <v>271</v>
      </c>
      <c r="D29" s="36" t="s">
        <v>418</v>
      </c>
      <c r="E29" s="36">
        <v>1</v>
      </c>
      <c r="F29" s="36">
        <v>358</v>
      </c>
      <c r="G29" s="36">
        <v>4</v>
      </c>
      <c r="H29" s="36">
        <v>4</v>
      </c>
      <c r="I29" s="37">
        <v>150003</v>
      </c>
      <c r="J29" s="36"/>
      <c r="K29" s="36" t="s">
        <v>362</v>
      </c>
      <c r="L29" s="42">
        <v>16</v>
      </c>
      <c r="M29" s="36" t="s">
        <v>60</v>
      </c>
      <c r="N29" s="36" t="s">
        <v>419</v>
      </c>
      <c r="O29" s="36">
        <v>1</v>
      </c>
      <c r="P29" s="36">
        <v>672</v>
      </c>
      <c r="Q29" s="36">
        <v>8</v>
      </c>
      <c r="R29" s="36">
        <v>8</v>
      </c>
      <c r="S29" s="37">
        <v>118683</v>
      </c>
      <c r="T29" s="36"/>
    </row>
    <row r="30" spans="1:20">
      <c r="A30" s="36" t="s">
        <v>100</v>
      </c>
      <c r="B30" s="36">
        <v>0.15</v>
      </c>
      <c r="C30" s="36" t="s">
        <v>240</v>
      </c>
      <c r="D30" s="36" t="s">
        <v>418</v>
      </c>
      <c r="E30" s="36">
        <v>1</v>
      </c>
      <c r="F30" s="36">
        <v>671</v>
      </c>
      <c r="G30" s="36">
        <v>8</v>
      </c>
      <c r="H30" s="36">
        <v>8</v>
      </c>
      <c r="I30" s="37">
        <v>150295</v>
      </c>
      <c r="J30" s="36"/>
      <c r="K30" s="36" t="s">
        <v>366</v>
      </c>
      <c r="L30" s="42">
        <v>34</v>
      </c>
      <c r="M30" s="36" t="s">
        <v>60</v>
      </c>
      <c r="N30" s="36" t="s">
        <v>419</v>
      </c>
      <c r="O30" s="36">
        <v>2</v>
      </c>
      <c r="P30" s="37">
        <v>1261</v>
      </c>
      <c r="Q30" s="36">
        <v>16</v>
      </c>
      <c r="R30" s="36">
        <v>32</v>
      </c>
      <c r="S30" s="37">
        <v>350953</v>
      </c>
      <c r="T30" s="36"/>
    </row>
    <row r="31" spans="1:20">
      <c r="A31" s="36" t="s">
        <v>101</v>
      </c>
      <c r="B31" s="36">
        <v>0.32</v>
      </c>
      <c r="C31" s="36" t="s">
        <v>129</v>
      </c>
      <c r="D31" s="36" t="s">
        <v>418</v>
      </c>
      <c r="E31" s="36">
        <v>1</v>
      </c>
      <c r="F31" s="36">
        <v>113</v>
      </c>
      <c r="G31" s="36">
        <v>1</v>
      </c>
      <c r="H31" s="36">
        <v>1</v>
      </c>
      <c r="I31" s="37">
        <v>150108</v>
      </c>
      <c r="J31" s="36"/>
      <c r="K31" s="36" t="s">
        <v>369</v>
      </c>
      <c r="L31" s="42">
        <v>3</v>
      </c>
      <c r="M31" s="36" t="s">
        <v>65</v>
      </c>
      <c r="N31" s="36" t="s">
        <v>419</v>
      </c>
      <c r="O31" s="36">
        <v>1</v>
      </c>
      <c r="P31" s="37">
        <v>1536</v>
      </c>
      <c r="Q31" s="36">
        <v>19</v>
      </c>
      <c r="R31" s="36">
        <v>19</v>
      </c>
      <c r="S31" s="37">
        <v>108755</v>
      </c>
      <c r="T31" s="36"/>
    </row>
    <row r="32" spans="1:20">
      <c r="A32" s="36" t="s">
        <v>102</v>
      </c>
      <c r="B32" s="36">
        <v>0.04</v>
      </c>
      <c r="C32" s="36" t="s">
        <v>231</v>
      </c>
      <c r="D32" s="36" t="s">
        <v>418</v>
      </c>
      <c r="E32" s="36">
        <v>1</v>
      </c>
      <c r="F32" s="36">
        <v>688</v>
      </c>
      <c r="G32" s="36">
        <v>9</v>
      </c>
      <c r="H32" s="36">
        <v>9</v>
      </c>
      <c r="I32" s="37">
        <v>150092</v>
      </c>
      <c r="J32" s="36"/>
      <c r="K32" s="36"/>
      <c r="L32" s="42">
        <f>SUM(L2:L31)</f>
        <v>259</v>
      </c>
      <c r="M32" s="36"/>
      <c r="N32" s="36"/>
      <c r="O32" s="36"/>
      <c r="P32" s="36">
        <f>SUM(P2:P31)</f>
        <v>29980</v>
      </c>
      <c r="Q32" s="36"/>
      <c r="R32" s="36"/>
      <c r="S32" s="36"/>
      <c r="T32" s="36"/>
    </row>
    <row r="33" spans="1:20" ht="15.75">
      <c r="A33" s="36" t="s">
        <v>103</v>
      </c>
      <c r="B33" s="36">
        <v>0.02</v>
      </c>
      <c r="C33" s="36" t="s">
        <v>58</v>
      </c>
      <c r="D33" s="36" t="s">
        <v>68</v>
      </c>
      <c r="E33" s="36">
        <v>1</v>
      </c>
      <c r="F33" s="36">
        <v>538</v>
      </c>
      <c r="G33" s="36">
        <v>27</v>
      </c>
      <c r="H33" s="36">
        <v>27</v>
      </c>
      <c r="I33" s="37">
        <v>600002</v>
      </c>
      <c r="J33" s="36"/>
      <c r="K33" s="38" t="s">
        <v>69</v>
      </c>
      <c r="L33" s="38"/>
      <c r="M33" s="36"/>
      <c r="N33" s="36"/>
      <c r="O33" s="36"/>
      <c r="P33" s="36"/>
      <c r="Q33" s="36"/>
      <c r="R33" s="36"/>
      <c r="S33" s="36"/>
      <c r="T33" s="36"/>
    </row>
    <row r="34" spans="1:20" ht="15.75">
      <c r="A34" s="36" t="s">
        <v>104</v>
      </c>
      <c r="B34" s="36">
        <v>0.7</v>
      </c>
      <c r="C34" s="36" t="s">
        <v>64</v>
      </c>
      <c r="D34" s="36" t="s">
        <v>59</v>
      </c>
      <c r="E34" s="36">
        <v>1</v>
      </c>
      <c r="F34" s="36">
        <v>115</v>
      </c>
      <c r="G34" s="36">
        <v>5</v>
      </c>
      <c r="H34" s="36">
        <v>5</v>
      </c>
      <c r="I34" s="37">
        <v>2000003</v>
      </c>
      <c r="J34" s="36"/>
      <c r="K34" s="39" t="s">
        <v>420</v>
      </c>
      <c r="L34" s="37">
        <v>2659</v>
      </c>
      <c r="M34" s="36"/>
      <c r="N34" s="36"/>
      <c r="O34" s="36"/>
      <c r="P34" s="36"/>
      <c r="Q34" s="36"/>
      <c r="R34" s="36"/>
      <c r="S34" s="36"/>
      <c r="T34" s="36"/>
    </row>
    <row r="35" spans="1:20" ht="15.75">
      <c r="A35" s="36" t="s">
        <v>105</v>
      </c>
      <c r="B35" s="36">
        <v>0.02</v>
      </c>
      <c r="C35" s="36" t="s">
        <v>281</v>
      </c>
      <c r="D35" s="36" t="s">
        <v>418</v>
      </c>
      <c r="E35" s="36">
        <v>1</v>
      </c>
      <c r="F35" s="36">
        <v>401</v>
      </c>
      <c r="G35" s="36">
        <v>5</v>
      </c>
      <c r="H35" s="36">
        <v>5</v>
      </c>
      <c r="I35" s="37">
        <v>150030</v>
      </c>
      <c r="J35" s="36"/>
      <c r="K35" s="39" t="s">
        <v>421</v>
      </c>
      <c r="L35" s="37">
        <v>133438748</v>
      </c>
      <c r="M35" s="36"/>
      <c r="N35" s="36"/>
      <c r="O35" s="36"/>
      <c r="P35" s="36"/>
      <c r="Q35" s="36"/>
      <c r="R35" s="36"/>
      <c r="S35" s="36"/>
      <c r="T35" s="36"/>
    </row>
    <row r="36" spans="1:20" ht="15.75">
      <c r="A36" s="36" t="s">
        <v>106</v>
      </c>
      <c r="B36" s="36">
        <v>0.15</v>
      </c>
      <c r="C36" s="36" t="s">
        <v>271</v>
      </c>
      <c r="D36" s="36" t="s">
        <v>418</v>
      </c>
      <c r="E36" s="36">
        <v>1</v>
      </c>
      <c r="F36" s="36">
        <v>443</v>
      </c>
      <c r="G36" s="36">
        <v>6</v>
      </c>
      <c r="H36" s="36">
        <v>6</v>
      </c>
      <c r="I36" s="37">
        <v>150195</v>
      </c>
      <c r="J36" s="36"/>
      <c r="K36" s="39" t="s">
        <v>422</v>
      </c>
      <c r="L36" s="37">
        <v>138825000</v>
      </c>
      <c r="M36" s="36"/>
      <c r="N36" s="36"/>
      <c r="O36" s="36"/>
      <c r="P36" s="36"/>
      <c r="Q36" s="36"/>
      <c r="R36" s="36"/>
      <c r="S36" s="36"/>
      <c r="T36" s="36"/>
    </row>
    <row r="37" spans="1:20" ht="15.75">
      <c r="A37" s="36" t="s">
        <v>107</v>
      </c>
      <c r="B37" s="36">
        <v>0.02</v>
      </c>
      <c r="C37" s="36" t="s">
        <v>271</v>
      </c>
      <c r="D37" s="36" t="s">
        <v>418</v>
      </c>
      <c r="E37" s="36">
        <v>1</v>
      </c>
      <c r="F37" s="36">
        <v>402</v>
      </c>
      <c r="G37" s="36">
        <v>5</v>
      </c>
      <c r="H37" s="36">
        <v>5</v>
      </c>
      <c r="I37" s="37">
        <v>150027</v>
      </c>
      <c r="J37" s="36"/>
      <c r="K37" s="39" t="s">
        <v>423</v>
      </c>
      <c r="L37" s="37">
        <v>272263748</v>
      </c>
      <c r="M37" s="36"/>
      <c r="N37" s="36"/>
      <c r="O37" s="36"/>
      <c r="P37" s="36"/>
      <c r="Q37" s="36"/>
      <c r="R37" s="36"/>
      <c r="S37" s="36"/>
      <c r="T37" s="36"/>
    </row>
    <row r="38" spans="1:20">
      <c r="A38" s="36" t="s">
        <v>108</v>
      </c>
      <c r="B38" s="36">
        <v>0.01</v>
      </c>
      <c r="C38" s="36" t="s">
        <v>271</v>
      </c>
      <c r="D38" s="36" t="s">
        <v>418</v>
      </c>
      <c r="E38" s="36">
        <v>1</v>
      </c>
      <c r="F38" s="36">
        <v>307</v>
      </c>
      <c r="G38" s="36">
        <v>4</v>
      </c>
      <c r="H38" s="36">
        <v>4</v>
      </c>
      <c r="I38" s="37">
        <v>150011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:20" ht="15.75">
      <c r="A39" s="36" t="s">
        <v>109</v>
      </c>
      <c r="B39" s="36">
        <v>0.18</v>
      </c>
      <c r="C39" s="36" t="s">
        <v>282</v>
      </c>
      <c r="D39" s="36" t="s">
        <v>418</v>
      </c>
      <c r="E39" s="36">
        <v>1</v>
      </c>
      <c r="F39" s="36">
        <v>47</v>
      </c>
      <c r="G39" s="36">
        <v>1</v>
      </c>
      <c r="H39" s="36">
        <v>1</v>
      </c>
      <c r="I39" s="37">
        <v>150026</v>
      </c>
      <c r="J39" s="36"/>
      <c r="K39" s="38" t="s">
        <v>78</v>
      </c>
      <c r="L39" s="38"/>
      <c r="M39" s="36"/>
      <c r="N39" s="36"/>
      <c r="O39" s="36"/>
      <c r="P39" s="36"/>
      <c r="Q39" s="36"/>
      <c r="R39" s="36"/>
      <c r="S39" s="36"/>
      <c r="T39" s="36"/>
    </row>
    <row r="40" spans="1:20" ht="15.75">
      <c r="A40" s="36" t="s">
        <v>110</v>
      </c>
      <c r="B40" s="36">
        <v>0.91</v>
      </c>
      <c r="C40" s="36" t="s">
        <v>257</v>
      </c>
      <c r="D40" s="36" t="s">
        <v>418</v>
      </c>
      <c r="E40" s="36">
        <v>1</v>
      </c>
      <c r="F40" s="36">
        <v>34</v>
      </c>
      <c r="G40" s="36">
        <v>0</v>
      </c>
      <c r="H40" s="36">
        <v>0</v>
      </c>
      <c r="I40" s="37">
        <v>150094</v>
      </c>
      <c r="J40" s="36"/>
      <c r="K40" s="39" t="s">
        <v>71</v>
      </c>
      <c r="L40" s="36">
        <v>607</v>
      </c>
      <c r="M40" s="36"/>
      <c r="N40" s="36"/>
      <c r="O40" s="36"/>
      <c r="P40" s="36"/>
      <c r="Q40" s="36"/>
      <c r="R40" s="36"/>
      <c r="S40" s="36"/>
      <c r="T40" s="36"/>
    </row>
    <row r="41" spans="1:20" ht="15.75">
      <c r="A41" s="36" t="s">
        <v>111</v>
      </c>
      <c r="B41" s="36">
        <v>0</v>
      </c>
      <c r="C41" s="36" t="s">
        <v>281</v>
      </c>
      <c r="D41" s="36" t="s">
        <v>418</v>
      </c>
      <c r="E41" s="36">
        <v>1</v>
      </c>
      <c r="F41" s="37">
        <v>1343</v>
      </c>
      <c r="G41" s="36">
        <v>17</v>
      </c>
      <c r="H41" s="36">
        <v>17</v>
      </c>
      <c r="I41" s="37">
        <v>150009</v>
      </c>
      <c r="J41" s="36"/>
      <c r="K41" s="39" t="s">
        <v>73</v>
      </c>
      <c r="L41" s="37">
        <v>5837443</v>
      </c>
      <c r="M41" s="36"/>
      <c r="N41" s="36"/>
      <c r="O41" s="36"/>
      <c r="P41" s="36"/>
      <c r="Q41" s="36"/>
      <c r="R41" s="36"/>
      <c r="S41" s="36"/>
      <c r="T41" s="36"/>
    </row>
    <row r="42" spans="1:20">
      <c r="A42" s="36" t="s">
        <v>112</v>
      </c>
      <c r="B42" s="36">
        <v>1.27</v>
      </c>
      <c r="C42" s="36" t="s">
        <v>58</v>
      </c>
      <c r="D42" s="36" t="s">
        <v>59</v>
      </c>
      <c r="E42" s="36">
        <v>1</v>
      </c>
      <c r="F42" s="36">
        <v>341</v>
      </c>
      <c r="G42" s="36">
        <v>16</v>
      </c>
      <c r="H42" s="36">
        <v>16</v>
      </c>
      <c r="I42" s="37">
        <v>2000019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20" ht="15.75">
      <c r="A43" s="36" t="s">
        <v>113</v>
      </c>
      <c r="B43" s="36">
        <v>0.27</v>
      </c>
      <c r="C43" s="36" t="s">
        <v>64</v>
      </c>
      <c r="D43" s="36" t="s">
        <v>68</v>
      </c>
      <c r="E43" s="36">
        <v>1</v>
      </c>
      <c r="F43" s="36">
        <v>696</v>
      </c>
      <c r="G43" s="36">
        <v>35</v>
      </c>
      <c r="H43" s="36">
        <v>35</v>
      </c>
      <c r="I43" s="37">
        <v>600024</v>
      </c>
      <c r="J43" s="36"/>
      <c r="K43" s="38" t="s">
        <v>83</v>
      </c>
      <c r="L43" s="36"/>
      <c r="M43" s="36"/>
      <c r="N43" s="36"/>
      <c r="O43" s="36"/>
      <c r="P43" s="36"/>
      <c r="Q43" s="36"/>
      <c r="R43" s="36"/>
      <c r="S43" s="36"/>
      <c r="T43" s="36"/>
    </row>
    <row r="44" spans="1:20" ht="15.75">
      <c r="A44" s="36" t="s">
        <v>114</v>
      </c>
      <c r="B44" s="36">
        <v>0.17</v>
      </c>
      <c r="C44" s="36" t="s">
        <v>285</v>
      </c>
      <c r="D44" s="36" t="s">
        <v>59</v>
      </c>
      <c r="E44" s="36">
        <v>1</v>
      </c>
      <c r="F44" s="36">
        <v>218</v>
      </c>
      <c r="G44" s="36">
        <v>10</v>
      </c>
      <c r="H44" s="36">
        <v>10</v>
      </c>
      <c r="I44" s="37">
        <v>2000002</v>
      </c>
      <c r="J44" s="36"/>
      <c r="K44" s="39" t="s">
        <v>71</v>
      </c>
      <c r="L44" s="37">
        <v>3265</v>
      </c>
      <c r="M44" s="36"/>
      <c r="N44" s="36"/>
      <c r="O44" s="36"/>
      <c r="P44" s="36"/>
      <c r="Q44" s="36"/>
      <c r="R44" s="36"/>
      <c r="S44" s="36"/>
      <c r="T44" s="36"/>
    </row>
    <row r="45" spans="1:20" ht="15.75">
      <c r="A45" s="36" t="s">
        <v>115</v>
      </c>
      <c r="B45" s="36">
        <v>0.01</v>
      </c>
      <c r="C45" s="36" t="s">
        <v>271</v>
      </c>
      <c r="D45" s="36" t="s">
        <v>418</v>
      </c>
      <c r="E45" s="36">
        <v>1</v>
      </c>
      <c r="F45" s="36">
        <v>133</v>
      </c>
      <c r="G45" s="36">
        <v>2</v>
      </c>
      <c r="H45" s="36">
        <v>2</v>
      </c>
      <c r="I45" s="37">
        <v>150005</v>
      </c>
      <c r="J45" s="36"/>
      <c r="K45" s="39" t="s">
        <v>86</v>
      </c>
      <c r="L45" s="37">
        <v>278101191</v>
      </c>
      <c r="M45" s="36"/>
      <c r="N45" s="36"/>
      <c r="O45" s="36"/>
      <c r="P45" s="36"/>
      <c r="Q45" s="36"/>
      <c r="R45" s="36"/>
      <c r="S45" s="36"/>
      <c r="T45" s="36"/>
    </row>
    <row r="46" spans="1:20">
      <c r="A46" s="36" t="s">
        <v>116</v>
      </c>
      <c r="B46" s="36">
        <v>0.34</v>
      </c>
      <c r="C46" s="36" t="s">
        <v>204</v>
      </c>
      <c r="D46" s="36" t="s">
        <v>418</v>
      </c>
      <c r="E46" s="36">
        <v>1</v>
      </c>
      <c r="F46" s="36">
        <v>211</v>
      </c>
      <c r="G46" s="36">
        <v>3</v>
      </c>
      <c r="H46" s="36">
        <v>3</v>
      </c>
      <c r="I46" s="37">
        <v>150216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:20">
      <c r="A47" s="36" t="s">
        <v>117</v>
      </c>
      <c r="B47" s="36">
        <v>0.01</v>
      </c>
      <c r="C47" s="36" t="s">
        <v>281</v>
      </c>
      <c r="D47" s="36" t="s">
        <v>418</v>
      </c>
      <c r="E47" s="36">
        <v>1</v>
      </c>
      <c r="F47" s="36">
        <v>269</v>
      </c>
      <c r="G47" s="36">
        <v>3</v>
      </c>
      <c r="H47" s="36">
        <v>3</v>
      </c>
      <c r="I47" s="37">
        <v>150005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20">
      <c r="A48" s="36" t="s">
        <v>118</v>
      </c>
      <c r="B48" s="36">
        <v>0.05</v>
      </c>
      <c r="C48" s="36" t="s">
        <v>204</v>
      </c>
      <c r="D48" s="36" t="s">
        <v>418</v>
      </c>
      <c r="E48" s="36">
        <v>1</v>
      </c>
      <c r="F48" s="36">
        <v>204</v>
      </c>
      <c r="G48" s="36">
        <v>3</v>
      </c>
      <c r="H48" s="36">
        <v>3</v>
      </c>
      <c r="I48" s="37">
        <v>150030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20">
      <c r="A49" s="36" t="s">
        <v>119</v>
      </c>
      <c r="B49" s="36">
        <v>0.03</v>
      </c>
      <c r="C49" s="36" t="s">
        <v>231</v>
      </c>
      <c r="D49" s="36" t="s">
        <v>418</v>
      </c>
      <c r="E49" s="36">
        <v>1</v>
      </c>
      <c r="F49" s="36">
        <v>665</v>
      </c>
      <c r="G49" s="36">
        <v>8</v>
      </c>
      <c r="H49" s="36">
        <v>8</v>
      </c>
      <c r="I49" s="37">
        <v>150061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20">
      <c r="A50" s="36" t="s">
        <v>120</v>
      </c>
      <c r="B50" s="36">
        <v>2.2999999999999998</v>
      </c>
      <c r="C50" s="36" t="s">
        <v>277</v>
      </c>
      <c r="D50" s="36" t="s">
        <v>418</v>
      </c>
      <c r="E50" s="36">
        <v>1</v>
      </c>
      <c r="F50" s="36">
        <v>257</v>
      </c>
      <c r="G50" s="36">
        <v>3</v>
      </c>
      <c r="H50" s="36">
        <v>3</v>
      </c>
      <c r="I50" s="37">
        <v>151770</v>
      </c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:20">
      <c r="A51" s="36" t="s">
        <v>121</v>
      </c>
      <c r="B51" s="36">
        <v>0.56000000000000005</v>
      </c>
      <c r="C51" s="36" t="s">
        <v>362</v>
      </c>
      <c r="D51" s="36" t="s">
        <v>418</v>
      </c>
      <c r="E51" s="36">
        <v>1</v>
      </c>
      <c r="F51" s="36">
        <v>163</v>
      </c>
      <c r="G51" s="36">
        <v>2</v>
      </c>
      <c r="H51" s="36">
        <v>2</v>
      </c>
      <c r="I51" s="37">
        <v>150272</v>
      </c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A52" s="36" t="s">
        <v>122</v>
      </c>
      <c r="B52" s="36">
        <v>0.02</v>
      </c>
      <c r="C52" s="36" t="s">
        <v>285</v>
      </c>
      <c r="D52" s="36" t="s">
        <v>59</v>
      </c>
      <c r="E52" s="36">
        <v>1</v>
      </c>
      <c r="F52" s="36">
        <v>280</v>
      </c>
      <c r="G52" s="36">
        <v>13</v>
      </c>
      <c r="H52" s="36">
        <v>13</v>
      </c>
      <c r="I52" s="37">
        <v>2000000</v>
      </c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>
      <c r="A53" s="36" t="s">
        <v>123</v>
      </c>
      <c r="B53" s="36">
        <v>1.73</v>
      </c>
      <c r="C53" s="36" t="s">
        <v>231</v>
      </c>
      <c r="D53" s="36" t="s">
        <v>418</v>
      </c>
      <c r="E53" s="36">
        <v>1</v>
      </c>
      <c r="F53" s="36">
        <v>346</v>
      </c>
      <c r="G53" s="36">
        <v>4</v>
      </c>
      <c r="H53" s="36">
        <v>4</v>
      </c>
      <c r="I53" s="37">
        <v>151794</v>
      </c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20">
      <c r="A54" s="36" t="s">
        <v>124</v>
      </c>
      <c r="B54" s="36">
        <v>0.2</v>
      </c>
      <c r="C54" s="36" t="s">
        <v>204</v>
      </c>
      <c r="D54" s="36" t="s">
        <v>418</v>
      </c>
      <c r="E54" s="36">
        <v>1</v>
      </c>
      <c r="F54" s="37">
        <v>1622</v>
      </c>
      <c r="G54" s="36">
        <v>20</v>
      </c>
      <c r="H54" s="36">
        <v>20</v>
      </c>
      <c r="I54" s="37">
        <v>150978</v>
      </c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20">
      <c r="A55" s="36" t="s">
        <v>125</v>
      </c>
      <c r="B55" s="36">
        <v>0</v>
      </c>
      <c r="C55" s="36" t="s">
        <v>362</v>
      </c>
      <c r="D55" s="36" t="s">
        <v>418</v>
      </c>
      <c r="E55" s="36">
        <v>1</v>
      </c>
      <c r="F55" s="36">
        <v>40</v>
      </c>
      <c r="G55" s="36">
        <v>1</v>
      </c>
      <c r="H55" s="36">
        <v>1</v>
      </c>
      <c r="I55" s="37">
        <v>150001</v>
      </c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20">
      <c r="A56" s="36" t="s">
        <v>126</v>
      </c>
      <c r="B56" s="36">
        <v>0.56000000000000005</v>
      </c>
      <c r="C56" s="36" t="s">
        <v>120</v>
      </c>
      <c r="D56" s="36" t="s">
        <v>418</v>
      </c>
      <c r="E56" s="36">
        <v>1</v>
      </c>
      <c r="F56" s="36">
        <v>213</v>
      </c>
      <c r="G56" s="36">
        <v>3</v>
      </c>
      <c r="H56" s="36">
        <v>3</v>
      </c>
      <c r="I56" s="37">
        <v>150357</v>
      </c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20">
      <c r="A57" s="36" t="s">
        <v>127</v>
      </c>
      <c r="B57" s="36">
        <v>0.06</v>
      </c>
      <c r="C57" s="36" t="s">
        <v>362</v>
      </c>
      <c r="D57" s="36" t="s">
        <v>418</v>
      </c>
      <c r="E57" s="36">
        <v>1</v>
      </c>
      <c r="F57" s="36">
        <v>129</v>
      </c>
      <c r="G57" s="36">
        <v>2</v>
      </c>
      <c r="H57" s="36">
        <v>2</v>
      </c>
      <c r="I57" s="37">
        <v>150023</v>
      </c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20">
      <c r="A58" s="36" t="s">
        <v>128</v>
      </c>
      <c r="B58" s="36">
        <v>0.01</v>
      </c>
      <c r="C58" s="36" t="s">
        <v>281</v>
      </c>
      <c r="D58" s="36" t="s">
        <v>418</v>
      </c>
      <c r="E58" s="36">
        <v>1</v>
      </c>
      <c r="F58" s="36">
        <v>731</v>
      </c>
      <c r="G58" s="36">
        <v>9</v>
      </c>
      <c r="H58" s="36">
        <v>9</v>
      </c>
      <c r="I58" s="37">
        <v>150013</v>
      </c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20">
      <c r="A59" s="36" t="s">
        <v>129</v>
      </c>
      <c r="B59" s="36">
        <v>1.79</v>
      </c>
      <c r="C59" s="36" t="s">
        <v>123</v>
      </c>
      <c r="D59" s="36" t="s">
        <v>59</v>
      </c>
      <c r="E59" s="36">
        <v>1</v>
      </c>
      <c r="F59" s="36">
        <v>396</v>
      </c>
      <c r="G59" s="36">
        <v>19</v>
      </c>
      <c r="H59" s="36">
        <v>19</v>
      </c>
      <c r="I59" s="37">
        <v>2000031</v>
      </c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20">
      <c r="A60" s="36" t="s">
        <v>130</v>
      </c>
      <c r="B60" s="36">
        <v>0.08</v>
      </c>
      <c r="C60" s="36" t="s">
        <v>322</v>
      </c>
      <c r="D60" s="36" t="s">
        <v>418</v>
      </c>
      <c r="E60" s="36">
        <v>1</v>
      </c>
      <c r="F60" s="36">
        <v>405</v>
      </c>
      <c r="G60" s="36">
        <v>5</v>
      </c>
      <c r="H60" s="36">
        <v>5</v>
      </c>
      <c r="I60" s="37">
        <v>150097</v>
      </c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20">
      <c r="A61" s="36" t="s">
        <v>131</v>
      </c>
      <c r="B61" s="36">
        <v>0.05</v>
      </c>
      <c r="C61" s="36" t="s">
        <v>204</v>
      </c>
      <c r="D61" s="36" t="s">
        <v>418</v>
      </c>
      <c r="E61" s="36">
        <v>1</v>
      </c>
      <c r="F61" s="36">
        <v>689</v>
      </c>
      <c r="G61" s="36">
        <v>9</v>
      </c>
      <c r="H61" s="36">
        <v>9</v>
      </c>
      <c r="I61" s="37">
        <v>150114</v>
      </c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20">
      <c r="A62" s="36" t="s">
        <v>132</v>
      </c>
      <c r="B62" s="36">
        <v>0.01</v>
      </c>
      <c r="C62" s="36" t="s">
        <v>233</v>
      </c>
      <c r="D62" s="36" t="s">
        <v>418</v>
      </c>
      <c r="E62" s="36">
        <v>1</v>
      </c>
      <c r="F62" s="36">
        <v>270</v>
      </c>
      <c r="G62" s="36">
        <v>3</v>
      </c>
      <c r="H62" s="36">
        <v>3</v>
      </c>
      <c r="I62" s="37">
        <v>150005</v>
      </c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20">
      <c r="A63" s="36" t="s">
        <v>133</v>
      </c>
      <c r="B63" s="36">
        <v>1.39</v>
      </c>
      <c r="C63" s="36" t="s">
        <v>282</v>
      </c>
      <c r="D63" s="36" t="s">
        <v>418</v>
      </c>
      <c r="E63" s="36">
        <v>1</v>
      </c>
      <c r="F63" s="36">
        <v>78</v>
      </c>
      <c r="G63" s="36">
        <v>1</v>
      </c>
      <c r="H63" s="36">
        <v>1</v>
      </c>
      <c r="I63" s="37">
        <v>150325</v>
      </c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20">
      <c r="A64" s="36" t="s">
        <v>134</v>
      </c>
      <c r="B64" s="36">
        <v>0.32</v>
      </c>
      <c r="C64" s="36" t="s">
        <v>369</v>
      </c>
      <c r="D64" s="36" t="s">
        <v>418</v>
      </c>
      <c r="E64" s="36">
        <v>1</v>
      </c>
      <c r="F64" s="36">
        <v>118</v>
      </c>
      <c r="G64" s="36">
        <v>1</v>
      </c>
      <c r="H64" s="36">
        <v>1</v>
      </c>
      <c r="I64" s="37">
        <v>150115</v>
      </c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20">
      <c r="A65" s="36" t="s">
        <v>135</v>
      </c>
      <c r="B65" s="36">
        <v>0.4</v>
      </c>
      <c r="C65" s="36" t="s">
        <v>362</v>
      </c>
      <c r="D65" s="36" t="s">
        <v>418</v>
      </c>
      <c r="E65" s="36">
        <v>1</v>
      </c>
      <c r="F65" s="36">
        <v>166</v>
      </c>
      <c r="G65" s="36">
        <v>2</v>
      </c>
      <c r="H65" s="36">
        <v>2</v>
      </c>
      <c r="I65" s="37">
        <v>150199</v>
      </c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136</v>
      </c>
      <c r="B66" s="36">
        <v>0.62</v>
      </c>
      <c r="C66" s="36" t="s">
        <v>312</v>
      </c>
      <c r="D66" s="36" t="s">
        <v>418</v>
      </c>
      <c r="E66" s="36">
        <v>1</v>
      </c>
      <c r="F66" s="36">
        <v>371</v>
      </c>
      <c r="G66" s="36">
        <v>5</v>
      </c>
      <c r="H66" s="36">
        <v>5</v>
      </c>
      <c r="I66" s="37">
        <v>150686</v>
      </c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 t="s">
        <v>137</v>
      </c>
      <c r="B67" s="36">
        <v>0.56000000000000005</v>
      </c>
      <c r="C67" s="36" t="s">
        <v>120</v>
      </c>
      <c r="D67" s="36" t="s">
        <v>59</v>
      </c>
      <c r="E67" s="36">
        <v>1</v>
      </c>
      <c r="F67" s="36">
        <v>229</v>
      </c>
      <c r="G67" s="36">
        <v>11</v>
      </c>
      <c r="H67" s="36">
        <v>11</v>
      </c>
      <c r="I67" s="37">
        <v>2000006</v>
      </c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 t="s">
        <v>138</v>
      </c>
      <c r="B68" s="36">
        <v>0</v>
      </c>
      <c r="C68" s="36" t="s">
        <v>322</v>
      </c>
      <c r="D68" s="36" t="s">
        <v>418</v>
      </c>
      <c r="E68" s="36">
        <v>1</v>
      </c>
      <c r="F68" s="36">
        <v>626</v>
      </c>
      <c r="G68" s="36">
        <v>8</v>
      </c>
      <c r="H68" s="36">
        <v>8</v>
      </c>
      <c r="I68" s="37">
        <v>150007</v>
      </c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 t="s">
        <v>139</v>
      </c>
      <c r="B69" s="36">
        <v>0.03</v>
      </c>
      <c r="C69" s="36" t="s">
        <v>312</v>
      </c>
      <c r="D69" s="36" t="s">
        <v>418</v>
      </c>
      <c r="E69" s="36">
        <v>1</v>
      </c>
      <c r="F69" s="36">
        <v>271</v>
      </c>
      <c r="G69" s="36">
        <v>3</v>
      </c>
      <c r="H69" s="36">
        <v>3</v>
      </c>
      <c r="I69" s="37">
        <v>150026</v>
      </c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 t="s">
        <v>140</v>
      </c>
      <c r="B70" s="36">
        <v>1.54</v>
      </c>
      <c r="C70" s="36" t="s">
        <v>58</v>
      </c>
      <c r="D70" s="36" t="s">
        <v>59</v>
      </c>
      <c r="E70" s="36">
        <v>1</v>
      </c>
      <c r="F70" s="36">
        <v>280</v>
      </c>
      <c r="G70" s="36">
        <v>13</v>
      </c>
      <c r="H70" s="36">
        <v>13</v>
      </c>
      <c r="I70" s="37">
        <v>2000019</v>
      </c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 t="s">
        <v>141</v>
      </c>
      <c r="B71" s="36">
        <v>0.28999999999999998</v>
      </c>
      <c r="C71" s="36" t="s">
        <v>362</v>
      </c>
      <c r="D71" s="36" t="s">
        <v>418</v>
      </c>
      <c r="E71" s="36">
        <v>1</v>
      </c>
      <c r="F71" s="36">
        <v>134</v>
      </c>
      <c r="G71" s="36">
        <v>2</v>
      </c>
      <c r="H71" s="36">
        <v>2</v>
      </c>
      <c r="I71" s="37">
        <v>150118</v>
      </c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 t="s">
        <v>142</v>
      </c>
      <c r="B72" s="36">
        <v>0.02</v>
      </c>
      <c r="C72" s="36" t="s">
        <v>271</v>
      </c>
      <c r="D72" s="36" t="s">
        <v>418</v>
      </c>
      <c r="E72" s="36">
        <v>1</v>
      </c>
      <c r="F72" s="36">
        <v>449</v>
      </c>
      <c r="G72" s="36">
        <v>6</v>
      </c>
      <c r="H72" s="36">
        <v>6</v>
      </c>
      <c r="I72" s="37">
        <v>150021</v>
      </c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20">
      <c r="A73" s="36" t="s">
        <v>143</v>
      </c>
      <c r="B73" s="36">
        <v>0.01</v>
      </c>
      <c r="C73" s="36" t="s">
        <v>312</v>
      </c>
      <c r="D73" s="36" t="s">
        <v>418</v>
      </c>
      <c r="E73" s="36">
        <v>1</v>
      </c>
      <c r="F73" s="36">
        <v>483</v>
      </c>
      <c r="G73" s="36">
        <v>6</v>
      </c>
      <c r="H73" s="36">
        <v>6</v>
      </c>
      <c r="I73" s="37">
        <v>150015</v>
      </c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>
      <c r="A74" s="36" t="s">
        <v>144</v>
      </c>
      <c r="B74" s="36">
        <v>0.09</v>
      </c>
      <c r="C74" s="36" t="s">
        <v>271</v>
      </c>
      <c r="D74" s="36" t="s">
        <v>418</v>
      </c>
      <c r="E74" s="36">
        <v>1</v>
      </c>
      <c r="F74" s="36">
        <v>414</v>
      </c>
      <c r="G74" s="36">
        <v>5</v>
      </c>
      <c r="H74" s="36">
        <v>5</v>
      </c>
      <c r="I74" s="37">
        <v>150110</v>
      </c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36" t="s">
        <v>145</v>
      </c>
      <c r="B75" s="36">
        <v>0.16</v>
      </c>
      <c r="C75" s="36" t="s">
        <v>285</v>
      </c>
      <c r="D75" s="36" t="s">
        <v>418</v>
      </c>
      <c r="E75" s="36">
        <v>1</v>
      </c>
      <c r="F75" s="37">
        <v>1369</v>
      </c>
      <c r="G75" s="36">
        <v>17</v>
      </c>
      <c r="H75" s="36">
        <v>17</v>
      </c>
      <c r="I75" s="37">
        <v>150641</v>
      </c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>
      <c r="A76" s="36" t="s">
        <v>146</v>
      </c>
      <c r="B76" s="36">
        <v>0.04</v>
      </c>
      <c r="C76" s="36" t="s">
        <v>233</v>
      </c>
      <c r="D76" s="36" t="s">
        <v>418</v>
      </c>
      <c r="E76" s="36">
        <v>1</v>
      </c>
      <c r="F76" s="36">
        <v>52</v>
      </c>
      <c r="G76" s="36">
        <v>1</v>
      </c>
      <c r="H76" s="36">
        <v>1</v>
      </c>
      <c r="I76" s="37">
        <v>150006</v>
      </c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>
      <c r="A77" s="36" t="s">
        <v>147</v>
      </c>
      <c r="B77" s="36">
        <v>0</v>
      </c>
      <c r="C77" s="36" t="s">
        <v>271</v>
      </c>
      <c r="D77" s="36" t="s">
        <v>418</v>
      </c>
      <c r="E77" s="36">
        <v>1</v>
      </c>
      <c r="F77" s="36">
        <v>977</v>
      </c>
      <c r="G77" s="36">
        <v>12</v>
      </c>
      <c r="H77" s="36">
        <v>12</v>
      </c>
      <c r="I77" s="37">
        <v>150007</v>
      </c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>
      <c r="A78" s="36" t="s">
        <v>148</v>
      </c>
      <c r="B78" s="36">
        <v>0</v>
      </c>
      <c r="C78" s="36" t="s">
        <v>312</v>
      </c>
      <c r="D78" s="36" t="s">
        <v>418</v>
      </c>
      <c r="E78" s="36">
        <v>1</v>
      </c>
      <c r="F78" s="36">
        <v>28</v>
      </c>
      <c r="G78" s="36">
        <v>0</v>
      </c>
      <c r="H78" s="36">
        <v>0</v>
      </c>
      <c r="I78" s="37">
        <v>150000</v>
      </c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0">
      <c r="A79" s="36" t="s">
        <v>149</v>
      </c>
      <c r="B79" s="36">
        <v>1.04</v>
      </c>
      <c r="C79" s="36" t="s">
        <v>234</v>
      </c>
      <c r="D79" s="36" t="s">
        <v>418</v>
      </c>
      <c r="E79" s="36">
        <v>1</v>
      </c>
      <c r="F79" s="36">
        <v>28</v>
      </c>
      <c r="G79" s="36">
        <v>0</v>
      </c>
      <c r="H79" s="36">
        <v>0</v>
      </c>
      <c r="I79" s="37">
        <v>150086</v>
      </c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>
      <c r="A80" s="36" t="s">
        <v>150</v>
      </c>
      <c r="B80" s="36">
        <v>0.18</v>
      </c>
      <c r="C80" s="36" t="s">
        <v>231</v>
      </c>
      <c r="D80" s="36" t="s">
        <v>418</v>
      </c>
      <c r="E80" s="36">
        <v>1</v>
      </c>
      <c r="F80" s="36">
        <v>93</v>
      </c>
      <c r="G80" s="36">
        <v>1</v>
      </c>
      <c r="H80" s="36">
        <v>1</v>
      </c>
      <c r="I80" s="37">
        <v>150051</v>
      </c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>
      <c r="A81" s="36" t="s">
        <v>151</v>
      </c>
      <c r="B81" s="36">
        <v>0.01</v>
      </c>
      <c r="C81" s="36" t="s">
        <v>362</v>
      </c>
      <c r="D81" s="36" t="s">
        <v>418</v>
      </c>
      <c r="E81" s="36">
        <v>1</v>
      </c>
      <c r="F81" s="36">
        <v>77</v>
      </c>
      <c r="G81" s="36">
        <v>1</v>
      </c>
      <c r="H81" s="36">
        <v>1</v>
      </c>
      <c r="I81" s="37">
        <v>150001</v>
      </c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>
      <c r="A82" s="36" t="s">
        <v>152</v>
      </c>
      <c r="B82" s="36">
        <v>0.03</v>
      </c>
      <c r="C82" s="36" t="s">
        <v>362</v>
      </c>
      <c r="D82" s="36" t="s">
        <v>418</v>
      </c>
      <c r="E82" s="36">
        <v>1</v>
      </c>
      <c r="F82" s="36">
        <v>180</v>
      </c>
      <c r="G82" s="36">
        <v>2</v>
      </c>
      <c r="H82" s="36">
        <v>2</v>
      </c>
      <c r="I82" s="37">
        <v>150018</v>
      </c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>
      <c r="A83" s="36" t="s">
        <v>153</v>
      </c>
      <c r="B83" s="36">
        <v>1.08</v>
      </c>
      <c r="C83" s="36" t="s">
        <v>322</v>
      </c>
      <c r="D83" s="36" t="s">
        <v>418</v>
      </c>
      <c r="E83" s="36">
        <v>1</v>
      </c>
      <c r="F83" s="36">
        <v>80</v>
      </c>
      <c r="G83" s="36">
        <v>1</v>
      </c>
      <c r="H83" s="36">
        <v>1</v>
      </c>
      <c r="I83" s="37">
        <v>150258</v>
      </c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>
      <c r="A84" s="36" t="s">
        <v>154</v>
      </c>
      <c r="B84" s="36">
        <v>0.02</v>
      </c>
      <c r="C84" s="36" t="s">
        <v>231</v>
      </c>
      <c r="D84" s="36" t="s">
        <v>418</v>
      </c>
      <c r="E84" s="36">
        <v>1</v>
      </c>
      <c r="F84" s="37">
        <v>2044</v>
      </c>
      <c r="G84" s="36">
        <v>26</v>
      </c>
      <c r="H84" s="36">
        <v>26</v>
      </c>
      <c r="I84" s="37">
        <v>150131</v>
      </c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20">
      <c r="A85" s="36" t="s">
        <v>155</v>
      </c>
      <c r="B85" s="36">
        <v>0.73</v>
      </c>
      <c r="C85" s="36" t="s">
        <v>231</v>
      </c>
      <c r="D85" s="36" t="s">
        <v>418</v>
      </c>
      <c r="E85" s="36">
        <v>1</v>
      </c>
      <c r="F85" s="36">
        <v>523</v>
      </c>
      <c r="G85" s="36">
        <v>7</v>
      </c>
      <c r="H85" s="36">
        <v>7</v>
      </c>
      <c r="I85" s="37">
        <v>151152</v>
      </c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>
      <c r="A86" s="36" t="s">
        <v>156</v>
      </c>
      <c r="B86" s="36">
        <v>0.41</v>
      </c>
      <c r="C86" s="36" t="s">
        <v>120</v>
      </c>
      <c r="D86" s="36" t="s">
        <v>418</v>
      </c>
      <c r="E86" s="36">
        <v>1</v>
      </c>
      <c r="F86" s="36">
        <v>133</v>
      </c>
      <c r="G86" s="36">
        <v>2</v>
      </c>
      <c r="H86" s="36">
        <v>2</v>
      </c>
      <c r="I86" s="37">
        <v>150164</v>
      </c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>
      <c r="A87" s="36" t="s">
        <v>157</v>
      </c>
      <c r="B87" s="36">
        <v>0.05</v>
      </c>
      <c r="C87" s="36" t="s">
        <v>285</v>
      </c>
      <c r="D87" s="36" t="s">
        <v>418</v>
      </c>
      <c r="E87" s="36">
        <v>1</v>
      </c>
      <c r="F87" s="36">
        <v>782</v>
      </c>
      <c r="G87" s="36">
        <v>10</v>
      </c>
      <c r="H87" s="36">
        <v>10</v>
      </c>
      <c r="I87" s="37">
        <v>150114</v>
      </c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>
      <c r="A88" s="36" t="s">
        <v>158</v>
      </c>
      <c r="B88" s="36">
        <v>1.32</v>
      </c>
      <c r="C88" s="36" t="s">
        <v>234</v>
      </c>
      <c r="D88" s="36" t="s">
        <v>418</v>
      </c>
      <c r="E88" s="36">
        <v>1</v>
      </c>
      <c r="F88" s="36">
        <v>27</v>
      </c>
      <c r="G88" s="36">
        <v>0</v>
      </c>
      <c r="H88" s="36">
        <v>0</v>
      </c>
      <c r="I88" s="37">
        <v>150107</v>
      </c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>
      <c r="A89" s="36" t="s">
        <v>159</v>
      </c>
      <c r="B89" s="36">
        <v>0.02</v>
      </c>
      <c r="C89" s="36" t="s">
        <v>322</v>
      </c>
      <c r="D89" s="36" t="s">
        <v>418</v>
      </c>
      <c r="E89" s="36">
        <v>1</v>
      </c>
      <c r="F89" s="36">
        <v>593</v>
      </c>
      <c r="G89" s="36">
        <v>7</v>
      </c>
      <c r="H89" s="36">
        <v>7</v>
      </c>
      <c r="I89" s="37">
        <v>150043</v>
      </c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>
      <c r="A90" s="36" t="s">
        <v>160</v>
      </c>
      <c r="B90" s="36">
        <v>0</v>
      </c>
      <c r="C90" s="36" t="s">
        <v>312</v>
      </c>
      <c r="D90" s="36" t="s">
        <v>418</v>
      </c>
      <c r="E90" s="36">
        <v>1</v>
      </c>
      <c r="F90" s="36">
        <v>446</v>
      </c>
      <c r="G90" s="36">
        <v>6</v>
      </c>
      <c r="H90" s="36">
        <v>6</v>
      </c>
      <c r="I90" s="37">
        <v>150003</v>
      </c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20">
      <c r="A91" s="36" t="s">
        <v>161</v>
      </c>
      <c r="B91" s="36">
        <v>0.02</v>
      </c>
      <c r="C91" s="36" t="s">
        <v>271</v>
      </c>
      <c r="D91" s="36" t="s">
        <v>418</v>
      </c>
      <c r="E91" s="36">
        <v>1</v>
      </c>
      <c r="F91" s="36">
        <v>262</v>
      </c>
      <c r="G91" s="36">
        <v>3</v>
      </c>
      <c r="H91" s="36">
        <v>3</v>
      </c>
      <c r="I91" s="37">
        <v>150015</v>
      </c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>
      <c r="A92" s="36" t="s">
        <v>162</v>
      </c>
      <c r="B92" s="36">
        <v>0</v>
      </c>
      <c r="C92" s="36" t="s">
        <v>271</v>
      </c>
      <c r="D92" s="36" t="s">
        <v>418</v>
      </c>
      <c r="E92" s="36">
        <v>1</v>
      </c>
      <c r="F92" s="36">
        <v>213</v>
      </c>
      <c r="G92" s="36">
        <v>3</v>
      </c>
      <c r="H92" s="36">
        <v>3</v>
      </c>
      <c r="I92" s="37">
        <v>150001</v>
      </c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>
      <c r="A93" s="36" t="s">
        <v>163</v>
      </c>
      <c r="B93" s="36">
        <v>0.85</v>
      </c>
      <c r="C93" s="36" t="s">
        <v>271</v>
      </c>
      <c r="D93" s="36" t="s">
        <v>418</v>
      </c>
      <c r="E93" s="36">
        <v>1</v>
      </c>
      <c r="F93" s="36">
        <v>73</v>
      </c>
      <c r="G93" s="36">
        <v>1</v>
      </c>
      <c r="H93" s="36">
        <v>1</v>
      </c>
      <c r="I93" s="37">
        <v>150186</v>
      </c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>
      <c r="A94" s="36" t="s">
        <v>164</v>
      </c>
      <c r="B94" s="36">
        <v>0.57999999999999996</v>
      </c>
      <c r="C94" s="36" t="s">
        <v>362</v>
      </c>
      <c r="D94" s="36" t="s">
        <v>418</v>
      </c>
      <c r="E94" s="36">
        <v>1</v>
      </c>
      <c r="F94" s="36">
        <v>218</v>
      </c>
      <c r="G94" s="36">
        <v>3</v>
      </c>
      <c r="H94" s="36">
        <v>3</v>
      </c>
      <c r="I94" s="37">
        <v>150378</v>
      </c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>
      <c r="A95" s="36" t="s">
        <v>165</v>
      </c>
      <c r="B95" s="36">
        <v>0.62</v>
      </c>
      <c r="C95" s="36" t="s">
        <v>58</v>
      </c>
      <c r="D95" s="36" t="s">
        <v>418</v>
      </c>
      <c r="E95" s="36">
        <v>1</v>
      </c>
      <c r="F95" s="36">
        <v>64</v>
      </c>
      <c r="G95" s="36">
        <v>1</v>
      </c>
      <c r="H95" s="36">
        <v>1</v>
      </c>
      <c r="I95" s="37">
        <v>150119</v>
      </c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 t="s">
        <v>166</v>
      </c>
      <c r="B96" s="36">
        <v>0</v>
      </c>
      <c r="C96" s="36" t="s">
        <v>322</v>
      </c>
      <c r="D96" s="36" t="s">
        <v>418</v>
      </c>
      <c r="E96" s="36">
        <v>1</v>
      </c>
      <c r="F96" s="36">
        <v>607</v>
      </c>
      <c r="G96" s="36">
        <v>8</v>
      </c>
      <c r="H96" s="36">
        <v>8</v>
      </c>
      <c r="I96" s="37">
        <v>150007</v>
      </c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 t="s">
        <v>167</v>
      </c>
      <c r="B97" s="36">
        <v>7.0000000000000007E-2</v>
      </c>
      <c r="C97" s="36" t="s">
        <v>282</v>
      </c>
      <c r="D97" s="36" t="s">
        <v>68</v>
      </c>
      <c r="E97" s="36">
        <v>1</v>
      </c>
      <c r="F97" s="36">
        <v>805</v>
      </c>
      <c r="G97" s="36">
        <v>40</v>
      </c>
      <c r="H97" s="36">
        <v>40</v>
      </c>
      <c r="I97" s="37">
        <v>600007</v>
      </c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 t="s">
        <v>168</v>
      </c>
      <c r="B98" s="36">
        <v>5.32</v>
      </c>
      <c r="C98" s="36" t="s">
        <v>169</v>
      </c>
      <c r="D98" s="36" t="s">
        <v>418</v>
      </c>
      <c r="E98" s="36">
        <v>1</v>
      </c>
      <c r="F98" s="36">
        <v>137</v>
      </c>
      <c r="G98" s="36">
        <v>2</v>
      </c>
      <c r="H98" s="36">
        <v>2</v>
      </c>
      <c r="I98" s="37">
        <v>152188</v>
      </c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>
      <c r="A99" s="36" t="s">
        <v>169</v>
      </c>
      <c r="B99" s="36">
        <v>25.56</v>
      </c>
      <c r="C99" s="36" t="s">
        <v>168</v>
      </c>
      <c r="D99" s="36" t="s">
        <v>418</v>
      </c>
      <c r="E99" s="36">
        <v>2</v>
      </c>
      <c r="F99" s="36">
        <v>137</v>
      </c>
      <c r="G99" s="36">
        <v>2</v>
      </c>
      <c r="H99" s="36">
        <v>3</v>
      </c>
      <c r="I99" s="37">
        <v>321029</v>
      </c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 t="s">
        <v>170</v>
      </c>
      <c r="B100" s="36">
        <v>0.47</v>
      </c>
      <c r="C100" s="36" t="s">
        <v>58</v>
      </c>
      <c r="D100" s="36" t="s">
        <v>59</v>
      </c>
      <c r="E100" s="36">
        <v>1</v>
      </c>
      <c r="F100" s="36">
        <v>354</v>
      </c>
      <c r="G100" s="36">
        <v>17</v>
      </c>
      <c r="H100" s="36">
        <v>17</v>
      </c>
      <c r="I100" s="37">
        <v>2000007</v>
      </c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>
      <c r="A101" s="36" t="s">
        <v>171</v>
      </c>
      <c r="B101" s="36">
        <v>0.27</v>
      </c>
      <c r="C101" s="36" t="s">
        <v>240</v>
      </c>
      <c r="D101" s="36" t="s">
        <v>418</v>
      </c>
      <c r="E101" s="36">
        <v>1</v>
      </c>
      <c r="F101" s="36">
        <v>576</v>
      </c>
      <c r="G101" s="36">
        <v>7</v>
      </c>
      <c r="H101" s="36">
        <v>7</v>
      </c>
      <c r="I101" s="37">
        <v>150461</v>
      </c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 t="s">
        <v>172</v>
      </c>
      <c r="B102" s="36">
        <v>0.1</v>
      </c>
      <c r="C102" s="36" t="s">
        <v>312</v>
      </c>
      <c r="D102" s="36" t="s">
        <v>68</v>
      </c>
      <c r="E102" s="36">
        <v>1</v>
      </c>
      <c r="F102" s="36">
        <v>753</v>
      </c>
      <c r="G102" s="36">
        <v>38</v>
      </c>
      <c r="H102" s="36">
        <v>38</v>
      </c>
      <c r="I102" s="37">
        <v>600009</v>
      </c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>
      <c r="A103" s="36" t="s">
        <v>173</v>
      </c>
      <c r="B103" s="36">
        <v>7.0000000000000007E-2</v>
      </c>
      <c r="C103" s="36" t="s">
        <v>322</v>
      </c>
      <c r="D103" s="36" t="s">
        <v>418</v>
      </c>
      <c r="E103" s="36">
        <v>1</v>
      </c>
      <c r="F103" s="36">
        <v>758</v>
      </c>
      <c r="G103" s="36">
        <v>9</v>
      </c>
      <c r="H103" s="36">
        <v>9</v>
      </c>
      <c r="I103" s="37">
        <v>150152</v>
      </c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 t="s">
        <v>174</v>
      </c>
      <c r="B104" s="36">
        <v>0.18</v>
      </c>
      <c r="C104" s="36" t="s">
        <v>369</v>
      </c>
      <c r="D104" s="36" t="s">
        <v>418</v>
      </c>
      <c r="E104" s="36">
        <v>1</v>
      </c>
      <c r="F104" s="36">
        <v>496</v>
      </c>
      <c r="G104" s="36">
        <v>6</v>
      </c>
      <c r="H104" s="36">
        <v>6</v>
      </c>
      <c r="I104" s="37">
        <v>150261</v>
      </c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>
      <c r="A105" s="36" t="s">
        <v>175</v>
      </c>
      <c r="B105" s="36">
        <v>0.05</v>
      </c>
      <c r="C105" s="36" t="s">
        <v>271</v>
      </c>
      <c r="D105" s="36" t="s">
        <v>418</v>
      </c>
      <c r="E105" s="36">
        <v>1</v>
      </c>
      <c r="F105" s="37">
        <v>1173</v>
      </c>
      <c r="G105" s="36">
        <v>15</v>
      </c>
      <c r="H105" s="36">
        <v>15</v>
      </c>
      <c r="I105" s="37">
        <v>150163</v>
      </c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 t="s">
        <v>176</v>
      </c>
      <c r="B106" s="36">
        <v>0.01</v>
      </c>
      <c r="C106" s="36" t="s">
        <v>271</v>
      </c>
      <c r="D106" s="36" t="s">
        <v>418</v>
      </c>
      <c r="E106" s="36">
        <v>1</v>
      </c>
      <c r="F106" s="36">
        <v>968</v>
      </c>
      <c r="G106" s="36">
        <v>12</v>
      </c>
      <c r="H106" s="36">
        <v>12</v>
      </c>
      <c r="I106" s="37">
        <v>150030</v>
      </c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>
      <c r="A107" s="36" t="s">
        <v>177</v>
      </c>
      <c r="B107" s="36">
        <v>1.0900000000000001</v>
      </c>
      <c r="C107" s="36" t="s">
        <v>282</v>
      </c>
      <c r="D107" s="36" t="s">
        <v>418</v>
      </c>
      <c r="E107" s="36">
        <v>1</v>
      </c>
      <c r="F107" s="36">
        <v>22</v>
      </c>
      <c r="G107" s="36">
        <v>0</v>
      </c>
      <c r="H107" s="36">
        <v>0</v>
      </c>
      <c r="I107" s="37">
        <v>150073</v>
      </c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 t="s">
        <v>178</v>
      </c>
      <c r="B108" s="36">
        <v>0.22</v>
      </c>
      <c r="C108" s="36" t="s">
        <v>281</v>
      </c>
      <c r="D108" s="36" t="s">
        <v>418</v>
      </c>
      <c r="E108" s="36">
        <v>1</v>
      </c>
      <c r="F108" s="36">
        <v>115</v>
      </c>
      <c r="G108" s="36">
        <v>1</v>
      </c>
      <c r="H108" s="36">
        <v>1</v>
      </c>
      <c r="I108" s="37">
        <v>150076</v>
      </c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 t="s">
        <v>179</v>
      </c>
      <c r="B109" s="36">
        <v>0.06</v>
      </c>
      <c r="C109" s="36" t="s">
        <v>247</v>
      </c>
      <c r="D109" s="36" t="s">
        <v>418</v>
      </c>
      <c r="E109" s="36">
        <v>1</v>
      </c>
      <c r="F109" s="36">
        <v>32</v>
      </c>
      <c r="G109" s="36">
        <v>0</v>
      </c>
      <c r="H109" s="36">
        <v>0</v>
      </c>
      <c r="I109" s="37">
        <v>150006</v>
      </c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 t="s">
        <v>180</v>
      </c>
      <c r="B110" s="36">
        <v>0.11</v>
      </c>
      <c r="C110" s="36" t="s">
        <v>271</v>
      </c>
      <c r="D110" s="36" t="s">
        <v>418</v>
      </c>
      <c r="E110" s="36">
        <v>1</v>
      </c>
      <c r="F110" s="36">
        <v>260</v>
      </c>
      <c r="G110" s="36">
        <v>3</v>
      </c>
      <c r="H110" s="36">
        <v>3</v>
      </c>
      <c r="I110" s="37">
        <v>150088</v>
      </c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>
      <c r="A111" s="36" t="s">
        <v>181</v>
      </c>
      <c r="B111" s="36">
        <v>0.04</v>
      </c>
      <c r="C111" s="36" t="s">
        <v>285</v>
      </c>
      <c r="D111" s="36" t="s">
        <v>418</v>
      </c>
      <c r="E111" s="36">
        <v>1</v>
      </c>
      <c r="F111" s="37">
        <v>1234</v>
      </c>
      <c r="G111" s="36">
        <v>15</v>
      </c>
      <c r="H111" s="36">
        <v>15</v>
      </c>
      <c r="I111" s="37">
        <v>150139</v>
      </c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 t="s">
        <v>182</v>
      </c>
      <c r="B112" s="36">
        <v>0.04</v>
      </c>
      <c r="C112" s="36" t="s">
        <v>369</v>
      </c>
      <c r="D112" s="36" t="s">
        <v>418</v>
      </c>
      <c r="E112" s="36">
        <v>1</v>
      </c>
      <c r="F112" s="36">
        <v>380</v>
      </c>
      <c r="G112" s="36">
        <v>5</v>
      </c>
      <c r="H112" s="36">
        <v>5</v>
      </c>
      <c r="I112" s="37">
        <v>150047</v>
      </c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 t="s">
        <v>183</v>
      </c>
      <c r="B113" s="36">
        <v>0.16</v>
      </c>
      <c r="C113" s="36" t="s">
        <v>369</v>
      </c>
      <c r="D113" s="36" t="s">
        <v>418</v>
      </c>
      <c r="E113" s="36">
        <v>1</v>
      </c>
      <c r="F113" s="36">
        <v>297</v>
      </c>
      <c r="G113" s="36">
        <v>4</v>
      </c>
      <c r="H113" s="36">
        <v>4</v>
      </c>
      <c r="I113" s="37">
        <v>150144</v>
      </c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 t="s">
        <v>184</v>
      </c>
      <c r="B114" s="36">
        <v>1.33</v>
      </c>
      <c r="C114" s="36" t="s">
        <v>129</v>
      </c>
      <c r="D114" s="36" t="s">
        <v>418</v>
      </c>
      <c r="E114" s="36">
        <v>1</v>
      </c>
      <c r="F114" s="36">
        <v>3</v>
      </c>
      <c r="G114" s="36">
        <v>0</v>
      </c>
      <c r="H114" s="36">
        <v>0</v>
      </c>
      <c r="I114" s="37">
        <v>150010</v>
      </c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 t="s">
        <v>185</v>
      </c>
      <c r="B115" s="36">
        <v>0</v>
      </c>
      <c r="C115" s="36" t="s">
        <v>312</v>
      </c>
      <c r="D115" s="36" t="s">
        <v>418</v>
      </c>
      <c r="E115" s="36">
        <v>1</v>
      </c>
      <c r="F115" s="36">
        <v>544</v>
      </c>
      <c r="G115" s="36">
        <v>7</v>
      </c>
      <c r="H115" s="36">
        <v>7</v>
      </c>
      <c r="I115" s="37">
        <v>150006</v>
      </c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 t="s">
        <v>186</v>
      </c>
      <c r="B116" s="36">
        <v>7.0000000000000007E-2</v>
      </c>
      <c r="C116" s="36" t="s">
        <v>285</v>
      </c>
      <c r="D116" s="36" t="s">
        <v>59</v>
      </c>
      <c r="E116" s="36">
        <v>1</v>
      </c>
      <c r="F116" s="36">
        <v>149</v>
      </c>
      <c r="G116" s="36">
        <v>7</v>
      </c>
      <c r="H116" s="36">
        <v>7</v>
      </c>
      <c r="I116" s="37">
        <v>2000000</v>
      </c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 t="s">
        <v>187</v>
      </c>
      <c r="B117" s="36">
        <v>1.58</v>
      </c>
      <c r="C117" s="36" t="s">
        <v>369</v>
      </c>
      <c r="D117" s="36" t="s">
        <v>418</v>
      </c>
      <c r="E117" s="36">
        <v>1</v>
      </c>
      <c r="F117" s="36">
        <v>225</v>
      </c>
      <c r="G117" s="36">
        <v>3</v>
      </c>
      <c r="H117" s="36">
        <v>3</v>
      </c>
      <c r="I117" s="37">
        <v>151063</v>
      </c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 t="s">
        <v>188</v>
      </c>
      <c r="B118" s="36">
        <v>0.05</v>
      </c>
      <c r="C118" s="36" t="s">
        <v>285</v>
      </c>
      <c r="D118" s="36" t="s">
        <v>418</v>
      </c>
      <c r="E118" s="36">
        <v>1</v>
      </c>
      <c r="F118" s="37">
        <v>1269</v>
      </c>
      <c r="G118" s="36">
        <v>16</v>
      </c>
      <c r="H118" s="36">
        <v>16</v>
      </c>
      <c r="I118" s="37">
        <v>150195</v>
      </c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 t="s">
        <v>189</v>
      </c>
      <c r="B119" s="36">
        <v>0.52</v>
      </c>
      <c r="C119" s="36" t="s">
        <v>168</v>
      </c>
      <c r="D119" s="36" t="s">
        <v>418</v>
      </c>
      <c r="E119" s="36">
        <v>1</v>
      </c>
      <c r="F119" s="36">
        <v>592</v>
      </c>
      <c r="G119" s="36">
        <v>7</v>
      </c>
      <c r="H119" s="36">
        <v>7</v>
      </c>
      <c r="I119" s="37">
        <v>150931</v>
      </c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 t="s">
        <v>190</v>
      </c>
      <c r="B120" s="36">
        <v>0.02</v>
      </c>
      <c r="C120" s="36" t="s">
        <v>362</v>
      </c>
      <c r="D120" s="36" t="s">
        <v>418</v>
      </c>
      <c r="E120" s="36">
        <v>1</v>
      </c>
      <c r="F120" s="36">
        <v>159</v>
      </c>
      <c r="G120" s="36">
        <v>2</v>
      </c>
      <c r="H120" s="36">
        <v>2</v>
      </c>
      <c r="I120" s="37">
        <v>150009</v>
      </c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 t="s">
        <v>191</v>
      </c>
      <c r="B121" s="36">
        <v>0.73</v>
      </c>
      <c r="C121" s="36" t="s">
        <v>234</v>
      </c>
      <c r="D121" s="36" t="s">
        <v>418</v>
      </c>
      <c r="E121" s="36">
        <v>1</v>
      </c>
      <c r="F121" s="36">
        <v>19</v>
      </c>
      <c r="G121" s="36">
        <v>0</v>
      </c>
      <c r="H121" s="36">
        <v>0</v>
      </c>
      <c r="I121" s="37">
        <v>150042</v>
      </c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 t="s">
        <v>192</v>
      </c>
      <c r="B122" s="36">
        <v>0.01</v>
      </c>
      <c r="C122" s="36" t="s">
        <v>204</v>
      </c>
      <c r="D122" s="36" t="s">
        <v>418</v>
      </c>
      <c r="E122" s="36">
        <v>1</v>
      </c>
      <c r="F122" s="36">
        <v>279</v>
      </c>
      <c r="G122" s="36">
        <v>3</v>
      </c>
      <c r="H122" s="36">
        <v>3</v>
      </c>
      <c r="I122" s="37">
        <v>150009</v>
      </c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 t="s">
        <v>193</v>
      </c>
      <c r="B123" s="36">
        <v>0.01</v>
      </c>
      <c r="C123" s="36" t="s">
        <v>271</v>
      </c>
      <c r="D123" s="36" t="s">
        <v>418</v>
      </c>
      <c r="E123" s="36">
        <v>1</v>
      </c>
      <c r="F123" s="36">
        <v>70</v>
      </c>
      <c r="G123" s="36">
        <v>1</v>
      </c>
      <c r="H123" s="36">
        <v>1</v>
      </c>
      <c r="I123" s="37">
        <v>150003</v>
      </c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 t="s">
        <v>194</v>
      </c>
      <c r="B124" s="36">
        <v>0.95</v>
      </c>
      <c r="C124" s="36" t="s">
        <v>271</v>
      </c>
      <c r="D124" s="36" t="s">
        <v>418</v>
      </c>
      <c r="E124" s="36">
        <v>1</v>
      </c>
      <c r="F124" s="36">
        <v>78</v>
      </c>
      <c r="G124" s="36">
        <v>1</v>
      </c>
      <c r="H124" s="36">
        <v>1</v>
      </c>
      <c r="I124" s="37">
        <v>150222</v>
      </c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 t="s">
        <v>195</v>
      </c>
      <c r="B125" s="36">
        <v>0.02</v>
      </c>
      <c r="C125" s="36" t="s">
        <v>369</v>
      </c>
      <c r="D125" s="36" t="s">
        <v>418</v>
      </c>
      <c r="E125" s="36">
        <v>1</v>
      </c>
      <c r="F125" s="36">
        <v>513</v>
      </c>
      <c r="G125" s="36">
        <v>6</v>
      </c>
      <c r="H125" s="36">
        <v>6</v>
      </c>
      <c r="I125" s="37">
        <v>150028</v>
      </c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 t="s">
        <v>196</v>
      </c>
      <c r="B126" s="36">
        <v>1.38</v>
      </c>
      <c r="C126" s="36" t="s">
        <v>312</v>
      </c>
      <c r="D126" s="36" t="s">
        <v>418</v>
      </c>
      <c r="E126" s="36">
        <v>1</v>
      </c>
      <c r="F126" s="36">
        <v>333</v>
      </c>
      <c r="G126" s="36">
        <v>4</v>
      </c>
      <c r="H126" s="36">
        <v>4</v>
      </c>
      <c r="I126" s="37">
        <v>151382</v>
      </c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 t="s">
        <v>197</v>
      </c>
      <c r="B127" s="36">
        <v>0.02</v>
      </c>
      <c r="C127" s="36" t="s">
        <v>322</v>
      </c>
      <c r="D127" s="36" t="s">
        <v>418</v>
      </c>
      <c r="E127" s="36">
        <v>1</v>
      </c>
      <c r="F127" s="37">
        <v>1001</v>
      </c>
      <c r="G127" s="36">
        <v>13</v>
      </c>
      <c r="H127" s="36">
        <v>13</v>
      </c>
      <c r="I127" s="37">
        <v>150045</v>
      </c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 t="s">
        <v>198</v>
      </c>
      <c r="B128" s="36">
        <v>0.01</v>
      </c>
      <c r="C128" s="36" t="s">
        <v>271</v>
      </c>
      <c r="D128" s="36" t="s">
        <v>418</v>
      </c>
      <c r="E128" s="36">
        <v>1</v>
      </c>
      <c r="F128" s="36">
        <v>247</v>
      </c>
      <c r="G128" s="36">
        <v>3</v>
      </c>
      <c r="H128" s="36">
        <v>3</v>
      </c>
      <c r="I128" s="37">
        <v>150009</v>
      </c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 t="s">
        <v>199</v>
      </c>
      <c r="B129" s="36">
        <v>0.1</v>
      </c>
      <c r="C129" s="36" t="s">
        <v>58</v>
      </c>
      <c r="D129" s="36" t="s">
        <v>59</v>
      </c>
      <c r="E129" s="36">
        <v>1</v>
      </c>
      <c r="F129" s="36">
        <v>290</v>
      </c>
      <c r="G129" s="36">
        <v>14</v>
      </c>
      <c r="H129" s="36">
        <v>14</v>
      </c>
      <c r="I129" s="37">
        <v>2000001</v>
      </c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 t="s">
        <v>200</v>
      </c>
      <c r="B130" s="36">
        <v>6.57</v>
      </c>
      <c r="C130" s="36" t="s">
        <v>240</v>
      </c>
      <c r="D130" s="36" t="s">
        <v>418</v>
      </c>
      <c r="E130" s="36">
        <v>1</v>
      </c>
      <c r="F130" s="36">
        <v>537</v>
      </c>
      <c r="G130" s="36">
        <v>7</v>
      </c>
      <c r="H130" s="36">
        <v>7</v>
      </c>
      <c r="I130" s="37">
        <v>160587</v>
      </c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 t="s">
        <v>201</v>
      </c>
      <c r="B131" s="36">
        <v>0.01</v>
      </c>
      <c r="C131" s="36" t="s">
        <v>271</v>
      </c>
      <c r="D131" s="36" t="s">
        <v>418</v>
      </c>
      <c r="E131" s="36">
        <v>1</v>
      </c>
      <c r="F131" s="36">
        <v>452</v>
      </c>
      <c r="G131" s="36">
        <v>6</v>
      </c>
      <c r="H131" s="36">
        <v>6</v>
      </c>
      <c r="I131" s="37">
        <v>150015</v>
      </c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 t="s">
        <v>202</v>
      </c>
      <c r="B132" s="36">
        <v>0.01</v>
      </c>
      <c r="C132" s="36" t="s">
        <v>271</v>
      </c>
      <c r="D132" s="36" t="s">
        <v>418</v>
      </c>
      <c r="E132" s="36">
        <v>1</v>
      </c>
      <c r="F132" s="36">
        <v>412</v>
      </c>
      <c r="G132" s="36">
        <v>5</v>
      </c>
      <c r="H132" s="36">
        <v>5</v>
      </c>
      <c r="I132" s="37">
        <v>150016</v>
      </c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 t="s">
        <v>203</v>
      </c>
      <c r="B133" s="36">
        <v>0.02</v>
      </c>
      <c r="C133" s="36" t="s">
        <v>362</v>
      </c>
      <c r="D133" s="36" t="s">
        <v>418</v>
      </c>
      <c r="E133" s="36">
        <v>1</v>
      </c>
      <c r="F133" s="36">
        <v>70</v>
      </c>
      <c r="G133" s="36">
        <v>1</v>
      </c>
      <c r="H133" s="36">
        <v>1</v>
      </c>
      <c r="I133" s="37">
        <v>150003</v>
      </c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 t="s">
        <v>204</v>
      </c>
      <c r="B134" s="36">
        <v>4.01</v>
      </c>
      <c r="C134" s="36" t="s">
        <v>362</v>
      </c>
      <c r="D134" s="36" t="s">
        <v>418</v>
      </c>
      <c r="E134" s="36">
        <v>1</v>
      </c>
      <c r="F134" s="36">
        <v>271</v>
      </c>
      <c r="G134" s="36">
        <v>3</v>
      </c>
      <c r="H134" s="36">
        <v>3</v>
      </c>
      <c r="I134" s="37">
        <v>153262</v>
      </c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 t="s">
        <v>205</v>
      </c>
      <c r="B135" s="36">
        <v>0.39</v>
      </c>
      <c r="C135" s="36" t="s">
        <v>204</v>
      </c>
      <c r="D135" s="36" t="s">
        <v>418</v>
      </c>
      <c r="E135" s="36">
        <v>1</v>
      </c>
      <c r="F135" s="36">
        <v>586</v>
      </c>
      <c r="G135" s="36">
        <v>7</v>
      </c>
      <c r="H135" s="36">
        <v>7</v>
      </c>
      <c r="I135" s="37">
        <v>150689</v>
      </c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 t="s">
        <v>206</v>
      </c>
      <c r="B136" s="36">
        <v>6.3</v>
      </c>
      <c r="C136" s="36" t="s">
        <v>348</v>
      </c>
      <c r="D136" s="36" t="s">
        <v>418</v>
      </c>
      <c r="E136" s="36">
        <v>1</v>
      </c>
      <c r="F136" s="36">
        <v>54</v>
      </c>
      <c r="G136" s="36">
        <v>1</v>
      </c>
      <c r="H136" s="36">
        <v>1</v>
      </c>
      <c r="I136" s="37">
        <v>151029</v>
      </c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 t="s">
        <v>207</v>
      </c>
      <c r="B137" s="36">
        <v>0.01</v>
      </c>
      <c r="C137" s="36" t="s">
        <v>231</v>
      </c>
      <c r="D137" s="36" t="s">
        <v>418</v>
      </c>
      <c r="E137" s="36">
        <v>1</v>
      </c>
      <c r="F137" s="37">
        <v>1274</v>
      </c>
      <c r="G137" s="36">
        <v>16</v>
      </c>
      <c r="H137" s="36">
        <v>16</v>
      </c>
      <c r="I137" s="37">
        <v>150053</v>
      </c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 t="s">
        <v>208</v>
      </c>
      <c r="B138" s="36">
        <v>0.14000000000000001</v>
      </c>
      <c r="C138" s="36" t="s">
        <v>120</v>
      </c>
      <c r="D138" s="36" t="s">
        <v>59</v>
      </c>
      <c r="E138" s="36">
        <v>1</v>
      </c>
      <c r="F138" s="36">
        <v>210</v>
      </c>
      <c r="G138" s="36">
        <v>10</v>
      </c>
      <c r="H138" s="36">
        <v>10</v>
      </c>
      <c r="I138" s="37">
        <v>2000001</v>
      </c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 t="s">
        <v>209</v>
      </c>
      <c r="B139" s="36">
        <v>0.66</v>
      </c>
      <c r="C139" s="36" t="s">
        <v>362</v>
      </c>
      <c r="D139" s="36" t="s">
        <v>418</v>
      </c>
      <c r="E139" s="36">
        <v>1</v>
      </c>
      <c r="F139" s="36">
        <v>23</v>
      </c>
      <c r="G139" s="36">
        <v>0</v>
      </c>
      <c r="H139" s="36">
        <v>0</v>
      </c>
      <c r="I139" s="37">
        <v>150045</v>
      </c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 t="s">
        <v>64</v>
      </c>
      <c r="B140" s="36">
        <v>5.25</v>
      </c>
      <c r="C140" s="36" t="s">
        <v>277</v>
      </c>
      <c r="D140" s="36" t="s">
        <v>59</v>
      </c>
      <c r="E140" s="36">
        <v>1</v>
      </c>
      <c r="F140" s="36">
        <v>363</v>
      </c>
      <c r="G140" s="36">
        <v>17</v>
      </c>
      <c r="H140" s="36">
        <v>17</v>
      </c>
      <c r="I140" s="37">
        <v>2000083</v>
      </c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 t="s">
        <v>210</v>
      </c>
      <c r="B141" s="36">
        <v>0.02</v>
      </c>
      <c r="C141" s="36" t="s">
        <v>281</v>
      </c>
      <c r="D141" s="36" t="s">
        <v>418</v>
      </c>
      <c r="E141" s="36">
        <v>1</v>
      </c>
      <c r="F141" s="36">
        <v>582</v>
      </c>
      <c r="G141" s="36">
        <v>7</v>
      </c>
      <c r="H141" s="36">
        <v>7</v>
      </c>
      <c r="I141" s="37">
        <v>150030</v>
      </c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 t="s">
        <v>212</v>
      </c>
      <c r="B142" s="36">
        <v>0.41</v>
      </c>
      <c r="C142" s="36" t="s">
        <v>231</v>
      </c>
      <c r="D142" s="36" t="s">
        <v>418</v>
      </c>
      <c r="E142" s="36">
        <v>1</v>
      </c>
      <c r="F142" s="36">
        <v>495</v>
      </c>
      <c r="G142" s="36">
        <v>6</v>
      </c>
      <c r="H142" s="36">
        <v>6</v>
      </c>
      <c r="I142" s="37">
        <v>150611</v>
      </c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 t="s">
        <v>213</v>
      </c>
      <c r="B143" s="36">
        <v>0.03</v>
      </c>
      <c r="C143" s="36" t="s">
        <v>271</v>
      </c>
      <c r="D143" s="36" t="s">
        <v>418</v>
      </c>
      <c r="E143" s="36">
        <v>1</v>
      </c>
      <c r="F143" s="36">
        <v>371</v>
      </c>
      <c r="G143" s="36">
        <v>5</v>
      </c>
      <c r="H143" s="36">
        <v>5</v>
      </c>
      <c r="I143" s="37">
        <v>150037</v>
      </c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 t="s">
        <v>214</v>
      </c>
      <c r="B144" s="36">
        <v>0.8</v>
      </c>
      <c r="C144" s="36" t="s">
        <v>64</v>
      </c>
      <c r="D144" s="36" t="s">
        <v>418</v>
      </c>
      <c r="E144" s="36">
        <v>1</v>
      </c>
      <c r="F144" s="36">
        <v>154</v>
      </c>
      <c r="G144" s="36">
        <v>2</v>
      </c>
      <c r="H144" s="36">
        <v>2</v>
      </c>
      <c r="I144" s="37">
        <v>150369</v>
      </c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 t="s">
        <v>215</v>
      </c>
      <c r="B145" s="36">
        <v>0.27</v>
      </c>
      <c r="C145" s="36" t="s">
        <v>322</v>
      </c>
      <c r="D145" s="36" t="s">
        <v>418</v>
      </c>
      <c r="E145" s="36">
        <v>1</v>
      </c>
      <c r="F145" s="36">
        <v>873</v>
      </c>
      <c r="G145" s="36">
        <v>11</v>
      </c>
      <c r="H145" s="36">
        <v>11</v>
      </c>
      <c r="I145" s="37">
        <v>150699</v>
      </c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 t="s">
        <v>216</v>
      </c>
      <c r="B146" s="36">
        <v>0.06</v>
      </c>
      <c r="C146" s="36" t="s">
        <v>285</v>
      </c>
      <c r="D146" s="36" t="s">
        <v>418</v>
      </c>
      <c r="E146" s="36">
        <v>1</v>
      </c>
      <c r="F146" s="37">
        <v>1238</v>
      </c>
      <c r="G146" s="36">
        <v>15</v>
      </c>
      <c r="H146" s="36">
        <v>15</v>
      </c>
      <c r="I146" s="37">
        <v>150209</v>
      </c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 t="s">
        <v>217</v>
      </c>
      <c r="B147" s="36">
        <v>0.13</v>
      </c>
      <c r="C147" s="36" t="s">
        <v>282</v>
      </c>
      <c r="D147" s="36" t="s">
        <v>68</v>
      </c>
      <c r="E147" s="36">
        <v>1</v>
      </c>
      <c r="F147" s="36">
        <v>653</v>
      </c>
      <c r="G147" s="36">
        <v>33</v>
      </c>
      <c r="H147" s="36">
        <v>33</v>
      </c>
      <c r="I147" s="37">
        <v>600010</v>
      </c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 t="s">
        <v>218</v>
      </c>
      <c r="B148" s="36">
        <v>0.03</v>
      </c>
      <c r="C148" s="36" t="s">
        <v>240</v>
      </c>
      <c r="D148" s="36" t="s">
        <v>418</v>
      </c>
      <c r="E148" s="36">
        <v>1</v>
      </c>
      <c r="F148" s="36">
        <v>614</v>
      </c>
      <c r="G148" s="36">
        <v>8</v>
      </c>
      <c r="H148" s="36">
        <v>8</v>
      </c>
      <c r="I148" s="37">
        <v>150061</v>
      </c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 t="s">
        <v>219</v>
      </c>
      <c r="B149" s="36">
        <v>0</v>
      </c>
      <c r="C149" s="36" t="s">
        <v>204</v>
      </c>
      <c r="D149" s="36" t="s">
        <v>418</v>
      </c>
      <c r="E149" s="36">
        <v>1</v>
      </c>
      <c r="F149" s="36">
        <v>358</v>
      </c>
      <c r="G149" s="36">
        <v>4</v>
      </c>
      <c r="H149" s="36">
        <v>4</v>
      </c>
      <c r="I149" s="37">
        <v>150002</v>
      </c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 t="s">
        <v>220</v>
      </c>
      <c r="B150" s="36">
        <v>0.35</v>
      </c>
      <c r="C150" s="36" t="s">
        <v>231</v>
      </c>
      <c r="D150" s="36" t="s">
        <v>418</v>
      </c>
      <c r="E150" s="36">
        <v>1</v>
      </c>
      <c r="F150" s="37">
        <v>1203</v>
      </c>
      <c r="G150" s="36">
        <v>15</v>
      </c>
      <c r="H150" s="36">
        <v>15</v>
      </c>
      <c r="I150" s="37">
        <v>151281</v>
      </c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 t="s">
        <v>221</v>
      </c>
      <c r="B151" s="36">
        <v>0.03</v>
      </c>
      <c r="C151" s="36" t="s">
        <v>312</v>
      </c>
      <c r="D151" s="36" t="s">
        <v>418</v>
      </c>
      <c r="E151" s="36">
        <v>1</v>
      </c>
      <c r="F151" s="36">
        <v>297</v>
      </c>
      <c r="G151" s="36">
        <v>4</v>
      </c>
      <c r="H151" s="36">
        <v>4</v>
      </c>
      <c r="I151" s="37">
        <v>150030</v>
      </c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 t="s">
        <v>222</v>
      </c>
      <c r="B152" s="36">
        <v>0.04</v>
      </c>
      <c r="C152" s="36" t="s">
        <v>312</v>
      </c>
      <c r="D152" s="36" t="s">
        <v>418</v>
      </c>
      <c r="E152" s="36">
        <v>1</v>
      </c>
      <c r="F152" s="36">
        <v>377</v>
      </c>
      <c r="G152" s="36">
        <v>5</v>
      </c>
      <c r="H152" s="36">
        <v>5</v>
      </c>
      <c r="I152" s="37">
        <v>150046</v>
      </c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 t="s">
        <v>223</v>
      </c>
      <c r="B153" s="36">
        <v>0.02</v>
      </c>
      <c r="C153" s="36" t="s">
        <v>369</v>
      </c>
      <c r="D153" s="36" t="s">
        <v>418</v>
      </c>
      <c r="E153" s="36">
        <v>1</v>
      </c>
      <c r="F153" s="36">
        <v>720</v>
      </c>
      <c r="G153" s="36">
        <v>9</v>
      </c>
      <c r="H153" s="36">
        <v>9</v>
      </c>
      <c r="I153" s="37">
        <v>150053</v>
      </c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 t="s">
        <v>224</v>
      </c>
      <c r="B154" s="36">
        <v>0.04</v>
      </c>
      <c r="C154" s="36" t="s">
        <v>322</v>
      </c>
      <c r="D154" s="36" t="s">
        <v>418</v>
      </c>
      <c r="E154" s="36">
        <v>1</v>
      </c>
      <c r="F154" s="36">
        <v>613</v>
      </c>
      <c r="G154" s="36">
        <v>8</v>
      </c>
      <c r="H154" s="36">
        <v>8</v>
      </c>
      <c r="I154" s="37">
        <v>150066</v>
      </c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 t="s">
        <v>225</v>
      </c>
      <c r="B155" s="36">
        <v>0.08</v>
      </c>
      <c r="C155" s="36" t="s">
        <v>322</v>
      </c>
      <c r="D155" s="36" t="s">
        <v>418</v>
      </c>
      <c r="E155" s="36">
        <v>1</v>
      </c>
      <c r="F155" s="36">
        <v>551</v>
      </c>
      <c r="G155" s="36">
        <v>7</v>
      </c>
      <c r="H155" s="36">
        <v>7</v>
      </c>
      <c r="I155" s="37">
        <v>150132</v>
      </c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 t="s">
        <v>226</v>
      </c>
      <c r="B156" s="36">
        <v>0.21</v>
      </c>
      <c r="C156" s="36" t="s">
        <v>234</v>
      </c>
      <c r="D156" s="36" t="s">
        <v>418</v>
      </c>
      <c r="E156" s="36">
        <v>1</v>
      </c>
      <c r="F156" s="36">
        <v>132</v>
      </c>
      <c r="G156" s="36">
        <v>2</v>
      </c>
      <c r="H156" s="36">
        <v>2</v>
      </c>
      <c r="I156" s="37">
        <v>150083</v>
      </c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 t="s">
        <v>227</v>
      </c>
      <c r="B157" s="36">
        <v>0.6</v>
      </c>
      <c r="C157" s="36" t="s">
        <v>168</v>
      </c>
      <c r="D157" s="36" t="s">
        <v>418</v>
      </c>
      <c r="E157" s="36">
        <v>1</v>
      </c>
      <c r="F157" s="36">
        <v>492</v>
      </c>
      <c r="G157" s="36">
        <v>6</v>
      </c>
      <c r="H157" s="36">
        <v>6</v>
      </c>
      <c r="I157" s="37">
        <v>150882</v>
      </c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 t="s">
        <v>228</v>
      </c>
      <c r="B158" s="36">
        <v>0.16</v>
      </c>
      <c r="C158" s="36" t="s">
        <v>322</v>
      </c>
      <c r="D158" s="36" t="s">
        <v>418</v>
      </c>
      <c r="E158" s="36">
        <v>1</v>
      </c>
      <c r="F158" s="36">
        <v>703</v>
      </c>
      <c r="G158" s="36">
        <v>9</v>
      </c>
      <c r="H158" s="36">
        <v>9</v>
      </c>
      <c r="I158" s="37">
        <v>150343</v>
      </c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 t="s">
        <v>229</v>
      </c>
      <c r="B159" s="36">
        <v>0.12</v>
      </c>
      <c r="C159" s="36" t="s">
        <v>285</v>
      </c>
      <c r="D159" s="36" t="s">
        <v>59</v>
      </c>
      <c r="E159" s="36">
        <v>1</v>
      </c>
      <c r="F159" s="36">
        <v>69</v>
      </c>
      <c r="G159" s="36">
        <v>3</v>
      </c>
      <c r="H159" s="36">
        <v>3</v>
      </c>
      <c r="I159" s="37">
        <v>2000000</v>
      </c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 t="s">
        <v>230</v>
      </c>
      <c r="B160" s="36">
        <v>0.44</v>
      </c>
      <c r="C160" s="36" t="s">
        <v>168</v>
      </c>
      <c r="D160" s="36" t="s">
        <v>418</v>
      </c>
      <c r="E160" s="36">
        <v>1</v>
      </c>
      <c r="F160" s="36">
        <v>603</v>
      </c>
      <c r="G160" s="36">
        <v>8</v>
      </c>
      <c r="H160" s="36">
        <v>8</v>
      </c>
      <c r="I160" s="37">
        <v>150799</v>
      </c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 t="s">
        <v>231</v>
      </c>
      <c r="B161" s="36">
        <v>6.64</v>
      </c>
      <c r="C161" s="36" t="s">
        <v>123</v>
      </c>
      <c r="D161" s="36" t="s">
        <v>418</v>
      </c>
      <c r="E161" s="36">
        <v>1</v>
      </c>
      <c r="F161" s="36">
        <v>346</v>
      </c>
      <c r="G161" s="36">
        <v>4</v>
      </c>
      <c r="H161" s="36">
        <v>4</v>
      </c>
      <c r="I161" s="37">
        <v>156882</v>
      </c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 t="s">
        <v>232</v>
      </c>
      <c r="B162" s="36">
        <v>0.23</v>
      </c>
      <c r="C162" s="36" t="s">
        <v>58</v>
      </c>
      <c r="D162" s="36" t="s">
        <v>59</v>
      </c>
      <c r="E162" s="36">
        <v>1</v>
      </c>
      <c r="F162" s="36">
        <v>477</v>
      </c>
      <c r="G162" s="36">
        <v>23</v>
      </c>
      <c r="H162" s="36">
        <v>23</v>
      </c>
      <c r="I162" s="37">
        <v>2000005</v>
      </c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 t="s">
        <v>233</v>
      </c>
      <c r="B163" s="36">
        <v>34.200000000000003</v>
      </c>
      <c r="C163" s="36" t="s">
        <v>366</v>
      </c>
      <c r="D163" s="36" t="s">
        <v>418</v>
      </c>
      <c r="E163" s="36">
        <v>2</v>
      </c>
      <c r="F163" s="36">
        <v>31</v>
      </c>
      <c r="G163" s="36">
        <v>0</v>
      </c>
      <c r="H163" s="36">
        <v>1</v>
      </c>
      <c r="I163" s="37">
        <v>306401</v>
      </c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 t="s">
        <v>234</v>
      </c>
      <c r="B164" s="36">
        <v>1.75</v>
      </c>
      <c r="C164" s="36" t="s">
        <v>362</v>
      </c>
      <c r="D164" s="36" t="s">
        <v>418</v>
      </c>
      <c r="E164" s="36">
        <v>1</v>
      </c>
      <c r="F164" s="36">
        <v>325</v>
      </c>
      <c r="G164" s="36">
        <v>4</v>
      </c>
      <c r="H164" s="36">
        <v>4</v>
      </c>
      <c r="I164" s="37">
        <v>151707</v>
      </c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 t="s">
        <v>235</v>
      </c>
      <c r="B165" s="36">
        <v>0.6</v>
      </c>
      <c r="C165" s="36" t="s">
        <v>285</v>
      </c>
      <c r="D165" s="36" t="s">
        <v>418</v>
      </c>
      <c r="E165" s="36">
        <v>1</v>
      </c>
      <c r="F165" s="37">
        <v>1226</v>
      </c>
      <c r="G165" s="36">
        <v>15</v>
      </c>
      <c r="H165" s="36">
        <v>15</v>
      </c>
      <c r="I165" s="37">
        <v>152212</v>
      </c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 t="s">
        <v>236</v>
      </c>
      <c r="B166" s="36">
        <v>3.32</v>
      </c>
      <c r="C166" s="36" t="s">
        <v>362</v>
      </c>
      <c r="D166" s="36" t="s">
        <v>418</v>
      </c>
      <c r="E166" s="36">
        <v>1</v>
      </c>
      <c r="F166" s="36">
        <v>148</v>
      </c>
      <c r="G166" s="36">
        <v>2</v>
      </c>
      <c r="H166" s="36">
        <v>2</v>
      </c>
      <c r="I166" s="37">
        <v>151476</v>
      </c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 t="s">
        <v>237</v>
      </c>
      <c r="B167" s="36">
        <v>0.03</v>
      </c>
      <c r="C167" s="36" t="s">
        <v>120</v>
      </c>
      <c r="D167" s="36" t="s">
        <v>59</v>
      </c>
      <c r="E167" s="36">
        <v>1</v>
      </c>
      <c r="F167" s="36">
        <v>156</v>
      </c>
      <c r="G167" s="36">
        <v>7</v>
      </c>
      <c r="H167" s="36">
        <v>7</v>
      </c>
      <c r="I167" s="37">
        <v>2000000</v>
      </c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 t="s">
        <v>238</v>
      </c>
      <c r="B168" s="36">
        <v>1.59</v>
      </c>
      <c r="C168" s="36" t="s">
        <v>120</v>
      </c>
      <c r="D168" s="36" t="s">
        <v>418</v>
      </c>
      <c r="E168" s="36">
        <v>1</v>
      </c>
      <c r="F168" s="36">
        <v>186</v>
      </c>
      <c r="G168" s="36">
        <v>2</v>
      </c>
      <c r="H168" s="36">
        <v>2</v>
      </c>
      <c r="I168" s="37">
        <v>150890</v>
      </c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 t="s">
        <v>65</v>
      </c>
      <c r="B169" s="36">
        <v>0.24</v>
      </c>
      <c r="C169" s="36" t="s">
        <v>120</v>
      </c>
      <c r="D169" s="36" t="s">
        <v>418</v>
      </c>
      <c r="E169" s="36">
        <v>1</v>
      </c>
      <c r="F169" s="36">
        <v>256</v>
      </c>
      <c r="G169" s="36">
        <v>3</v>
      </c>
      <c r="H169" s="36">
        <v>3</v>
      </c>
      <c r="I169" s="37">
        <v>150188</v>
      </c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 t="s">
        <v>239</v>
      </c>
      <c r="B170" s="36">
        <v>0.1</v>
      </c>
      <c r="C170" s="36" t="s">
        <v>369</v>
      </c>
      <c r="D170" s="36" t="s">
        <v>418</v>
      </c>
      <c r="E170" s="36">
        <v>1</v>
      </c>
      <c r="F170" s="36">
        <v>522</v>
      </c>
      <c r="G170" s="36">
        <v>7</v>
      </c>
      <c r="H170" s="36">
        <v>7</v>
      </c>
      <c r="I170" s="37">
        <v>150156</v>
      </c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 t="s">
        <v>240</v>
      </c>
      <c r="B171" s="36">
        <v>3.03</v>
      </c>
      <c r="C171" s="36" t="s">
        <v>200</v>
      </c>
      <c r="D171" s="36" t="s">
        <v>418</v>
      </c>
      <c r="E171" s="36">
        <v>1</v>
      </c>
      <c r="F171" s="36">
        <v>537</v>
      </c>
      <c r="G171" s="36">
        <v>7</v>
      </c>
      <c r="H171" s="36">
        <v>7</v>
      </c>
      <c r="I171" s="37">
        <v>154885</v>
      </c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 t="s">
        <v>241</v>
      </c>
      <c r="B172" s="36">
        <v>0.18</v>
      </c>
      <c r="C172" s="36" t="s">
        <v>369</v>
      </c>
      <c r="D172" s="36" t="s">
        <v>418</v>
      </c>
      <c r="E172" s="36">
        <v>1</v>
      </c>
      <c r="F172" s="36">
        <v>89</v>
      </c>
      <c r="G172" s="36">
        <v>1</v>
      </c>
      <c r="H172" s="36">
        <v>1</v>
      </c>
      <c r="I172" s="37">
        <v>150048</v>
      </c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 t="s">
        <v>242</v>
      </c>
      <c r="B173" s="36">
        <v>0.28999999999999998</v>
      </c>
      <c r="C173" s="36" t="s">
        <v>168</v>
      </c>
      <c r="D173" s="36" t="s">
        <v>59</v>
      </c>
      <c r="E173" s="36">
        <v>1</v>
      </c>
      <c r="F173" s="36">
        <v>492</v>
      </c>
      <c r="G173" s="36">
        <v>23</v>
      </c>
      <c r="H173" s="36">
        <v>23</v>
      </c>
      <c r="I173" s="37">
        <v>2000006</v>
      </c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 t="s">
        <v>243</v>
      </c>
      <c r="B174" s="36">
        <v>0.03</v>
      </c>
      <c r="C174" s="36" t="s">
        <v>204</v>
      </c>
      <c r="D174" s="36" t="s">
        <v>418</v>
      </c>
      <c r="E174" s="36">
        <v>1</v>
      </c>
      <c r="F174" s="36">
        <v>597</v>
      </c>
      <c r="G174" s="36">
        <v>7</v>
      </c>
      <c r="H174" s="36">
        <v>7</v>
      </c>
      <c r="I174" s="37">
        <v>150050</v>
      </c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 t="s">
        <v>244</v>
      </c>
      <c r="B175" s="36">
        <v>0.4</v>
      </c>
      <c r="C175" s="36" t="s">
        <v>234</v>
      </c>
      <c r="D175" s="36" t="s">
        <v>418</v>
      </c>
      <c r="E175" s="36">
        <v>1</v>
      </c>
      <c r="F175" s="36">
        <v>109</v>
      </c>
      <c r="G175" s="36">
        <v>1</v>
      </c>
      <c r="H175" s="36">
        <v>1</v>
      </c>
      <c r="I175" s="37">
        <v>150130</v>
      </c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 t="s">
        <v>245</v>
      </c>
      <c r="B176" s="36">
        <v>0.01</v>
      </c>
      <c r="C176" s="36" t="s">
        <v>236</v>
      </c>
      <c r="D176" s="36" t="s">
        <v>418</v>
      </c>
      <c r="E176" s="36">
        <v>1</v>
      </c>
      <c r="F176" s="36">
        <v>41</v>
      </c>
      <c r="G176" s="36">
        <v>1</v>
      </c>
      <c r="H176" s="36">
        <v>1</v>
      </c>
      <c r="I176" s="37">
        <v>150001</v>
      </c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 t="s">
        <v>246</v>
      </c>
      <c r="B177" s="36">
        <v>0.61</v>
      </c>
      <c r="C177" s="36" t="s">
        <v>271</v>
      </c>
      <c r="D177" s="36" t="s">
        <v>418</v>
      </c>
      <c r="E177" s="36">
        <v>1</v>
      </c>
      <c r="F177" s="36">
        <v>65</v>
      </c>
      <c r="G177" s="36">
        <v>1</v>
      </c>
      <c r="H177" s="36">
        <v>1</v>
      </c>
      <c r="I177" s="37">
        <v>150120</v>
      </c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 t="s">
        <v>247</v>
      </c>
      <c r="B178" s="36">
        <v>1.88</v>
      </c>
      <c r="C178" s="36" t="s">
        <v>362</v>
      </c>
      <c r="D178" s="36" t="s">
        <v>418</v>
      </c>
      <c r="E178" s="36">
        <v>1</v>
      </c>
      <c r="F178" s="36">
        <v>208</v>
      </c>
      <c r="G178" s="36">
        <v>3</v>
      </c>
      <c r="H178" s="36">
        <v>3</v>
      </c>
      <c r="I178" s="37">
        <v>151170</v>
      </c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 t="s">
        <v>248</v>
      </c>
      <c r="B179" s="36">
        <v>0.2</v>
      </c>
      <c r="C179" s="36" t="s">
        <v>369</v>
      </c>
      <c r="D179" s="36" t="s">
        <v>418</v>
      </c>
      <c r="E179" s="36">
        <v>1</v>
      </c>
      <c r="F179" s="36">
        <v>623</v>
      </c>
      <c r="G179" s="36">
        <v>8</v>
      </c>
      <c r="H179" s="36">
        <v>8</v>
      </c>
      <c r="I179" s="37">
        <v>150365</v>
      </c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 t="s">
        <v>249</v>
      </c>
      <c r="B180" s="36">
        <v>0.02</v>
      </c>
      <c r="C180" s="36" t="s">
        <v>204</v>
      </c>
      <c r="D180" s="36" t="s">
        <v>418</v>
      </c>
      <c r="E180" s="36">
        <v>1</v>
      </c>
      <c r="F180" s="36">
        <v>194</v>
      </c>
      <c r="G180" s="36">
        <v>2</v>
      </c>
      <c r="H180" s="36">
        <v>2</v>
      </c>
      <c r="I180" s="37">
        <v>150011</v>
      </c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 t="s">
        <v>250</v>
      </c>
      <c r="B181" s="36">
        <v>0.01</v>
      </c>
      <c r="C181" s="36" t="s">
        <v>271</v>
      </c>
      <c r="D181" s="36" t="s">
        <v>418</v>
      </c>
      <c r="E181" s="36">
        <v>1</v>
      </c>
      <c r="F181" s="36">
        <v>428</v>
      </c>
      <c r="G181" s="36">
        <v>5</v>
      </c>
      <c r="H181" s="36">
        <v>5</v>
      </c>
      <c r="I181" s="37">
        <v>150012</v>
      </c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 t="s">
        <v>251</v>
      </c>
      <c r="B182" s="36">
        <v>0.38</v>
      </c>
      <c r="C182" s="36" t="s">
        <v>285</v>
      </c>
      <c r="D182" s="36" t="s">
        <v>59</v>
      </c>
      <c r="E182" s="36">
        <v>1</v>
      </c>
      <c r="F182" s="36">
        <v>344</v>
      </c>
      <c r="G182" s="36">
        <v>16</v>
      </c>
      <c r="H182" s="36">
        <v>16</v>
      </c>
      <c r="I182" s="37">
        <v>2000006</v>
      </c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 t="s">
        <v>252</v>
      </c>
      <c r="B183" s="36">
        <v>0.65</v>
      </c>
      <c r="C183" s="36" t="s">
        <v>58</v>
      </c>
      <c r="D183" s="36" t="s">
        <v>59</v>
      </c>
      <c r="E183" s="36">
        <v>1</v>
      </c>
      <c r="F183" s="36">
        <v>320</v>
      </c>
      <c r="G183" s="36">
        <v>15</v>
      </c>
      <c r="H183" s="36">
        <v>15</v>
      </c>
      <c r="I183" s="37">
        <v>2000009</v>
      </c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 t="s">
        <v>253</v>
      </c>
      <c r="B184" s="36">
        <v>0.01</v>
      </c>
      <c r="C184" s="36" t="s">
        <v>281</v>
      </c>
      <c r="D184" s="36" t="s">
        <v>418</v>
      </c>
      <c r="E184" s="36">
        <v>1</v>
      </c>
      <c r="F184" s="36">
        <v>688</v>
      </c>
      <c r="G184" s="36">
        <v>9</v>
      </c>
      <c r="H184" s="36">
        <v>9</v>
      </c>
      <c r="I184" s="37">
        <v>150018</v>
      </c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 t="s">
        <v>254</v>
      </c>
      <c r="B185" s="36">
        <v>0.06</v>
      </c>
      <c r="C185" s="36" t="s">
        <v>282</v>
      </c>
      <c r="D185" s="36" t="s">
        <v>418</v>
      </c>
      <c r="E185" s="36">
        <v>1</v>
      </c>
      <c r="F185" s="36">
        <v>113</v>
      </c>
      <c r="G185" s="36">
        <v>1</v>
      </c>
      <c r="H185" s="36">
        <v>1</v>
      </c>
      <c r="I185" s="37">
        <v>150020</v>
      </c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 t="s">
        <v>255</v>
      </c>
      <c r="B186" s="36">
        <v>0</v>
      </c>
      <c r="C186" s="36" t="s">
        <v>312</v>
      </c>
      <c r="D186" s="36" t="s">
        <v>418</v>
      </c>
      <c r="E186" s="36">
        <v>1</v>
      </c>
      <c r="F186" s="36">
        <v>556</v>
      </c>
      <c r="G186" s="36">
        <v>7</v>
      </c>
      <c r="H186" s="36">
        <v>7</v>
      </c>
      <c r="I186" s="37">
        <v>150004</v>
      </c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 t="s">
        <v>256</v>
      </c>
      <c r="B187" s="36">
        <v>0.01</v>
      </c>
      <c r="C187" s="36" t="s">
        <v>271</v>
      </c>
      <c r="D187" s="36" t="s">
        <v>418</v>
      </c>
      <c r="E187" s="36">
        <v>1</v>
      </c>
      <c r="F187" s="36">
        <v>229</v>
      </c>
      <c r="G187" s="36">
        <v>3</v>
      </c>
      <c r="H187" s="36">
        <v>3</v>
      </c>
      <c r="I187" s="37">
        <v>150009</v>
      </c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 t="s">
        <v>257</v>
      </c>
      <c r="B188" s="36">
        <v>7.62</v>
      </c>
      <c r="C188" s="36" t="s">
        <v>282</v>
      </c>
      <c r="D188" s="36" t="s">
        <v>59</v>
      </c>
      <c r="E188" s="36">
        <v>1</v>
      </c>
      <c r="F188" s="36">
        <v>234</v>
      </c>
      <c r="G188" s="36">
        <v>11</v>
      </c>
      <c r="H188" s="36">
        <v>11</v>
      </c>
      <c r="I188" s="37">
        <v>2000078</v>
      </c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 t="s">
        <v>258</v>
      </c>
      <c r="B189" s="36">
        <v>0.18</v>
      </c>
      <c r="C189" s="36" t="s">
        <v>204</v>
      </c>
      <c r="D189" s="36" t="s">
        <v>418</v>
      </c>
      <c r="E189" s="36">
        <v>1</v>
      </c>
      <c r="F189" s="36">
        <v>42</v>
      </c>
      <c r="G189" s="36">
        <v>1</v>
      </c>
      <c r="H189" s="36">
        <v>1</v>
      </c>
      <c r="I189" s="37">
        <v>150022</v>
      </c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 t="s">
        <v>259</v>
      </c>
      <c r="B190" s="36">
        <v>0.01</v>
      </c>
      <c r="C190" s="36" t="s">
        <v>281</v>
      </c>
      <c r="D190" s="36" t="s">
        <v>59</v>
      </c>
      <c r="E190" s="36">
        <v>1</v>
      </c>
      <c r="F190" s="36">
        <v>184</v>
      </c>
      <c r="G190" s="36">
        <v>9</v>
      </c>
      <c r="H190" s="36">
        <v>9</v>
      </c>
      <c r="I190" s="37">
        <v>2000000</v>
      </c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 t="s">
        <v>260</v>
      </c>
      <c r="B191" s="36">
        <v>0.01</v>
      </c>
      <c r="C191" s="36" t="s">
        <v>271</v>
      </c>
      <c r="D191" s="36" t="s">
        <v>418</v>
      </c>
      <c r="E191" s="36">
        <v>1</v>
      </c>
      <c r="F191" s="36">
        <v>161</v>
      </c>
      <c r="G191" s="36">
        <v>2</v>
      </c>
      <c r="H191" s="36">
        <v>2</v>
      </c>
      <c r="I191" s="37">
        <v>150007</v>
      </c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 t="s">
        <v>261</v>
      </c>
      <c r="B192" s="36">
        <v>0.08</v>
      </c>
      <c r="C192" s="36" t="s">
        <v>281</v>
      </c>
      <c r="D192" s="36" t="s">
        <v>59</v>
      </c>
      <c r="E192" s="36">
        <v>1</v>
      </c>
      <c r="F192" s="36">
        <v>277</v>
      </c>
      <c r="G192" s="36">
        <v>13</v>
      </c>
      <c r="H192" s="36">
        <v>13</v>
      </c>
      <c r="I192" s="37">
        <v>2000001</v>
      </c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 t="s">
        <v>262</v>
      </c>
      <c r="B193" s="36">
        <v>0.02</v>
      </c>
      <c r="C193" s="36" t="s">
        <v>271</v>
      </c>
      <c r="D193" s="36" t="s">
        <v>418</v>
      </c>
      <c r="E193" s="36">
        <v>1</v>
      </c>
      <c r="F193" s="36">
        <v>441</v>
      </c>
      <c r="G193" s="36">
        <v>6</v>
      </c>
      <c r="H193" s="36">
        <v>6</v>
      </c>
      <c r="I193" s="37">
        <v>150027</v>
      </c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 t="s">
        <v>263</v>
      </c>
      <c r="B194" s="36">
        <v>6.2</v>
      </c>
      <c r="C194" s="36" t="s">
        <v>307</v>
      </c>
      <c r="D194" s="36" t="s">
        <v>418</v>
      </c>
      <c r="E194" s="36">
        <v>1</v>
      </c>
      <c r="F194" s="36">
        <v>63</v>
      </c>
      <c r="G194" s="36">
        <v>1</v>
      </c>
      <c r="H194" s="36">
        <v>1</v>
      </c>
      <c r="I194" s="37">
        <v>151165</v>
      </c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 t="s">
        <v>264</v>
      </c>
      <c r="B195" s="36">
        <v>0.31</v>
      </c>
      <c r="C195" s="36" t="s">
        <v>285</v>
      </c>
      <c r="D195" s="36" t="s">
        <v>59</v>
      </c>
      <c r="E195" s="36">
        <v>1</v>
      </c>
      <c r="F195" s="36">
        <v>137</v>
      </c>
      <c r="G195" s="36">
        <v>7</v>
      </c>
      <c r="H195" s="36">
        <v>7</v>
      </c>
      <c r="I195" s="37">
        <v>2000002</v>
      </c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 t="s">
        <v>265</v>
      </c>
      <c r="B196" s="36">
        <v>0.08</v>
      </c>
      <c r="C196" s="36" t="s">
        <v>322</v>
      </c>
      <c r="D196" s="36" t="s">
        <v>418</v>
      </c>
      <c r="E196" s="36">
        <v>1</v>
      </c>
      <c r="F196" s="36">
        <v>832</v>
      </c>
      <c r="G196" s="36">
        <v>10</v>
      </c>
      <c r="H196" s="36">
        <v>10</v>
      </c>
      <c r="I196" s="37">
        <v>150199</v>
      </c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 t="s">
        <v>266</v>
      </c>
      <c r="B197" s="36">
        <v>0.01</v>
      </c>
      <c r="C197" s="36" t="s">
        <v>312</v>
      </c>
      <c r="D197" s="36" t="s">
        <v>418</v>
      </c>
      <c r="E197" s="36">
        <v>1</v>
      </c>
      <c r="F197" s="36">
        <v>517</v>
      </c>
      <c r="G197" s="36">
        <v>6</v>
      </c>
      <c r="H197" s="36">
        <v>6</v>
      </c>
      <c r="I197" s="37">
        <v>150016</v>
      </c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 t="s">
        <v>267</v>
      </c>
      <c r="B198" s="36">
        <v>0.03</v>
      </c>
      <c r="C198" s="36" t="s">
        <v>362</v>
      </c>
      <c r="D198" s="36" t="s">
        <v>418</v>
      </c>
      <c r="E198" s="36">
        <v>1</v>
      </c>
      <c r="F198" s="36">
        <v>120</v>
      </c>
      <c r="G198" s="36">
        <v>2</v>
      </c>
      <c r="H198" s="36">
        <v>2</v>
      </c>
      <c r="I198" s="37">
        <v>150011</v>
      </c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 t="s">
        <v>268</v>
      </c>
      <c r="B199" s="36">
        <v>0.59</v>
      </c>
      <c r="C199" s="36" t="s">
        <v>204</v>
      </c>
      <c r="D199" s="36" t="s">
        <v>418</v>
      </c>
      <c r="E199" s="36">
        <v>1</v>
      </c>
      <c r="F199" s="36">
        <v>403</v>
      </c>
      <c r="G199" s="36">
        <v>5</v>
      </c>
      <c r="H199" s="36">
        <v>5</v>
      </c>
      <c r="I199" s="37">
        <v>150708</v>
      </c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 t="s">
        <v>269</v>
      </c>
      <c r="B200" s="36">
        <v>0.18</v>
      </c>
      <c r="C200" s="36" t="s">
        <v>312</v>
      </c>
      <c r="D200" s="36" t="s">
        <v>418</v>
      </c>
      <c r="E200" s="36">
        <v>1</v>
      </c>
      <c r="F200" s="36">
        <v>286</v>
      </c>
      <c r="G200" s="36">
        <v>4</v>
      </c>
      <c r="H200" s="36">
        <v>4</v>
      </c>
      <c r="I200" s="37">
        <v>150156</v>
      </c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 t="s">
        <v>270</v>
      </c>
      <c r="B201" s="36">
        <v>7.0000000000000007E-2</v>
      </c>
      <c r="C201" s="36" t="s">
        <v>322</v>
      </c>
      <c r="D201" s="36" t="s">
        <v>418</v>
      </c>
      <c r="E201" s="36">
        <v>1</v>
      </c>
      <c r="F201" s="36">
        <v>868</v>
      </c>
      <c r="G201" s="36">
        <v>11</v>
      </c>
      <c r="H201" s="36">
        <v>11</v>
      </c>
      <c r="I201" s="37">
        <v>150180</v>
      </c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 t="s">
        <v>271</v>
      </c>
      <c r="B202" s="36">
        <v>2.35</v>
      </c>
      <c r="C202" s="36" t="s">
        <v>234</v>
      </c>
      <c r="D202" s="36" t="s">
        <v>418</v>
      </c>
      <c r="E202" s="36">
        <v>1</v>
      </c>
      <c r="F202" s="36">
        <v>380</v>
      </c>
      <c r="G202" s="36">
        <v>5</v>
      </c>
      <c r="H202" s="36">
        <v>5</v>
      </c>
      <c r="I202" s="37">
        <v>152680</v>
      </c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 t="s">
        <v>272</v>
      </c>
      <c r="B203" s="36">
        <v>0.81</v>
      </c>
      <c r="C203" s="36" t="s">
        <v>64</v>
      </c>
      <c r="D203" s="36" t="s">
        <v>59</v>
      </c>
      <c r="E203" s="36">
        <v>1</v>
      </c>
      <c r="F203" s="36">
        <v>126</v>
      </c>
      <c r="G203" s="36">
        <v>6</v>
      </c>
      <c r="H203" s="36">
        <v>6</v>
      </c>
      <c r="I203" s="37">
        <v>2000004</v>
      </c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 t="s">
        <v>273</v>
      </c>
      <c r="B204" s="36">
        <v>0.02</v>
      </c>
      <c r="C204" s="36" t="s">
        <v>322</v>
      </c>
      <c r="D204" s="36" t="s">
        <v>418</v>
      </c>
      <c r="E204" s="36">
        <v>1</v>
      </c>
      <c r="F204" s="36">
        <v>893</v>
      </c>
      <c r="G204" s="36">
        <v>11</v>
      </c>
      <c r="H204" s="36">
        <v>11</v>
      </c>
      <c r="I204" s="37">
        <v>150043</v>
      </c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 t="s">
        <v>274</v>
      </c>
      <c r="B205" s="36">
        <v>0</v>
      </c>
      <c r="C205" s="36" t="s">
        <v>362</v>
      </c>
      <c r="D205" s="36" t="s">
        <v>418</v>
      </c>
      <c r="E205" s="36">
        <v>1</v>
      </c>
      <c r="F205" s="36">
        <v>101</v>
      </c>
      <c r="G205" s="36">
        <v>1</v>
      </c>
      <c r="H205" s="36">
        <v>1</v>
      </c>
      <c r="I205" s="37">
        <v>150001</v>
      </c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 t="s">
        <v>275</v>
      </c>
      <c r="B206" s="36">
        <v>0.05</v>
      </c>
      <c r="C206" s="36" t="s">
        <v>312</v>
      </c>
      <c r="D206" s="36" t="s">
        <v>418</v>
      </c>
      <c r="E206" s="36">
        <v>1</v>
      </c>
      <c r="F206" s="36">
        <v>372</v>
      </c>
      <c r="G206" s="36">
        <v>5</v>
      </c>
      <c r="H206" s="36">
        <v>5</v>
      </c>
      <c r="I206" s="37">
        <v>150058</v>
      </c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 t="s">
        <v>276</v>
      </c>
      <c r="B207" s="36">
        <v>0.4</v>
      </c>
      <c r="C207" s="36" t="s">
        <v>64</v>
      </c>
      <c r="D207" s="36" t="s">
        <v>59</v>
      </c>
      <c r="E207" s="36">
        <v>1</v>
      </c>
      <c r="F207" s="36">
        <v>344</v>
      </c>
      <c r="G207" s="36">
        <v>16</v>
      </c>
      <c r="H207" s="36">
        <v>16</v>
      </c>
      <c r="I207" s="37">
        <v>2000006</v>
      </c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 t="s">
        <v>277</v>
      </c>
      <c r="B208" s="36">
        <v>1.74</v>
      </c>
      <c r="C208" s="36" t="s">
        <v>120</v>
      </c>
      <c r="D208" s="36" t="s">
        <v>418</v>
      </c>
      <c r="E208" s="36">
        <v>1</v>
      </c>
      <c r="F208" s="36">
        <v>257</v>
      </c>
      <c r="G208" s="36">
        <v>3</v>
      </c>
      <c r="H208" s="36">
        <v>3</v>
      </c>
      <c r="I208" s="37">
        <v>151338</v>
      </c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 t="s">
        <v>278</v>
      </c>
      <c r="B209" s="36">
        <v>0</v>
      </c>
      <c r="C209" s="36" t="s">
        <v>322</v>
      </c>
      <c r="D209" s="36" t="s">
        <v>418</v>
      </c>
      <c r="E209" s="36">
        <v>1</v>
      </c>
      <c r="F209" s="36">
        <v>599</v>
      </c>
      <c r="G209" s="36">
        <v>7</v>
      </c>
      <c r="H209" s="36">
        <v>7</v>
      </c>
      <c r="I209" s="37">
        <v>150002</v>
      </c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 t="s">
        <v>279</v>
      </c>
      <c r="B210" s="36">
        <v>0.04</v>
      </c>
      <c r="C210" s="36" t="s">
        <v>281</v>
      </c>
      <c r="D210" s="36" t="s">
        <v>418</v>
      </c>
      <c r="E210" s="36">
        <v>1</v>
      </c>
      <c r="F210" s="36">
        <v>912</v>
      </c>
      <c r="G210" s="36">
        <v>11</v>
      </c>
      <c r="H210" s="36">
        <v>11</v>
      </c>
      <c r="I210" s="37">
        <v>150107</v>
      </c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 t="s">
        <v>280</v>
      </c>
      <c r="B211" s="36">
        <v>0.2</v>
      </c>
      <c r="C211" s="36" t="s">
        <v>233</v>
      </c>
      <c r="D211" s="36" t="s">
        <v>418</v>
      </c>
      <c r="E211" s="36">
        <v>1</v>
      </c>
      <c r="F211" s="36">
        <v>329</v>
      </c>
      <c r="G211" s="36">
        <v>4</v>
      </c>
      <c r="H211" s="36">
        <v>4</v>
      </c>
      <c r="I211" s="37">
        <v>150201</v>
      </c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 t="s">
        <v>281</v>
      </c>
      <c r="B212" s="36">
        <v>2.64</v>
      </c>
      <c r="C212" s="36" t="s">
        <v>285</v>
      </c>
      <c r="D212" s="36" t="s">
        <v>418</v>
      </c>
      <c r="E212" s="36">
        <v>1</v>
      </c>
      <c r="F212" s="36">
        <v>84</v>
      </c>
      <c r="G212" s="36">
        <v>1</v>
      </c>
      <c r="H212" s="36">
        <v>1</v>
      </c>
      <c r="I212" s="37">
        <v>150662</v>
      </c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 t="s">
        <v>282</v>
      </c>
      <c r="B213" s="36">
        <v>23.28</v>
      </c>
      <c r="C213" s="36" t="s">
        <v>257</v>
      </c>
      <c r="D213" s="36" t="s">
        <v>59</v>
      </c>
      <c r="E213" s="36">
        <v>1</v>
      </c>
      <c r="F213" s="36">
        <v>234</v>
      </c>
      <c r="G213" s="36">
        <v>11</v>
      </c>
      <c r="H213" s="36">
        <v>11</v>
      </c>
      <c r="I213" s="37">
        <v>2000237</v>
      </c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 t="s">
        <v>283</v>
      </c>
      <c r="B214" s="36">
        <v>0.11</v>
      </c>
      <c r="C214" s="36" t="s">
        <v>285</v>
      </c>
      <c r="D214" s="36" t="s">
        <v>418</v>
      </c>
      <c r="E214" s="36">
        <v>1</v>
      </c>
      <c r="F214" s="37">
        <v>1399</v>
      </c>
      <c r="G214" s="36">
        <v>17</v>
      </c>
      <c r="H214" s="36">
        <v>17</v>
      </c>
      <c r="I214" s="37">
        <v>150462</v>
      </c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 t="s">
        <v>284</v>
      </c>
      <c r="B215" s="36">
        <v>0.01</v>
      </c>
      <c r="C215" s="36" t="s">
        <v>271</v>
      </c>
      <c r="D215" s="36" t="s">
        <v>418</v>
      </c>
      <c r="E215" s="36">
        <v>1</v>
      </c>
      <c r="F215" s="36">
        <v>442</v>
      </c>
      <c r="G215" s="36">
        <v>6</v>
      </c>
      <c r="H215" s="36">
        <v>6</v>
      </c>
      <c r="I215" s="37">
        <v>150010</v>
      </c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 t="s">
        <v>285</v>
      </c>
      <c r="B216" s="36">
        <v>2.46</v>
      </c>
      <c r="C216" s="36" t="s">
        <v>281</v>
      </c>
      <c r="D216" s="36" t="s">
        <v>418</v>
      </c>
      <c r="E216" s="36">
        <v>1</v>
      </c>
      <c r="F216" s="36">
        <v>84</v>
      </c>
      <c r="G216" s="36">
        <v>1</v>
      </c>
      <c r="H216" s="36">
        <v>1</v>
      </c>
      <c r="I216" s="37">
        <v>150617</v>
      </c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 t="s">
        <v>286</v>
      </c>
      <c r="B217" s="36">
        <v>0.03</v>
      </c>
      <c r="C217" s="36" t="s">
        <v>362</v>
      </c>
      <c r="D217" s="36" t="s">
        <v>418</v>
      </c>
      <c r="E217" s="36">
        <v>1</v>
      </c>
      <c r="F217" s="36">
        <v>46</v>
      </c>
      <c r="G217" s="36">
        <v>1</v>
      </c>
      <c r="H217" s="36">
        <v>1</v>
      </c>
      <c r="I217" s="37">
        <v>150005</v>
      </c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 t="s">
        <v>287</v>
      </c>
      <c r="B218" s="36">
        <v>0.01</v>
      </c>
      <c r="C218" s="36" t="s">
        <v>271</v>
      </c>
      <c r="D218" s="36" t="s">
        <v>418</v>
      </c>
      <c r="E218" s="36">
        <v>1</v>
      </c>
      <c r="F218" s="37">
        <v>1144</v>
      </c>
      <c r="G218" s="36">
        <v>14</v>
      </c>
      <c r="H218" s="36">
        <v>14</v>
      </c>
      <c r="I218" s="37">
        <v>150020</v>
      </c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 t="s">
        <v>288</v>
      </c>
      <c r="B219" s="36">
        <v>0.01</v>
      </c>
      <c r="C219" s="36" t="s">
        <v>312</v>
      </c>
      <c r="D219" s="36" t="s">
        <v>418</v>
      </c>
      <c r="E219" s="36">
        <v>1</v>
      </c>
      <c r="F219" s="36">
        <v>337</v>
      </c>
      <c r="G219" s="36">
        <v>4</v>
      </c>
      <c r="H219" s="36">
        <v>4</v>
      </c>
      <c r="I219" s="37">
        <v>150008</v>
      </c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 t="s">
        <v>289</v>
      </c>
      <c r="B220" s="36">
        <v>0.01</v>
      </c>
      <c r="C220" s="36" t="s">
        <v>281</v>
      </c>
      <c r="D220" s="36" t="s">
        <v>418</v>
      </c>
      <c r="E220" s="36">
        <v>1</v>
      </c>
      <c r="F220" s="36">
        <v>987</v>
      </c>
      <c r="G220" s="36">
        <v>12</v>
      </c>
      <c r="H220" s="36">
        <v>12</v>
      </c>
      <c r="I220" s="37">
        <v>150019</v>
      </c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 t="s">
        <v>290</v>
      </c>
      <c r="B221" s="36">
        <v>0.02</v>
      </c>
      <c r="C221" s="36" t="s">
        <v>271</v>
      </c>
      <c r="D221" s="36" t="s">
        <v>418</v>
      </c>
      <c r="E221" s="36">
        <v>1</v>
      </c>
      <c r="F221" s="36">
        <v>483</v>
      </c>
      <c r="G221" s="36">
        <v>6</v>
      </c>
      <c r="H221" s="36">
        <v>6</v>
      </c>
      <c r="I221" s="37">
        <v>150023</v>
      </c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 t="s">
        <v>291</v>
      </c>
      <c r="B222" s="36">
        <v>0</v>
      </c>
      <c r="C222" s="36" t="s">
        <v>271</v>
      </c>
      <c r="D222" s="36" t="s">
        <v>418</v>
      </c>
      <c r="E222" s="36">
        <v>1</v>
      </c>
      <c r="F222" s="36">
        <v>180</v>
      </c>
      <c r="G222" s="36">
        <v>2</v>
      </c>
      <c r="H222" s="36">
        <v>2</v>
      </c>
      <c r="I222" s="37">
        <v>150002</v>
      </c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 t="s">
        <v>292</v>
      </c>
      <c r="B223" s="36">
        <v>0.01</v>
      </c>
      <c r="C223" s="36" t="s">
        <v>322</v>
      </c>
      <c r="D223" s="36" t="s">
        <v>418</v>
      </c>
      <c r="E223" s="36">
        <v>1</v>
      </c>
      <c r="F223" s="37">
        <v>1010</v>
      </c>
      <c r="G223" s="36">
        <v>13</v>
      </c>
      <c r="H223" s="36">
        <v>13</v>
      </c>
      <c r="I223" s="37">
        <v>150042</v>
      </c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 t="s">
        <v>293</v>
      </c>
      <c r="B224" s="36">
        <v>0.01</v>
      </c>
      <c r="C224" s="36" t="s">
        <v>271</v>
      </c>
      <c r="D224" s="36" t="s">
        <v>418</v>
      </c>
      <c r="E224" s="36">
        <v>1</v>
      </c>
      <c r="F224" s="37">
        <v>1000</v>
      </c>
      <c r="G224" s="36">
        <v>12</v>
      </c>
      <c r="H224" s="36">
        <v>12</v>
      </c>
      <c r="I224" s="37">
        <v>150017</v>
      </c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 t="s">
        <v>294</v>
      </c>
      <c r="B225" s="36">
        <v>0.36</v>
      </c>
      <c r="C225" s="36" t="s">
        <v>285</v>
      </c>
      <c r="D225" s="36" t="s">
        <v>59</v>
      </c>
      <c r="E225" s="36">
        <v>1</v>
      </c>
      <c r="F225" s="36">
        <v>162</v>
      </c>
      <c r="G225" s="36">
        <v>8</v>
      </c>
      <c r="H225" s="36">
        <v>8</v>
      </c>
      <c r="I225" s="37">
        <v>2000003</v>
      </c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 t="s">
        <v>295</v>
      </c>
      <c r="B226" s="36">
        <v>0.17</v>
      </c>
      <c r="C226" s="36" t="s">
        <v>123</v>
      </c>
      <c r="D226" s="36" t="s">
        <v>418</v>
      </c>
      <c r="E226" s="36">
        <v>1</v>
      </c>
      <c r="F226" s="36">
        <v>178</v>
      </c>
      <c r="G226" s="36">
        <v>2</v>
      </c>
      <c r="H226" s="36">
        <v>2</v>
      </c>
      <c r="I226" s="37">
        <v>150092</v>
      </c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 t="s">
        <v>296</v>
      </c>
      <c r="B227" s="36">
        <v>0.11</v>
      </c>
      <c r="C227" s="36" t="s">
        <v>285</v>
      </c>
      <c r="D227" s="36" t="s">
        <v>418</v>
      </c>
      <c r="E227" s="36">
        <v>1</v>
      </c>
      <c r="F227" s="37">
        <v>1030</v>
      </c>
      <c r="G227" s="36">
        <v>13</v>
      </c>
      <c r="H227" s="36">
        <v>13</v>
      </c>
      <c r="I227" s="37">
        <v>150345</v>
      </c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 t="s">
        <v>297</v>
      </c>
      <c r="B228" s="36">
        <v>0.11</v>
      </c>
      <c r="C228" s="36" t="s">
        <v>271</v>
      </c>
      <c r="D228" s="36" t="s">
        <v>418</v>
      </c>
      <c r="E228" s="36">
        <v>1</v>
      </c>
      <c r="F228" s="36">
        <v>86</v>
      </c>
      <c r="G228" s="36">
        <v>1</v>
      </c>
      <c r="H228" s="36">
        <v>1</v>
      </c>
      <c r="I228" s="37">
        <v>150029</v>
      </c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 t="s">
        <v>298</v>
      </c>
      <c r="B229" s="36">
        <v>0</v>
      </c>
      <c r="C229" s="36" t="s">
        <v>362</v>
      </c>
      <c r="D229" s="36" t="s">
        <v>418</v>
      </c>
      <c r="E229" s="36">
        <v>1</v>
      </c>
      <c r="F229" s="36">
        <v>95</v>
      </c>
      <c r="G229" s="36">
        <v>1</v>
      </c>
      <c r="H229" s="36">
        <v>1</v>
      </c>
      <c r="I229" s="37">
        <v>150000</v>
      </c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 t="s">
        <v>299</v>
      </c>
      <c r="B230" s="36">
        <v>0.12</v>
      </c>
      <c r="C230" s="36" t="s">
        <v>271</v>
      </c>
      <c r="D230" s="36" t="s">
        <v>418</v>
      </c>
      <c r="E230" s="36">
        <v>1</v>
      </c>
      <c r="F230" s="36">
        <v>443</v>
      </c>
      <c r="G230" s="36">
        <v>6</v>
      </c>
      <c r="H230" s="36">
        <v>6</v>
      </c>
      <c r="I230" s="37">
        <v>150162</v>
      </c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 t="s">
        <v>300</v>
      </c>
      <c r="B231" s="36">
        <v>0.01</v>
      </c>
      <c r="C231" s="36" t="s">
        <v>271</v>
      </c>
      <c r="D231" s="36" t="s">
        <v>418</v>
      </c>
      <c r="E231" s="36">
        <v>1</v>
      </c>
      <c r="F231" s="36">
        <v>185</v>
      </c>
      <c r="G231" s="36">
        <v>2</v>
      </c>
      <c r="H231" s="36">
        <v>2</v>
      </c>
      <c r="I231" s="37">
        <v>150005</v>
      </c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 t="s">
        <v>301</v>
      </c>
      <c r="B232" s="36">
        <v>0.01</v>
      </c>
      <c r="C232" s="36" t="s">
        <v>271</v>
      </c>
      <c r="D232" s="36" t="s">
        <v>418</v>
      </c>
      <c r="E232" s="36">
        <v>1</v>
      </c>
      <c r="F232" s="36">
        <v>847</v>
      </c>
      <c r="G232" s="36">
        <v>11</v>
      </c>
      <c r="H232" s="36">
        <v>11</v>
      </c>
      <c r="I232" s="37">
        <v>150015</v>
      </c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 t="s">
        <v>302</v>
      </c>
      <c r="B233" s="36">
        <v>0.01</v>
      </c>
      <c r="C233" s="36" t="s">
        <v>322</v>
      </c>
      <c r="D233" s="36" t="s">
        <v>418</v>
      </c>
      <c r="E233" s="36">
        <v>1</v>
      </c>
      <c r="F233" s="36">
        <v>662</v>
      </c>
      <c r="G233" s="36">
        <v>8</v>
      </c>
      <c r="H233" s="36">
        <v>8</v>
      </c>
      <c r="I233" s="37">
        <v>150011</v>
      </c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 t="s">
        <v>303</v>
      </c>
      <c r="B234" s="36">
        <v>0.01</v>
      </c>
      <c r="C234" s="36" t="s">
        <v>271</v>
      </c>
      <c r="D234" s="36" t="s">
        <v>418</v>
      </c>
      <c r="E234" s="36">
        <v>1</v>
      </c>
      <c r="F234" s="36">
        <v>125</v>
      </c>
      <c r="G234" s="36">
        <v>2</v>
      </c>
      <c r="H234" s="36">
        <v>2</v>
      </c>
      <c r="I234" s="37">
        <v>150004</v>
      </c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 t="s">
        <v>304</v>
      </c>
      <c r="B235" s="36">
        <v>0.09</v>
      </c>
      <c r="C235" s="36" t="s">
        <v>271</v>
      </c>
      <c r="D235" s="36" t="s">
        <v>418</v>
      </c>
      <c r="E235" s="36">
        <v>1</v>
      </c>
      <c r="F235" s="36">
        <v>149</v>
      </c>
      <c r="G235" s="36">
        <v>2</v>
      </c>
      <c r="H235" s="36">
        <v>2</v>
      </c>
      <c r="I235" s="37">
        <v>150038</v>
      </c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 t="s">
        <v>305</v>
      </c>
      <c r="B236" s="36">
        <v>0.01</v>
      </c>
      <c r="C236" s="36" t="s">
        <v>281</v>
      </c>
      <c r="D236" s="36" t="s">
        <v>418</v>
      </c>
      <c r="E236" s="36">
        <v>1</v>
      </c>
      <c r="F236" s="36">
        <v>522</v>
      </c>
      <c r="G236" s="36">
        <v>7</v>
      </c>
      <c r="H236" s="36">
        <v>7</v>
      </c>
      <c r="I236" s="37">
        <v>150018</v>
      </c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 t="s">
        <v>306</v>
      </c>
      <c r="B237" s="36">
        <v>0.98</v>
      </c>
      <c r="C237" s="36" t="s">
        <v>322</v>
      </c>
      <c r="D237" s="36" t="s">
        <v>418</v>
      </c>
      <c r="E237" s="36">
        <v>1</v>
      </c>
      <c r="F237" s="36">
        <v>97</v>
      </c>
      <c r="G237" s="36">
        <v>1</v>
      </c>
      <c r="H237" s="36">
        <v>1</v>
      </c>
      <c r="I237" s="37">
        <v>150285</v>
      </c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 t="s">
        <v>307</v>
      </c>
      <c r="B238" s="36">
        <v>5.23</v>
      </c>
      <c r="C238" s="36" t="s">
        <v>263</v>
      </c>
      <c r="D238" s="36" t="s">
        <v>418</v>
      </c>
      <c r="E238" s="36">
        <v>1</v>
      </c>
      <c r="F238" s="36">
        <v>63</v>
      </c>
      <c r="G238" s="36">
        <v>1</v>
      </c>
      <c r="H238" s="36">
        <v>1</v>
      </c>
      <c r="I238" s="37">
        <v>150981</v>
      </c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 t="s">
        <v>308</v>
      </c>
      <c r="B239" s="36">
        <v>1.05</v>
      </c>
      <c r="C239" s="36" t="s">
        <v>282</v>
      </c>
      <c r="D239" s="36" t="s">
        <v>418</v>
      </c>
      <c r="E239" s="36">
        <v>1</v>
      </c>
      <c r="F239" s="36">
        <v>125</v>
      </c>
      <c r="G239" s="36">
        <v>2</v>
      </c>
      <c r="H239" s="36">
        <v>2</v>
      </c>
      <c r="I239" s="37">
        <v>150394</v>
      </c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 t="s">
        <v>309</v>
      </c>
      <c r="B240" s="36">
        <v>0.48</v>
      </c>
      <c r="C240" s="36" t="s">
        <v>322</v>
      </c>
      <c r="D240" s="36" t="s">
        <v>418</v>
      </c>
      <c r="E240" s="36">
        <v>1</v>
      </c>
      <c r="F240" s="36">
        <v>66</v>
      </c>
      <c r="G240" s="36">
        <v>1</v>
      </c>
      <c r="H240" s="36">
        <v>1</v>
      </c>
      <c r="I240" s="37">
        <v>150095</v>
      </c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 t="s">
        <v>310</v>
      </c>
      <c r="B241" s="36">
        <v>0.12</v>
      </c>
      <c r="C241" s="36" t="s">
        <v>285</v>
      </c>
      <c r="D241" s="36" t="s">
        <v>418</v>
      </c>
      <c r="E241" s="36">
        <v>1</v>
      </c>
      <c r="F241" s="37">
        <v>1103</v>
      </c>
      <c r="G241" s="36">
        <v>14</v>
      </c>
      <c r="H241" s="36">
        <v>14</v>
      </c>
      <c r="I241" s="37">
        <v>150409</v>
      </c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 t="s">
        <v>311</v>
      </c>
      <c r="B242" s="36">
        <v>7.0000000000000007E-2</v>
      </c>
      <c r="C242" s="36" t="s">
        <v>271</v>
      </c>
      <c r="D242" s="36" t="s">
        <v>418</v>
      </c>
      <c r="E242" s="36">
        <v>1</v>
      </c>
      <c r="F242" s="36">
        <v>264</v>
      </c>
      <c r="G242" s="36">
        <v>3</v>
      </c>
      <c r="H242" s="36">
        <v>3</v>
      </c>
      <c r="I242" s="37">
        <v>150055</v>
      </c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 t="s">
        <v>312</v>
      </c>
      <c r="B243" s="36">
        <v>1.7</v>
      </c>
      <c r="C243" s="36" t="s">
        <v>231</v>
      </c>
      <c r="D243" s="36" t="s">
        <v>418</v>
      </c>
      <c r="E243" s="36">
        <v>1</v>
      </c>
      <c r="F243" s="36">
        <v>404</v>
      </c>
      <c r="G243" s="36">
        <v>5</v>
      </c>
      <c r="H243" s="36">
        <v>5</v>
      </c>
      <c r="I243" s="37">
        <v>152057</v>
      </c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 t="s">
        <v>313</v>
      </c>
      <c r="B244" s="36">
        <v>0.12</v>
      </c>
      <c r="C244" s="36" t="s">
        <v>369</v>
      </c>
      <c r="D244" s="36" t="s">
        <v>418</v>
      </c>
      <c r="E244" s="36">
        <v>1</v>
      </c>
      <c r="F244" s="36">
        <v>549</v>
      </c>
      <c r="G244" s="36">
        <v>7</v>
      </c>
      <c r="H244" s="36">
        <v>7</v>
      </c>
      <c r="I244" s="37">
        <v>150197</v>
      </c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 t="s">
        <v>314</v>
      </c>
      <c r="B245" s="36">
        <v>0.04</v>
      </c>
      <c r="C245" s="36" t="s">
        <v>285</v>
      </c>
      <c r="D245" s="36" t="s">
        <v>418</v>
      </c>
      <c r="E245" s="36">
        <v>1</v>
      </c>
      <c r="F245" s="37">
        <v>1273</v>
      </c>
      <c r="G245" s="36">
        <v>16</v>
      </c>
      <c r="H245" s="36">
        <v>16</v>
      </c>
      <c r="I245" s="37">
        <v>150147</v>
      </c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 t="s">
        <v>315</v>
      </c>
      <c r="B246" s="36">
        <v>0.22</v>
      </c>
      <c r="C246" s="36" t="s">
        <v>281</v>
      </c>
      <c r="D246" s="36" t="s">
        <v>59</v>
      </c>
      <c r="E246" s="36">
        <v>1</v>
      </c>
      <c r="F246" s="36">
        <v>334</v>
      </c>
      <c r="G246" s="36">
        <v>16</v>
      </c>
      <c r="H246" s="36">
        <v>16</v>
      </c>
      <c r="I246" s="37">
        <v>2000003</v>
      </c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 t="s">
        <v>316</v>
      </c>
      <c r="B247" s="36">
        <v>0.3</v>
      </c>
      <c r="C247" s="36" t="s">
        <v>64</v>
      </c>
      <c r="D247" s="36" t="s">
        <v>59</v>
      </c>
      <c r="E247" s="36">
        <v>1</v>
      </c>
      <c r="F247" s="36">
        <v>423</v>
      </c>
      <c r="G247" s="36">
        <v>20</v>
      </c>
      <c r="H247" s="36">
        <v>20</v>
      </c>
      <c r="I247" s="37">
        <v>2000005</v>
      </c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 t="s">
        <v>317</v>
      </c>
      <c r="B248" s="36">
        <v>0.01</v>
      </c>
      <c r="C248" s="36" t="s">
        <v>271</v>
      </c>
      <c r="D248" s="36" t="s">
        <v>418</v>
      </c>
      <c r="E248" s="36">
        <v>1</v>
      </c>
      <c r="F248" s="36">
        <v>448</v>
      </c>
      <c r="G248" s="36">
        <v>6</v>
      </c>
      <c r="H248" s="36">
        <v>6</v>
      </c>
      <c r="I248" s="37">
        <v>150020</v>
      </c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 t="s">
        <v>318</v>
      </c>
      <c r="B249" s="36">
        <v>0.18</v>
      </c>
      <c r="C249" s="36" t="s">
        <v>271</v>
      </c>
      <c r="D249" s="36" t="s">
        <v>418</v>
      </c>
      <c r="E249" s="36">
        <v>1</v>
      </c>
      <c r="F249" s="37">
        <v>2925</v>
      </c>
      <c r="G249" s="36">
        <v>37</v>
      </c>
      <c r="H249" s="36">
        <v>37</v>
      </c>
      <c r="I249" s="37">
        <v>151549</v>
      </c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 t="s">
        <v>319</v>
      </c>
      <c r="B250" s="36">
        <v>0.13</v>
      </c>
      <c r="C250" s="36" t="s">
        <v>271</v>
      </c>
      <c r="D250" s="36" t="s">
        <v>418</v>
      </c>
      <c r="E250" s="36">
        <v>1</v>
      </c>
      <c r="F250" s="36">
        <v>134</v>
      </c>
      <c r="G250" s="36">
        <v>2</v>
      </c>
      <c r="H250" s="36">
        <v>2</v>
      </c>
      <c r="I250" s="37">
        <v>150054</v>
      </c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 t="s">
        <v>320</v>
      </c>
      <c r="B251" s="36">
        <v>0</v>
      </c>
      <c r="C251" s="36" t="s">
        <v>236</v>
      </c>
      <c r="D251" s="36" t="s">
        <v>418</v>
      </c>
      <c r="E251" s="36">
        <v>1</v>
      </c>
      <c r="F251" s="36">
        <v>92</v>
      </c>
      <c r="G251" s="36">
        <v>1</v>
      </c>
      <c r="H251" s="36">
        <v>1</v>
      </c>
      <c r="I251" s="37">
        <v>150000</v>
      </c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 t="s">
        <v>321</v>
      </c>
      <c r="B252" s="36">
        <v>0</v>
      </c>
      <c r="C252" s="36" t="s">
        <v>236</v>
      </c>
      <c r="D252" s="36" t="s">
        <v>418</v>
      </c>
      <c r="E252" s="36">
        <v>1</v>
      </c>
      <c r="F252" s="36">
        <v>108</v>
      </c>
      <c r="G252" s="36">
        <v>1</v>
      </c>
      <c r="H252" s="36">
        <v>1</v>
      </c>
      <c r="I252" s="37">
        <v>150001</v>
      </c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 t="s">
        <v>322</v>
      </c>
      <c r="B253" s="36">
        <v>1.77</v>
      </c>
      <c r="C253" s="36" t="s">
        <v>312</v>
      </c>
      <c r="D253" s="36" t="s">
        <v>418</v>
      </c>
      <c r="E253" s="36">
        <v>1</v>
      </c>
      <c r="F253" s="37">
        <v>1207</v>
      </c>
      <c r="G253" s="36">
        <v>15</v>
      </c>
      <c r="H253" s="36">
        <v>15</v>
      </c>
      <c r="I253" s="37">
        <v>156427</v>
      </c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 t="s">
        <v>323</v>
      </c>
      <c r="B254" s="36">
        <v>0.02</v>
      </c>
      <c r="C254" s="36" t="s">
        <v>64</v>
      </c>
      <c r="D254" s="36" t="s">
        <v>418</v>
      </c>
      <c r="E254" s="36">
        <v>1</v>
      </c>
      <c r="F254" s="36">
        <v>189</v>
      </c>
      <c r="G254" s="36">
        <v>2</v>
      </c>
      <c r="H254" s="36">
        <v>2</v>
      </c>
      <c r="I254" s="37">
        <v>150009</v>
      </c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 t="s">
        <v>324</v>
      </c>
      <c r="B255" s="36">
        <v>7.0000000000000007E-2</v>
      </c>
      <c r="C255" s="36" t="s">
        <v>369</v>
      </c>
      <c r="D255" s="36" t="s">
        <v>418</v>
      </c>
      <c r="E255" s="36">
        <v>1</v>
      </c>
      <c r="F255" s="36">
        <v>487</v>
      </c>
      <c r="G255" s="36">
        <v>6</v>
      </c>
      <c r="H255" s="36">
        <v>6</v>
      </c>
      <c r="I255" s="37">
        <v>150102</v>
      </c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 t="s">
        <v>325</v>
      </c>
      <c r="B256" s="36">
        <v>0.11</v>
      </c>
      <c r="C256" s="36" t="s">
        <v>312</v>
      </c>
      <c r="D256" s="36" t="s">
        <v>418</v>
      </c>
      <c r="E256" s="36">
        <v>1</v>
      </c>
      <c r="F256" s="36">
        <v>488</v>
      </c>
      <c r="G256" s="36">
        <v>6</v>
      </c>
      <c r="H256" s="36">
        <v>6</v>
      </c>
      <c r="I256" s="37">
        <v>150157</v>
      </c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 t="s">
        <v>326</v>
      </c>
      <c r="B257" s="36">
        <v>0.08</v>
      </c>
      <c r="C257" s="36" t="s">
        <v>64</v>
      </c>
      <c r="D257" s="36" t="s">
        <v>68</v>
      </c>
      <c r="E257" s="36">
        <v>1</v>
      </c>
      <c r="F257" s="37">
        <v>1027</v>
      </c>
      <c r="G257" s="36">
        <v>51</v>
      </c>
      <c r="H257" s="36">
        <v>51</v>
      </c>
      <c r="I257" s="37">
        <v>600010</v>
      </c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 t="s">
        <v>327</v>
      </c>
      <c r="B258" s="36">
        <v>0.06</v>
      </c>
      <c r="C258" s="36" t="s">
        <v>271</v>
      </c>
      <c r="D258" s="36" t="s">
        <v>418</v>
      </c>
      <c r="E258" s="36">
        <v>1</v>
      </c>
      <c r="F258" s="36">
        <v>412</v>
      </c>
      <c r="G258" s="36">
        <v>5</v>
      </c>
      <c r="H258" s="36">
        <v>5</v>
      </c>
      <c r="I258" s="37">
        <v>150072</v>
      </c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 t="s">
        <v>328</v>
      </c>
      <c r="B259" s="36">
        <v>0.04</v>
      </c>
      <c r="C259" s="36" t="s">
        <v>281</v>
      </c>
      <c r="D259" s="36" t="s">
        <v>418</v>
      </c>
      <c r="E259" s="36">
        <v>1</v>
      </c>
      <c r="F259" s="36">
        <v>435</v>
      </c>
      <c r="G259" s="36">
        <v>5</v>
      </c>
      <c r="H259" s="36">
        <v>5</v>
      </c>
      <c r="I259" s="37">
        <v>150048</v>
      </c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 t="s">
        <v>329</v>
      </c>
      <c r="B260" s="36">
        <v>0</v>
      </c>
      <c r="C260" s="36" t="s">
        <v>236</v>
      </c>
      <c r="D260" s="36" t="s">
        <v>418</v>
      </c>
      <c r="E260" s="36">
        <v>1</v>
      </c>
      <c r="F260" s="36">
        <v>93</v>
      </c>
      <c r="G260" s="36">
        <v>1</v>
      </c>
      <c r="H260" s="36">
        <v>1</v>
      </c>
      <c r="I260" s="37">
        <v>150000</v>
      </c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 t="s">
        <v>330</v>
      </c>
      <c r="B261" s="36">
        <v>0.44</v>
      </c>
      <c r="C261" s="36" t="s">
        <v>58</v>
      </c>
      <c r="D261" s="36" t="s">
        <v>59</v>
      </c>
      <c r="E261" s="36">
        <v>1</v>
      </c>
      <c r="F261" s="36">
        <v>358</v>
      </c>
      <c r="G261" s="36">
        <v>17</v>
      </c>
      <c r="H261" s="36">
        <v>17</v>
      </c>
      <c r="I261" s="37">
        <v>2000007</v>
      </c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 t="s">
        <v>331</v>
      </c>
      <c r="B262" s="36">
        <v>0.16</v>
      </c>
      <c r="C262" s="36" t="s">
        <v>307</v>
      </c>
      <c r="D262" s="36" t="s">
        <v>59</v>
      </c>
      <c r="E262" s="36">
        <v>1</v>
      </c>
      <c r="F262" s="36">
        <v>248</v>
      </c>
      <c r="G262" s="36">
        <v>12</v>
      </c>
      <c r="H262" s="36">
        <v>12</v>
      </c>
      <c r="I262" s="37">
        <v>2000002</v>
      </c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 t="s">
        <v>332</v>
      </c>
      <c r="B263" s="36">
        <v>0.09</v>
      </c>
      <c r="C263" s="36" t="s">
        <v>234</v>
      </c>
      <c r="D263" s="36" t="s">
        <v>418</v>
      </c>
      <c r="E263" s="36">
        <v>1</v>
      </c>
      <c r="F263" s="36">
        <v>188</v>
      </c>
      <c r="G263" s="36">
        <v>2</v>
      </c>
      <c r="H263" s="36">
        <v>2</v>
      </c>
      <c r="I263" s="37">
        <v>150053</v>
      </c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 t="s">
        <v>333</v>
      </c>
      <c r="B264" s="36">
        <v>0.01</v>
      </c>
      <c r="C264" s="36" t="s">
        <v>271</v>
      </c>
      <c r="D264" s="36" t="s">
        <v>418</v>
      </c>
      <c r="E264" s="36">
        <v>1</v>
      </c>
      <c r="F264" s="36">
        <v>117</v>
      </c>
      <c r="G264" s="36">
        <v>1</v>
      </c>
      <c r="H264" s="36">
        <v>1</v>
      </c>
      <c r="I264" s="37">
        <v>150005</v>
      </c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 t="s">
        <v>334</v>
      </c>
      <c r="B265" s="36">
        <v>0.64</v>
      </c>
      <c r="C265" s="36" t="s">
        <v>231</v>
      </c>
      <c r="D265" s="36" t="s">
        <v>418</v>
      </c>
      <c r="E265" s="36">
        <v>1</v>
      </c>
      <c r="F265" s="37">
        <v>1606</v>
      </c>
      <c r="G265" s="36">
        <v>20</v>
      </c>
      <c r="H265" s="36">
        <v>20</v>
      </c>
      <c r="I265" s="37">
        <v>153107</v>
      </c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 t="s">
        <v>335</v>
      </c>
      <c r="B266" s="36">
        <v>0.04</v>
      </c>
      <c r="C266" s="36" t="s">
        <v>362</v>
      </c>
      <c r="D266" s="36" t="s">
        <v>418</v>
      </c>
      <c r="E266" s="36">
        <v>1</v>
      </c>
      <c r="F266" s="36">
        <v>86</v>
      </c>
      <c r="G266" s="36">
        <v>1</v>
      </c>
      <c r="H266" s="36">
        <v>1</v>
      </c>
      <c r="I266" s="37">
        <v>150011</v>
      </c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 t="s">
        <v>336</v>
      </c>
      <c r="B267" s="36">
        <v>0.18</v>
      </c>
      <c r="C267" s="36" t="s">
        <v>271</v>
      </c>
      <c r="D267" s="36" t="s">
        <v>418</v>
      </c>
      <c r="E267" s="36">
        <v>1</v>
      </c>
      <c r="F267" s="36">
        <v>30</v>
      </c>
      <c r="G267" s="36">
        <v>0</v>
      </c>
      <c r="H267" s="36">
        <v>0</v>
      </c>
      <c r="I267" s="37">
        <v>150017</v>
      </c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 t="s">
        <v>337</v>
      </c>
      <c r="B268" s="36">
        <v>0.04</v>
      </c>
      <c r="C268" s="36" t="s">
        <v>362</v>
      </c>
      <c r="D268" s="36" t="s">
        <v>418</v>
      </c>
      <c r="E268" s="36">
        <v>1</v>
      </c>
      <c r="F268" s="36">
        <v>34</v>
      </c>
      <c r="G268" s="36">
        <v>0</v>
      </c>
      <c r="H268" s="36">
        <v>0</v>
      </c>
      <c r="I268" s="37">
        <v>150004</v>
      </c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 t="s">
        <v>338</v>
      </c>
      <c r="B269" s="36">
        <v>0.01</v>
      </c>
      <c r="C269" s="36" t="s">
        <v>271</v>
      </c>
      <c r="D269" s="36" t="s">
        <v>418</v>
      </c>
      <c r="E269" s="36">
        <v>1</v>
      </c>
      <c r="F269" s="36">
        <v>384</v>
      </c>
      <c r="G269" s="36">
        <v>5</v>
      </c>
      <c r="H269" s="36">
        <v>5</v>
      </c>
      <c r="I269" s="37">
        <v>150015</v>
      </c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 t="s">
        <v>339</v>
      </c>
      <c r="B270" s="36">
        <v>0.01</v>
      </c>
      <c r="C270" s="36" t="s">
        <v>369</v>
      </c>
      <c r="D270" s="36" t="s">
        <v>418</v>
      </c>
      <c r="E270" s="36">
        <v>1</v>
      </c>
      <c r="F270" s="36">
        <v>362</v>
      </c>
      <c r="G270" s="36">
        <v>5</v>
      </c>
      <c r="H270" s="36">
        <v>5</v>
      </c>
      <c r="I270" s="37">
        <v>150015</v>
      </c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 t="s">
        <v>340</v>
      </c>
      <c r="B271" s="36">
        <v>0.36</v>
      </c>
      <c r="C271" s="36" t="s">
        <v>58</v>
      </c>
      <c r="D271" s="36" t="s">
        <v>59</v>
      </c>
      <c r="E271" s="36">
        <v>1</v>
      </c>
      <c r="F271" s="36">
        <v>328</v>
      </c>
      <c r="G271" s="36">
        <v>16</v>
      </c>
      <c r="H271" s="36">
        <v>16</v>
      </c>
      <c r="I271" s="37">
        <v>2000005</v>
      </c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 t="s">
        <v>341</v>
      </c>
      <c r="B272" s="36">
        <v>0.09</v>
      </c>
      <c r="C272" s="36" t="s">
        <v>281</v>
      </c>
      <c r="D272" s="36" t="s">
        <v>418</v>
      </c>
      <c r="E272" s="36">
        <v>1</v>
      </c>
      <c r="F272" s="36">
        <v>220</v>
      </c>
      <c r="G272" s="36">
        <v>3</v>
      </c>
      <c r="H272" s="36">
        <v>3</v>
      </c>
      <c r="I272" s="37">
        <v>150062</v>
      </c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 t="s">
        <v>342</v>
      </c>
      <c r="B273" s="36">
        <v>0</v>
      </c>
      <c r="C273" s="36" t="s">
        <v>236</v>
      </c>
      <c r="D273" s="36" t="s">
        <v>418</v>
      </c>
      <c r="E273" s="36">
        <v>1</v>
      </c>
      <c r="F273" s="36">
        <v>46</v>
      </c>
      <c r="G273" s="36">
        <v>1</v>
      </c>
      <c r="H273" s="36">
        <v>1</v>
      </c>
      <c r="I273" s="37">
        <v>150000</v>
      </c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 t="s">
        <v>343</v>
      </c>
      <c r="B274" s="36">
        <v>0.32</v>
      </c>
      <c r="C274" s="36" t="s">
        <v>231</v>
      </c>
      <c r="D274" s="36" t="s">
        <v>418</v>
      </c>
      <c r="E274" s="36">
        <v>1</v>
      </c>
      <c r="F274" s="37">
        <v>1031</v>
      </c>
      <c r="G274" s="36">
        <v>13</v>
      </c>
      <c r="H274" s="36">
        <v>13</v>
      </c>
      <c r="I274" s="37">
        <v>150975</v>
      </c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 t="s">
        <v>344</v>
      </c>
      <c r="B275" s="36">
        <v>0.13</v>
      </c>
      <c r="C275" s="36" t="s">
        <v>247</v>
      </c>
      <c r="D275" s="36" t="s">
        <v>418</v>
      </c>
      <c r="E275" s="36">
        <v>1</v>
      </c>
      <c r="F275" s="36">
        <v>100</v>
      </c>
      <c r="G275" s="36">
        <v>1</v>
      </c>
      <c r="H275" s="36">
        <v>1</v>
      </c>
      <c r="I275" s="37">
        <v>150039</v>
      </c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 t="s">
        <v>345</v>
      </c>
      <c r="B276" s="36">
        <v>0.01</v>
      </c>
      <c r="C276" s="36" t="s">
        <v>271</v>
      </c>
      <c r="D276" s="36" t="s">
        <v>418</v>
      </c>
      <c r="E276" s="36">
        <v>1</v>
      </c>
      <c r="F276" s="36">
        <v>498</v>
      </c>
      <c r="G276" s="36">
        <v>6</v>
      </c>
      <c r="H276" s="36">
        <v>6</v>
      </c>
      <c r="I276" s="37">
        <v>150017</v>
      </c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 t="s">
        <v>346</v>
      </c>
      <c r="B277" s="36">
        <v>7.0000000000000007E-2</v>
      </c>
      <c r="C277" s="36" t="s">
        <v>247</v>
      </c>
      <c r="D277" s="36" t="s">
        <v>418</v>
      </c>
      <c r="E277" s="36">
        <v>1</v>
      </c>
      <c r="F277" s="36">
        <v>85</v>
      </c>
      <c r="G277" s="36">
        <v>1</v>
      </c>
      <c r="H277" s="36">
        <v>1</v>
      </c>
      <c r="I277" s="37">
        <v>150019</v>
      </c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 t="s">
        <v>347</v>
      </c>
      <c r="B278" s="36">
        <v>7.0000000000000007E-2</v>
      </c>
      <c r="C278" s="36" t="s">
        <v>204</v>
      </c>
      <c r="D278" s="36" t="s">
        <v>418</v>
      </c>
      <c r="E278" s="36">
        <v>1</v>
      </c>
      <c r="F278" s="36">
        <v>737</v>
      </c>
      <c r="G278" s="36">
        <v>9</v>
      </c>
      <c r="H278" s="36">
        <v>9</v>
      </c>
      <c r="I278" s="37">
        <v>150148</v>
      </c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 t="s">
        <v>348</v>
      </c>
      <c r="B279" s="36">
        <v>3.33</v>
      </c>
      <c r="C279" s="36" t="s">
        <v>206</v>
      </c>
      <c r="D279" s="36" t="s">
        <v>418</v>
      </c>
      <c r="E279" s="36">
        <v>1</v>
      </c>
      <c r="F279" s="36">
        <v>54</v>
      </c>
      <c r="G279" s="36">
        <v>1</v>
      </c>
      <c r="H279" s="36">
        <v>1</v>
      </c>
      <c r="I279" s="37">
        <v>150543</v>
      </c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 t="s">
        <v>349</v>
      </c>
      <c r="B280" s="36">
        <v>0.2</v>
      </c>
      <c r="C280" s="36" t="s">
        <v>271</v>
      </c>
      <c r="D280" s="36" t="s">
        <v>418</v>
      </c>
      <c r="E280" s="36">
        <v>1</v>
      </c>
      <c r="F280" s="37">
        <v>1248</v>
      </c>
      <c r="G280" s="36">
        <v>16</v>
      </c>
      <c r="H280" s="36">
        <v>16</v>
      </c>
      <c r="I280" s="37">
        <v>150765</v>
      </c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 t="s">
        <v>350</v>
      </c>
      <c r="B281" s="36">
        <v>0.01</v>
      </c>
      <c r="C281" s="36" t="s">
        <v>312</v>
      </c>
      <c r="D281" s="36" t="s">
        <v>68</v>
      </c>
      <c r="E281" s="36">
        <v>1</v>
      </c>
      <c r="F281" s="36">
        <v>895</v>
      </c>
      <c r="G281" s="36">
        <v>45</v>
      </c>
      <c r="H281" s="36">
        <v>45</v>
      </c>
      <c r="I281" s="37">
        <v>600001</v>
      </c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 t="s">
        <v>351</v>
      </c>
      <c r="B282" s="36">
        <v>0.13</v>
      </c>
      <c r="C282" s="36" t="s">
        <v>362</v>
      </c>
      <c r="D282" s="36" t="s">
        <v>418</v>
      </c>
      <c r="E282" s="36">
        <v>1</v>
      </c>
      <c r="F282" s="36">
        <v>93</v>
      </c>
      <c r="G282" s="36">
        <v>1</v>
      </c>
      <c r="H282" s="36">
        <v>1</v>
      </c>
      <c r="I282" s="37">
        <v>150035</v>
      </c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 t="s">
        <v>352</v>
      </c>
      <c r="B283" s="36">
        <v>0.15</v>
      </c>
      <c r="C283" s="36" t="s">
        <v>231</v>
      </c>
      <c r="D283" s="36" t="s">
        <v>418</v>
      </c>
      <c r="E283" s="36">
        <v>1</v>
      </c>
      <c r="F283" s="37">
        <v>1246</v>
      </c>
      <c r="G283" s="36">
        <v>16</v>
      </c>
      <c r="H283" s="36">
        <v>16</v>
      </c>
      <c r="I283" s="37">
        <v>150548</v>
      </c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 t="s">
        <v>353</v>
      </c>
      <c r="B284" s="36">
        <v>0.02</v>
      </c>
      <c r="C284" s="36" t="s">
        <v>204</v>
      </c>
      <c r="D284" s="36" t="s">
        <v>418</v>
      </c>
      <c r="E284" s="36">
        <v>1</v>
      </c>
      <c r="F284" s="36">
        <v>811</v>
      </c>
      <c r="G284" s="36">
        <v>10</v>
      </c>
      <c r="H284" s="36">
        <v>10</v>
      </c>
      <c r="I284" s="37">
        <v>150048</v>
      </c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 t="s">
        <v>354</v>
      </c>
      <c r="B285" s="36">
        <v>0</v>
      </c>
      <c r="C285" s="36" t="s">
        <v>271</v>
      </c>
      <c r="D285" s="36" t="s">
        <v>418</v>
      </c>
      <c r="E285" s="36">
        <v>1</v>
      </c>
      <c r="F285" s="36">
        <v>473</v>
      </c>
      <c r="G285" s="36">
        <v>6</v>
      </c>
      <c r="H285" s="36">
        <v>6</v>
      </c>
      <c r="I285" s="37">
        <v>150001</v>
      </c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 t="s">
        <v>355</v>
      </c>
      <c r="B286" s="36">
        <v>0.05</v>
      </c>
      <c r="C286" s="36" t="s">
        <v>64</v>
      </c>
      <c r="D286" s="36" t="s">
        <v>68</v>
      </c>
      <c r="E286" s="36">
        <v>1</v>
      </c>
      <c r="F286" s="37">
        <v>1137</v>
      </c>
      <c r="G286" s="36">
        <v>57</v>
      </c>
      <c r="H286" s="36">
        <v>57</v>
      </c>
      <c r="I286" s="37">
        <v>600006</v>
      </c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 t="s">
        <v>356</v>
      </c>
      <c r="B287" s="36">
        <v>0.02</v>
      </c>
      <c r="C287" s="36" t="s">
        <v>247</v>
      </c>
      <c r="D287" s="36" t="s">
        <v>418</v>
      </c>
      <c r="E287" s="36">
        <v>1</v>
      </c>
      <c r="F287" s="36">
        <v>58</v>
      </c>
      <c r="G287" s="36">
        <v>1</v>
      </c>
      <c r="H287" s="36">
        <v>1</v>
      </c>
      <c r="I287" s="37">
        <v>150003</v>
      </c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 t="s">
        <v>357</v>
      </c>
      <c r="B288" s="36">
        <v>0</v>
      </c>
      <c r="C288" s="36" t="s">
        <v>236</v>
      </c>
      <c r="D288" s="36" t="s">
        <v>418</v>
      </c>
      <c r="E288" s="36">
        <v>1</v>
      </c>
      <c r="F288" s="36">
        <v>77</v>
      </c>
      <c r="G288" s="36">
        <v>1</v>
      </c>
      <c r="H288" s="36">
        <v>1</v>
      </c>
      <c r="I288" s="37">
        <v>150001</v>
      </c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 t="s">
        <v>358</v>
      </c>
      <c r="B289" s="36">
        <v>0.03</v>
      </c>
      <c r="C289" s="36" t="s">
        <v>282</v>
      </c>
      <c r="D289" s="36" t="s">
        <v>68</v>
      </c>
      <c r="E289" s="36">
        <v>1</v>
      </c>
      <c r="F289" s="36">
        <v>715</v>
      </c>
      <c r="G289" s="36">
        <v>36</v>
      </c>
      <c r="H289" s="36">
        <v>36</v>
      </c>
      <c r="I289" s="37">
        <v>600002</v>
      </c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 t="s">
        <v>359</v>
      </c>
      <c r="B290" s="36">
        <v>0.01</v>
      </c>
      <c r="C290" s="36" t="s">
        <v>271</v>
      </c>
      <c r="D290" s="36" t="s">
        <v>418</v>
      </c>
      <c r="E290" s="36">
        <v>1</v>
      </c>
      <c r="F290" s="36">
        <v>260</v>
      </c>
      <c r="G290" s="36">
        <v>3</v>
      </c>
      <c r="H290" s="36">
        <v>3</v>
      </c>
      <c r="I290" s="37">
        <v>150007</v>
      </c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 t="s">
        <v>360</v>
      </c>
      <c r="B291" s="36">
        <v>0.02</v>
      </c>
      <c r="C291" s="36" t="s">
        <v>271</v>
      </c>
      <c r="D291" s="36" t="s">
        <v>418</v>
      </c>
      <c r="E291" s="36">
        <v>1</v>
      </c>
      <c r="F291" s="36">
        <v>482</v>
      </c>
      <c r="G291" s="36">
        <v>6</v>
      </c>
      <c r="H291" s="36">
        <v>6</v>
      </c>
      <c r="I291" s="37">
        <v>150026</v>
      </c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 t="s">
        <v>60</v>
      </c>
      <c r="B292" s="36">
        <v>0.18</v>
      </c>
      <c r="C292" s="36" t="s">
        <v>271</v>
      </c>
      <c r="D292" s="36" t="s">
        <v>418</v>
      </c>
      <c r="E292" s="36">
        <v>1</v>
      </c>
      <c r="F292" s="36">
        <v>365</v>
      </c>
      <c r="G292" s="36">
        <v>5</v>
      </c>
      <c r="H292" s="36">
        <v>5</v>
      </c>
      <c r="I292" s="37">
        <v>150198</v>
      </c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 t="s">
        <v>361</v>
      </c>
      <c r="B293" s="36">
        <v>0.04</v>
      </c>
      <c r="C293" s="36" t="s">
        <v>64</v>
      </c>
      <c r="D293" s="36" t="s">
        <v>68</v>
      </c>
      <c r="E293" s="36">
        <v>1</v>
      </c>
      <c r="F293" s="37">
        <v>1123</v>
      </c>
      <c r="G293" s="36">
        <v>56</v>
      </c>
      <c r="H293" s="36">
        <v>56</v>
      </c>
      <c r="I293" s="37">
        <v>600006</v>
      </c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 t="s">
        <v>362</v>
      </c>
      <c r="B294" s="36">
        <v>3.71</v>
      </c>
      <c r="C294" s="36" t="s">
        <v>348</v>
      </c>
      <c r="D294" s="36" t="s">
        <v>418</v>
      </c>
      <c r="E294" s="36">
        <v>1</v>
      </c>
      <c r="F294" s="36">
        <v>63</v>
      </c>
      <c r="G294" s="36">
        <v>1</v>
      </c>
      <c r="H294" s="36">
        <v>1</v>
      </c>
      <c r="I294" s="37">
        <v>150700</v>
      </c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 t="s">
        <v>363</v>
      </c>
      <c r="B295" s="36">
        <v>0.02</v>
      </c>
      <c r="C295" s="36" t="s">
        <v>312</v>
      </c>
      <c r="D295" s="36" t="s">
        <v>68</v>
      </c>
      <c r="E295" s="36">
        <v>1</v>
      </c>
      <c r="F295" s="36">
        <v>988</v>
      </c>
      <c r="G295" s="36">
        <v>49</v>
      </c>
      <c r="H295" s="36">
        <v>49</v>
      </c>
      <c r="I295" s="37">
        <v>600002</v>
      </c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 t="s">
        <v>364</v>
      </c>
      <c r="B296" s="36">
        <v>7.0000000000000007E-2</v>
      </c>
      <c r="C296" s="36" t="s">
        <v>231</v>
      </c>
      <c r="D296" s="36" t="s">
        <v>418</v>
      </c>
      <c r="E296" s="36">
        <v>1</v>
      </c>
      <c r="F296" s="36">
        <v>869</v>
      </c>
      <c r="G296" s="36">
        <v>11</v>
      </c>
      <c r="H296" s="36">
        <v>11</v>
      </c>
      <c r="I296" s="37">
        <v>150179</v>
      </c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 t="s">
        <v>365</v>
      </c>
      <c r="B297" s="36">
        <v>0.08</v>
      </c>
      <c r="C297" s="36" t="s">
        <v>282</v>
      </c>
      <c r="D297" s="36" t="s">
        <v>68</v>
      </c>
      <c r="E297" s="36">
        <v>1</v>
      </c>
      <c r="F297" s="36">
        <v>734</v>
      </c>
      <c r="G297" s="36">
        <v>37</v>
      </c>
      <c r="H297" s="36">
        <v>37</v>
      </c>
      <c r="I297" s="37">
        <v>600007</v>
      </c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 t="s">
        <v>366</v>
      </c>
      <c r="B298" s="36">
        <v>5.05</v>
      </c>
      <c r="C298" s="36" t="s">
        <v>233</v>
      </c>
      <c r="D298" s="36" t="s">
        <v>418</v>
      </c>
      <c r="E298" s="36">
        <v>1</v>
      </c>
      <c r="F298" s="36">
        <v>31</v>
      </c>
      <c r="G298" s="36">
        <v>0</v>
      </c>
      <c r="H298" s="36">
        <v>0</v>
      </c>
      <c r="I298" s="37">
        <v>150473</v>
      </c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 t="s">
        <v>367</v>
      </c>
      <c r="B299" s="36">
        <v>0.21</v>
      </c>
      <c r="C299" s="36" t="s">
        <v>64</v>
      </c>
      <c r="D299" s="36" t="s">
        <v>59</v>
      </c>
      <c r="E299" s="36">
        <v>1</v>
      </c>
      <c r="F299" s="36">
        <v>205</v>
      </c>
      <c r="G299" s="36">
        <v>10</v>
      </c>
      <c r="H299" s="36">
        <v>10</v>
      </c>
      <c r="I299" s="37">
        <v>2000002</v>
      </c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 t="s">
        <v>368</v>
      </c>
      <c r="B300" s="36">
        <v>0.01</v>
      </c>
      <c r="C300" s="36" t="s">
        <v>271</v>
      </c>
      <c r="D300" s="36" t="s">
        <v>418</v>
      </c>
      <c r="E300" s="36">
        <v>1</v>
      </c>
      <c r="F300" s="36">
        <v>463</v>
      </c>
      <c r="G300" s="36">
        <v>6</v>
      </c>
      <c r="H300" s="36">
        <v>6</v>
      </c>
      <c r="I300" s="37">
        <v>150008</v>
      </c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 t="s">
        <v>369</v>
      </c>
      <c r="B301" s="36">
        <v>2.41</v>
      </c>
      <c r="C301" s="36" t="s">
        <v>123</v>
      </c>
      <c r="D301" s="36" t="s">
        <v>59</v>
      </c>
      <c r="E301" s="36">
        <v>1</v>
      </c>
      <c r="F301" s="36">
        <v>201</v>
      </c>
      <c r="G301" s="36">
        <v>10</v>
      </c>
      <c r="H301" s="36">
        <v>10</v>
      </c>
      <c r="I301" s="37">
        <v>2000021</v>
      </c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 t="s">
        <v>370</v>
      </c>
      <c r="B302" s="36">
        <v>0.63</v>
      </c>
      <c r="C302" s="36" t="s">
        <v>322</v>
      </c>
      <c r="D302" s="36" t="s">
        <v>418</v>
      </c>
      <c r="E302" s="36">
        <v>1</v>
      </c>
      <c r="F302" s="36">
        <v>25</v>
      </c>
      <c r="G302" s="36">
        <v>0</v>
      </c>
      <c r="H302" s="36">
        <v>0</v>
      </c>
      <c r="I302" s="37">
        <v>150047</v>
      </c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 t="s">
        <v>371</v>
      </c>
      <c r="B303" s="36">
        <v>0.06</v>
      </c>
      <c r="C303" s="36" t="s">
        <v>281</v>
      </c>
      <c r="D303" s="36" t="s">
        <v>418</v>
      </c>
      <c r="E303" s="36">
        <v>1</v>
      </c>
      <c r="F303" s="36">
        <v>938</v>
      </c>
      <c r="G303" s="36">
        <v>12</v>
      </c>
      <c r="H303" s="36">
        <v>12</v>
      </c>
      <c r="I303" s="37">
        <v>150167</v>
      </c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 t="s">
        <v>372</v>
      </c>
      <c r="B304" s="36">
        <v>0.02</v>
      </c>
      <c r="C304" s="36" t="s">
        <v>312</v>
      </c>
      <c r="D304" s="36" t="s">
        <v>68</v>
      </c>
      <c r="E304" s="36">
        <v>1</v>
      </c>
      <c r="F304" s="36">
        <v>963</v>
      </c>
      <c r="G304" s="36">
        <v>48</v>
      </c>
      <c r="H304" s="36">
        <v>48</v>
      </c>
      <c r="I304" s="37">
        <v>600002</v>
      </c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 t="s">
        <v>373</v>
      </c>
      <c r="B305" s="36">
        <v>0.11</v>
      </c>
      <c r="C305" s="36" t="s">
        <v>285</v>
      </c>
      <c r="D305" s="36" t="s">
        <v>418</v>
      </c>
      <c r="E305" s="36">
        <v>1</v>
      </c>
      <c r="F305" s="37">
        <v>1025</v>
      </c>
      <c r="G305" s="36">
        <v>13</v>
      </c>
      <c r="H305" s="36">
        <v>13</v>
      </c>
      <c r="I305" s="37">
        <v>150346</v>
      </c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 t="s">
        <v>374</v>
      </c>
      <c r="B306" s="36">
        <v>0.1</v>
      </c>
      <c r="C306" s="36" t="s">
        <v>271</v>
      </c>
      <c r="D306" s="36" t="s">
        <v>418</v>
      </c>
      <c r="E306" s="36">
        <v>1</v>
      </c>
      <c r="F306" s="36">
        <v>290</v>
      </c>
      <c r="G306" s="36">
        <v>4</v>
      </c>
      <c r="H306" s="36">
        <v>4</v>
      </c>
      <c r="I306" s="37">
        <v>150086</v>
      </c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 t="s">
        <v>375</v>
      </c>
      <c r="B307" s="36">
        <v>0.12</v>
      </c>
      <c r="C307" s="36" t="s">
        <v>64</v>
      </c>
      <c r="D307" s="36" t="s">
        <v>418</v>
      </c>
      <c r="E307" s="36">
        <v>1</v>
      </c>
      <c r="F307" s="36">
        <v>147</v>
      </c>
      <c r="G307" s="36">
        <v>2</v>
      </c>
      <c r="H307" s="36">
        <v>2</v>
      </c>
      <c r="I307" s="37">
        <v>150054</v>
      </c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 t="s">
        <v>376</v>
      </c>
      <c r="B308" s="36">
        <v>0</v>
      </c>
      <c r="C308" s="36" t="s">
        <v>322</v>
      </c>
      <c r="D308" s="36" t="s">
        <v>418</v>
      </c>
      <c r="E308" s="36">
        <v>1</v>
      </c>
      <c r="F308" s="36">
        <v>704</v>
      </c>
      <c r="G308" s="36">
        <v>9</v>
      </c>
      <c r="H308" s="36">
        <v>9</v>
      </c>
      <c r="I308" s="37">
        <v>150005</v>
      </c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 t="s">
        <v>377</v>
      </c>
      <c r="B309" s="36">
        <v>0.12</v>
      </c>
      <c r="C309" s="36" t="s">
        <v>231</v>
      </c>
      <c r="D309" s="36" t="s">
        <v>418</v>
      </c>
      <c r="E309" s="36">
        <v>1</v>
      </c>
      <c r="F309" s="36">
        <v>693</v>
      </c>
      <c r="G309" s="36">
        <v>9</v>
      </c>
      <c r="H309" s="36">
        <v>9</v>
      </c>
      <c r="I309" s="37">
        <v>150242</v>
      </c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 t="s">
        <v>378</v>
      </c>
      <c r="B310" s="36">
        <v>0.17</v>
      </c>
      <c r="C310" s="36" t="s">
        <v>204</v>
      </c>
      <c r="D310" s="36" t="s">
        <v>418</v>
      </c>
      <c r="E310" s="36">
        <v>1</v>
      </c>
      <c r="F310" s="36">
        <v>172</v>
      </c>
      <c r="G310" s="36">
        <v>2</v>
      </c>
      <c r="H310" s="36">
        <v>2</v>
      </c>
      <c r="I310" s="37">
        <v>150090</v>
      </c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 t="s">
        <v>379</v>
      </c>
      <c r="B311" s="36">
        <v>1.56</v>
      </c>
      <c r="C311" s="36" t="s">
        <v>168</v>
      </c>
      <c r="D311" s="36" t="s">
        <v>418</v>
      </c>
      <c r="E311" s="36">
        <v>1</v>
      </c>
      <c r="F311" s="36">
        <v>227</v>
      </c>
      <c r="G311" s="36">
        <v>3</v>
      </c>
      <c r="H311" s="36">
        <v>3</v>
      </c>
      <c r="I311" s="37">
        <v>151061</v>
      </c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 t="s">
        <v>380</v>
      </c>
      <c r="B312" s="36">
        <v>0.26</v>
      </c>
      <c r="C312" s="36" t="s">
        <v>369</v>
      </c>
      <c r="D312" s="36" t="s">
        <v>418</v>
      </c>
      <c r="E312" s="36">
        <v>1</v>
      </c>
      <c r="F312" s="36">
        <v>270</v>
      </c>
      <c r="G312" s="36">
        <v>3</v>
      </c>
      <c r="H312" s="36">
        <v>3</v>
      </c>
      <c r="I312" s="37">
        <v>150207</v>
      </c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 t="s">
        <v>381</v>
      </c>
      <c r="B313" s="36">
        <v>0.08</v>
      </c>
      <c r="C313" s="36" t="s">
        <v>285</v>
      </c>
      <c r="D313" s="36" t="s">
        <v>418</v>
      </c>
      <c r="E313" s="36">
        <v>1</v>
      </c>
      <c r="F313" s="37">
        <v>1240</v>
      </c>
      <c r="G313" s="36">
        <v>15</v>
      </c>
      <c r="H313" s="36">
        <v>15</v>
      </c>
      <c r="I313" s="37">
        <v>150314</v>
      </c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 t="s">
        <v>382</v>
      </c>
      <c r="B314" s="36">
        <v>1.63</v>
      </c>
      <c r="C314" s="36" t="s">
        <v>168</v>
      </c>
      <c r="D314" s="36" t="s">
        <v>418</v>
      </c>
      <c r="E314" s="36">
        <v>1</v>
      </c>
      <c r="F314" s="36">
        <v>345</v>
      </c>
      <c r="G314" s="36">
        <v>4</v>
      </c>
      <c r="H314" s="36">
        <v>4</v>
      </c>
      <c r="I314" s="37">
        <v>151685</v>
      </c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 t="s">
        <v>383</v>
      </c>
      <c r="B315" s="36">
        <v>0.01</v>
      </c>
      <c r="C315" s="36" t="s">
        <v>312</v>
      </c>
      <c r="D315" s="36" t="s">
        <v>418</v>
      </c>
      <c r="E315" s="36">
        <v>1</v>
      </c>
      <c r="F315" s="36">
        <v>362</v>
      </c>
      <c r="G315" s="36">
        <v>5</v>
      </c>
      <c r="H315" s="36">
        <v>5</v>
      </c>
      <c r="I315" s="37">
        <v>150014</v>
      </c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 t="s">
        <v>384</v>
      </c>
      <c r="B316" s="36">
        <v>0.06</v>
      </c>
      <c r="C316" s="36" t="s">
        <v>362</v>
      </c>
      <c r="D316" s="36" t="s">
        <v>418</v>
      </c>
      <c r="E316" s="36">
        <v>1</v>
      </c>
      <c r="F316" s="36">
        <v>102</v>
      </c>
      <c r="G316" s="36">
        <v>1</v>
      </c>
      <c r="H316" s="36">
        <v>1</v>
      </c>
      <c r="I316" s="37">
        <v>150019</v>
      </c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 t="s">
        <v>386</v>
      </c>
      <c r="B317" s="36">
        <v>0.08</v>
      </c>
      <c r="C317" s="36" t="s">
        <v>285</v>
      </c>
      <c r="D317" s="36" t="s">
        <v>59</v>
      </c>
      <c r="E317" s="36">
        <v>1</v>
      </c>
      <c r="F317" s="36">
        <v>102</v>
      </c>
      <c r="G317" s="36">
        <v>5</v>
      </c>
      <c r="H317" s="36">
        <v>5</v>
      </c>
      <c r="I317" s="37">
        <v>2000000</v>
      </c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 t="s">
        <v>387</v>
      </c>
      <c r="B318" s="36">
        <v>0.34</v>
      </c>
      <c r="C318" s="36" t="s">
        <v>362</v>
      </c>
      <c r="D318" s="36" t="s">
        <v>418</v>
      </c>
      <c r="E318" s="36">
        <v>1</v>
      </c>
      <c r="F318" s="36">
        <v>149</v>
      </c>
      <c r="G318" s="36">
        <v>2</v>
      </c>
      <c r="H318" s="36">
        <v>2</v>
      </c>
      <c r="I318" s="37">
        <v>150153</v>
      </c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 t="s">
        <v>388</v>
      </c>
      <c r="B319" s="36">
        <v>0.19</v>
      </c>
      <c r="C319" s="36" t="s">
        <v>231</v>
      </c>
      <c r="D319" s="36" t="s">
        <v>418</v>
      </c>
      <c r="E319" s="36">
        <v>1</v>
      </c>
      <c r="F319" s="37">
        <v>1059</v>
      </c>
      <c r="G319" s="36">
        <v>13</v>
      </c>
      <c r="H319" s="36">
        <v>13</v>
      </c>
      <c r="I319" s="37">
        <v>150615</v>
      </c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 t="s">
        <v>389</v>
      </c>
      <c r="B320" s="36">
        <v>0.04</v>
      </c>
      <c r="C320" s="36" t="s">
        <v>362</v>
      </c>
      <c r="D320" s="36" t="s">
        <v>418</v>
      </c>
      <c r="E320" s="36">
        <v>1</v>
      </c>
      <c r="F320" s="36">
        <v>113</v>
      </c>
      <c r="G320" s="36">
        <v>1</v>
      </c>
      <c r="H320" s="36">
        <v>1</v>
      </c>
      <c r="I320" s="37">
        <v>150013</v>
      </c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 t="s">
        <v>390</v>
      </c>
      <c r="B321" s="36">
        <v>0.01</v>
      </c>
      <c r="C321" s="36" t="s">
        <v>281</v>
      </c>
      <c r="D321" s="36" t="s">
        <v>418</v>
      </c>
      <c r="E321" s="36">
        <v>1</v>
      </c>
      <c r="F321" s="36">
        <v>596</v>
      </c>
      <c r="G321" s="36">
        <v>7</v>
      </c>
      <c r="H321" s="36">
        <v>7</v>
      </c>
      <c r="I321" s="37">
        <v>150015</v>
      </c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 t="s">
        <v>391</v>
      </c>
      <c r="B322" s="36">
        <v>0.52</v>
      </c>
      <c r="C322" s="36" t="s">
        <v>233</v>
      </c>
      <c r="D322" s="36" t="s">
        <v>418</v>
      </c>
      <c r="E322" s="36">
        <v>1</v>
      </c>
      <c r="F322" s="36">
        <v>259</v>
      </c>
      <c r="G322" s="36">
        <v>3</v>
      </c>
      <c r="H322" s="36">
        <v>3</v>
      </c>
      <c r="I322" s="37">
        <v>150400</v>
      </c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 t="s">
        <v>392</v>
      </c>
      <c r="B323" s="36">
        <v>0.01</v>
      </c>
      <c r="C323" s="36" t="s">
        <v>271</v>
      </c>
      <c r="D323" s="36" t="s">
        <v>418</v>
      </c>
      <c r="E323" s="36">
        <v>1</v>
      </c>
      <c r="F323" s="36">
        <v>106</v>
      </c>
      <c r="G323" s="36">
        <v>1</v>
      </c>
      <c r="H323" s="36">
        <v>1</v>
      </c>
      <c r="I323" s="37">
        <v>150004</v>
      </c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 t="s">
        <v>393</v>
      </c>
      <c r="B324" s="36">
        <v>0.33</v>
      </c>
      <c r="C324" s="36" t="s">
        <v>234</v>
      </c>
      <c r="D324" s="36" t="s">
        <v>418</v>
      </c>
      <c r="E324" s="36">
        <v>1</v>
      </c>
      <c r="F324" s="36">
        <v>235</v>
      </c>
      <c r="G324" s="36">
        <v>3</v>
      </c>
      <c r="H324" s="36">
        <v>3</v>
      </c>
      <c r="I324" s="37">
        <v>150233</v>
      </c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 t="s">
        <v>394</v>
      </c>
      <c r="B325" s="36">
        <v>0.33</v>
      </c>
      <c r="C325" s="36" t="s">
        <v>168</v>
      </c>
      <c r="D325" s="36" t="s">
        <v>418</v>
      </c>
      <c r="E325" s="36">
        <v>1</v>
      </c>
      <c r="F325" s="36">
        <v>432</v>
      </c>
      <c r="G325" s="36">
        <v>5</v>
      </c>
      <c r="H325" s="36">
        <v>5</v>
      </c>
      <c r="I325" s="37">
        <v>150425</v>
      </c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 t="s">
        <v>395</v>
      </c>
      <c r="B326" s="36">
        <v>0.01</v>
      </c>
      <c r="C326" s="36" t="s">
        <v>281</v>
      </c>
      <c r="D326" s="36" t="s">
        <v>418</v>
      </c>
      <c r="E326" s="36">
        <v>1</v>
      </c>
      <c r="F326" s="36">
        <v>584</v>
      </c>
      <c r="G326" s="36">
        <v>7</v>
      </c>
      <c r="H326" s="36">
        <v>7</v>
      </c>
      <c r="I326" s="37">
        <v>150020</v>
      </c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 t="s">
        <v>396</v>
      </c>
      <c r="B327" s="36">
        <v>0.53</v>
      </c>
      <c r="C327" s="36" t="s">
        <v>64</v>
      </c>
      <c r="D327" s="36" t="s">
        <v>59</v>
      </c>
      <c r="E327" s="36">
        <v>1</v>
      </c>
      <c r="F327" s="36">
        <v>187</v>
      </c>
      <c r="G327" s="36">
        <v>9</v>
      </c>
      <c r="H327" s="36">
        <v>9</v>
      </c>
      <c r="I327" s="37">
        <v>2000004</v>
      </c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 t="s">
        <v>397</v>
      </c>
      <c r="B328" s="36">
        <v>0.14000000000000001</v>
      </c>
      <c r="C328" s="36" t="s">
        <v>64</v>
      </c>
      <c r="D328" s="36" t="s">
        <v>59</v>
      </c>
      <c r="E328" s="36">
        <v>1</v>
      </c>
      <c r="F328" s="36">
        <v>70</v>
      </c>
      <c r="G328" s="36">
        <v>3</v>
      </c>
      <c r="H328" s="36">
        <v>3</v>
      </c>
      <c r="I328" s="37">
        <v>2000000</v>
      </c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 t="s">
        <v>398</v>
      </c>
      <c r="B329" s="36">
        <v>0.01</v>
      </c>
      <c r="C329" s="36" t="s">
        <v>312</v>
      </c>
      <c r="D329" s="36" t="s">
        <v>418</v>
      </c>
      <c r="E329" s="36">
        <v>1</v>
      </c>
      <c r="F329" s="36">
        <v>473</v>
      </c>
      <c r="G329" s="36">
        <v>6</v>
      </c>
      <c r="H329" s="36">
        <v>6</v>
      </c>
      <c r="I329" s="37">
        <v>150012</v>
      </c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 t="s">
        <v>399</v>
      </c>
      <c r="B330" s="36">
        <v>0.03</v>
      </c>
      <c r="C330" s="36" t="s">
        <v>312</v>
      </c>
      <c r="D330" s="36" t="s">
        <v>418</v>
      </c>
      <c r="E330" s="36">
        <v>1</v>
      </c>
      <c r="F330" s="36">
        <v>353</v>
      </c>
      <c r="G330" s="36">
        <v>4</v>
      </c>
      <c r="H330" s="36">
        <v>4</v>
      </c>
      <c r="I330" s="37">
        <v>150031</v>
      </c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 t="s">
        <v>400</v>
      </c>
      <c r="B331" s="36">
        <v>0.01</v>
      </c>
      <c r="C331" s="36" t="s">
        <v>312</v>
      </c>
      <c r="D331" s="36" t="s">
        <v>418</v>
      </c>
      <c r="E331" s="36">
        <v>1</v>
      </c>
      <c r="F331" s="36">
        <v>350</v>
      </c>
      <c r="G331" s="36">
        <v>4</v>
      </c>
      <c r="H331" s="36">
        <v>4</v>
      </c>
      <c r="I331" s="37">
        <v>150014</v>
      </c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 t="s">
        <v>401</v>
      </c>
      <c r="B332" s="36">
        <v>0.14000000000000001</v>
      </c>
      <c r="C332" s="36" t="s">
        <v>271</v>
      </c>
      <c r="D332" s="36" t="s">
        <v>418</v>
      </c>
      <c r="E332" s="36">
        <v>1</v>
      </c>
      <c r="F332" s="36">
        <v>407</v>
      </c>
      <c r="G332" s="36">
        <v>5</v>
      </c>
      <c r="H332" s="36">
        <v>5</v>
      </c>
      <c r="I332" s="37">
        <v>150167</v>
      </c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 t="s">
        <v>402</v>
      </c>
      <c r="B333" s="36">
        <v>0.04</v>
      </c>
      <c r="C333" s="36" t="s">
        <v>247</v>
      </c>
      <c r="D333" s="36" t="s">
        <v>418</v>
      </c>
      <c r="E333" s="36">
        <v>1</v>
      </c>
      <c r="F333" s="36">
        <v>74</v>
      </c>
      <c r="G333" s="36">
        <v>1</v>
      </c>
      <c r="H333" s="36">
        <v>1</v>
      </c>
      <c r="I333" s="37">
        <v>150009</v>
      </c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 t="s">
        <v>403</v>
      </c>
      <c r="B334" s="36">
        <v>0.85</v>
      </c>
      <c r="C334" s="36" t="s">
        <v>282</v>
      </c>
      <c r="D334" s="36" t="s">
        <v>68</v>
      </c>
      <c r="E334" s="36">
        <v>1</v>
      </c>
      <c r="F334" s="36">
        <v>768</v>
      </c>
      <c r="G334" s="36">
        <v>38</v>
      </c>
      <c r="H334" s="36">
        <v>38</v>
      </c>
      <c r="I334" s="37">
        <v>600082</v>
      </c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 t="s">
        <v>404</v>
      </c>
      <c r="B335" s="36">
        <v>0.1</v>
      </c>
      <c r="C335" s="36" t="s">
        <v>362</v>
      </c>
      <c r="D335" s="36" t="s">
        <v>418</v>
      </c>
      <c r="E335" s="36">
        <v>1</v>
      </c>
      <c r="F335" s="36">
        <v>232</v>
      </c>
      <c r="G335" s="36">
        <v>3</v>
      </c>
      <c r="H335" s="36">
        <v>3</v>
      </c>
      <c r="I335" s="37">
        <v>150068</v>
      </c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 t="s">
        <v>405</v>
      </c>
      <c r="B336" s="36">
        <v>0.46</v>
      </c>
      <c r="C336" s="36" t="s">
        <v>58</v>
      </c>
      <c r="D336" s="36" t="s">
        <v>59</v>
      </c>
      <c r="E336" s="36">
        <v>1</v>
      </c>
      <c r="F336" s="36">
        <v>449</v>
      </c>
      <c r="G336" s="36">
        <v>21</v>
      </c>
      <c r="H336" s="36">
        <v>21</v>
      </c>
      <c r="I336" s="37">
        <v>2000009</v>
      </c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 t="s">
        <v>406</v>
      </c>
      <c r="B337" s="36">
        <v>0.1</v>
      </c>
      <c r="C337" s="36" t="s">
        <v>271</v>
      </c>
      <c r="D337" s="36" t="s">
        <v>418</v>
      </c>
      <c r="E337" s="36">
        <v>1</v>
      </c>
      <c r="F337" s="36">
        <v>368</v>
      </c>
      <c r="G337" s="36">
        <v>5</v>
      </c>
      <c r="H337" s="36">
        <v>5</v>
      </c>
      <c r="I337" s="37">
        <v>150105</v>
      </c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 t="s">
        <v>407</v>
      </c>
      <c r="B338" s="36">
        <v>0.02</v>
      </c>
      <c r="C338" s="36" t="s">
        <v>281</v>
      </c>
      <c r="D338" s="36" t="s">
        <v>418</v>
      </c>
      <c r="E338" s="36">
        <v>1</v>
      </c>
      <c r="F338" s="36">
        <v>821</v>
      </c>
      <c r="G338" s="36">
        <v>10</v>
      </c>
      <c r="H338" s="36">
        <v>10</v>
      </c>
      <c r="I338" s="37">
        <v>150057</v>
      </c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 t="s">
        <v>408</v>
      </c>
      <c r="B339" s="36">
        <v>1.34</v>
      </c>
      <c r="C339" s="36" t="s">
        <v>322</v>
      </c>
      <c r="D339" s="36" t="s">
        <v>418</v>
      </c>
      <c r="E339" s="36">
        <v>1</v>
      </c>
      <c r="F339" s="36">
        <v>183</v>
      </c>
      <c r="G339" s="36">
        <v>2</v>
      </c>
      <c r="H339" s="36">
        <v>2</v>
      </c>
      <c r="I339" s="37">
        <v>150735</v>
      </c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 t="s">
        <v>409</v>
      </c>
      <c r="B340" s="36">
        <v>0</v>
      </c>
      <c r="C340" s="36" t="s">
        <v>271</v>
      </c>
      <c r="D340" s="36" t="s">
        <v>418</v>
      </c>
      <c r="E340" s="36">
        <v>1</v>
      </c>
      <c r="F340" s="37">
        <v>1015</v>
      </c>
      <c r="G340" s="36">
        <v>13</v>
      </c>
      <c r="H340" s="36">
        <v>13</v>
      </c>
      <c r="I340" s="37">
        <v>150007</v>
      </c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</row>
    <row r="341" spans="1:20">
      <c r="B341" s="41">
        <f>SUM(B1:B340)</f>
        <v>259.46999999999991</v>
      </c>
      <c r="C341" s="29"/>
      <c r="D341" s="29"/>
      <c r="E341" s="29"/>
      <c r="F341" s="28">
        <f>SUM(F1:F340)</f>
        <v>147411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5B7F-94F4-43C2-A6FD-903BA4FC61E7}">
  <dimension ref="A1:AB341"/>
  <sheetViews>
    <sheetView workbookViewId="0">
      <selection activeCell="S7" sqref="S7"/>
    </sheetView>
  </sheetViews>
  <sheetFormatPr defaultRowHeight="15"/>
  <sheetData>
    <row r="1" spans="1:28">
      <c r="A1" s="34" t="s">
        <v>45</v>
      </c>
      <c r="B1" s="35" t="s">
        <v>412</v>
      </c>
      <c r="C1" s="35" t="s">
        <v>47</v>
      </c>
      <c r="D1" s="35" t="s">
        <v>48</v>
      </c>
      <c r="E1" s="35" t="s">
        <v>23</v>
      </c>
      <c r="F1" s="35" t="s">
        <v>413</v>
      </c>
      <c r="G1" s="35" t="s">
        <v>414</v>
      </c>
      <c r="H1" s="35" t="s">
        <v>415</v>
      </c>
      <c r="I1" s="35" t="s">
        <v>416</v>
      </c>
      <c r="J1" s="35" t="s">
        <v>417</v>
      </c>
      <c r="K1" s="60" t="s">
        <v>47</v>
      </c>
      <c r="L1" s="60" t="s">
        <v>412</v>
      </c>
      <c r="M1" s="60" t="s">
        <v>55</v>
      </c>
      <c r="N1" s="60" t="s">
        <v>48</v>
      </c>
      <c r="O1" s="60" t="s">
        <v>23</v>
      </c>
      <c r="P1" s="60" t="s">
        <v>414</v>
      </c>
      <c r="Q1" s="60" t="s">
        <v>415</v>
      </c>
      <c r="R1" s="60" t="s">
        <v>416</v>
      </c>
      <c r="S1" s="60" t="s">
        <v>413</v>
      </c>
      <c r="AA1" t="s">
        <v>56</v>
      </c>
      <c r="AB1" s="43">
        <f>L5+B341</f>
        <v>518.91756200000009</v>
      </c>
    </row>
    <row r="2" spans="1:28">
      <c r="A2" s="36" t="s">
        <v>57</v>
      </c>
      <c r="B2" s="36">
        <v>0.23671800000000001</v>
      </c>
      <c r="C2" s="36" t="s">
        <v>366</v>
      </c>
      <c r="D2" s="36" t="s">
        <v>68</v>
      </c>
      <c r="E2" s="36">
        <v>1</v>
      </c>
      <c r="F2" s="36">
        <v>389.54270000000002</v>
      </c>
      <c r="G2" s="36">
        <v>19.477129999999999</v>
      </c>
      <c r="H2" s="36">
        <v>19.477129999999999</v>
      </c>
      <c r="I2" s="36">
        <v>600011.5</v>
      </c>
      <c r="J2" s="36"/>
      <c r="K2" s="36" t="s">
        <v>168</v>
      </c>
      <c r="L2" s="36">
        <v>100.2901</v>
      </c>
      <c r="M2" s="36" t="s">
        <v>65</v>
      </c>
      <c r="N2" s="36" t="s">
        <v>419</v>
      </c>
      <c r="O2" s="36">
        <v>5</v>
      </c>
      <c r="P2" s="36">
        <v>9.7875899999999998</v>
      </c>
      <c r="Q2" s="36">
        <v>48.937950000000001</v>
      </c>
      <c r="R2" s="36">
        <v>1187119</v>
      </c>
      <c r="S2" s="36">
        <v>783.00720000000001</v>
      </c>
      <c r="AA2" t="s">
        <v>62</v>
      </c>
      <c r="AB2" s="44">
        <f>S5+F341</f>
        <v>490323.99134000012</v>
      </c>
    </row>
    <row r="3" spans="1:28">
      <c r="A3" s="36" t="s">
        <v>63</v>
      </c>
      <c r="B3" s="36">
        <v>1.49549</v>
      </c>
      <c r="C3" s="36" t="s">
        <v>366</v>
      </c>
      <c r="D3" s="36" t="s">
        <v>419</v>
      </c>
      <c r="E3" s="36">
        <v>1</v>
      </c>
      <c r="F3" s="36">
        <v>610.11009999999999</v>
      </c>
      <c r="G3" s="36">
        <v>7.6263759999999996</v>
      </c>
      <c r="H3" s="36">
        <v>7.6263759999999996</v>
      </c>
      <c r="I3" s="36">
        <v>101596.7</v>
      </c>
      <c r="J3" s="36"/>
      <c r="K3" s="36" t="s">
        <v>307</v>
      </c>
      <c r="L3" s="36">
        <v>16.165150000000001</v>
      </c>
      <c r="M3" s="36" t="s">
        <v>65</v>
      </c>
      <c r="N3" s="36" t="s">
        <v>68</v>
      </c>
      <c r="O3" s="36">
        <v>1</v>
      </c>
      <c r="P3" s="36">
        <v>81.176720000000003</v>
      </c>
      <c r="Q3" s="36">
        <v>81.176720000000003</v>
      </c>
      <c r="R3" s="36">
        <v>603280.6</v>
      </c>
      <c r="S3" s="36">
        <v>1623.5340000000001</v>
      </c>
      <c r="AA3" t="s">
        <v>66</v>
      </c>
      <c r="AB3">
        <f>SUM(E2:E340,O2:O4)</f>
        <v>349</v>
      </c>
    </row>
    <row r="4" spans="1:28">
      <c r="A4" s="36" t="s">
        <v>67</v>
      </c>
      <c r="B4" s="36">
        <v>0.870923</v>
      </c>
      <c r="C4" s="36" t="s">
        <v>168</v>
      </c>
      <c r="D4" s="36" t="s">
        <v>68</v>
      </c>
      <c r="E4" s="36">
        <v>1</v>
      </c>
      <c r="F4" s="36">
        <v>2185.1329999999998</v>
      </c>
      <c r="G4" s="36">
        <v>109.25660000000001</v>
      </c>
      <c r="H4" s="36">
        <v>109.25660000000001</v>
      </c>
      <c r="I4" s="36">
        <v>600237.9</v>
      </c>
      <c r="J4" s="36"/>
      <c r="K4" s="36" t="s">
        <v>366</v>
      </c>
      <c r="L4" s="36">
        <v>143.0035</v>
      </c>
      <c r="M4" s="36" t="s">
        <v>60</v>
      </c>
      <c r="N4" s="36" t="s">
        <v>68</v>
      </c>
      <c r="O4" s="36">
        <v>2</v>
      </c>
      <c r="P4" s="36">
        <v>43.480249999999998</v>
      </c>
      <c r="Q4" s="36">
        <v>86.960499999999996</v>
      </c>
      <c r="R4" s="36">
        <v>1231089</v>
      </c>
      <c r="S4" s="36">
        <v>869.60500000000002</v>
      </c>
    </row>
    <row r="5" spans="1:28">
      <c r="A5" s="36" t="s">
        <v>58</v>
      </c>
      <c r="B5" s="36">
        <v>8.0604019999999998</v>
      </c>
      <c r="C5" s="36" t="s">
        <v>307</v>
      </c>
      <c r="D5" s="36" t="s">
        <v>419</v>
      </c>
      <c r="E5" s="36">
        <v>1</v>
      </c>
      <c r="F5" s="36">
        <v>236.6164</v>
      </c>
      <c r="G5" s="36">
        <v>2.9577049999999998</v>
      </c>
      <c r="H5" s="36">
        <v>2.9577049999999998</v>
      </c>
      <c r="I5" s="36">
        <v>103337.60000000001</v>
      </c>
      <c r="J5" s="36"/>
      <c r="K5" s="36"/>
      <c r="L5" s="36">
        <f>SUM(L2:L4)</f>
        <v>259.45875000000001</v>
      </c>
      <c r="M5" s="36"/>
      <c r="N5" s="36"/>
      <c r="O5" s="36"/>
      <c r="P5" s="36"/>
      <c r="Q5" s="36"/>
      <c r="R5" s="36"/>
      <c r="S5" s="36">
        <f>SUM(S2:S4)</f>
        <v>3276.1462000000001</v>
      </c>
    </row>
    <row r="6" spans="1:28" ht="15.75">
      <c r="A6" s="36" t="s">
        <v>70</v>
      </c>
      <c r="B6" s="36">
        <v>1.9630999999999999E-2</v>
      </c>
      <c r="C6" s="36" t="s">
        <v>366</v>
      </c>
      <c r="D6" s="36" t="s">
        <v>419</v>
      </c>
      <c r="E6" s="36">
        <v>1</v>
      </c>
      <c r="F6" s="36">
        <v>1261.7149999999999</v>
      </c>
      <c r="G6" s="36">
        <v>15.77144</v>
      </c>
      <c r="H6" s="36">
        <v>15.77144</v>
      </c>
      <c r="I6" s="36">
        <v>100043.3</v>
      </c>
      <c r="J6" s="36"/>
      <c r="K6" s="38" t="s">
        <v>69</v>
      </c>
      <c r="L6" s="38"/>
      <c r="M6" s="36"/>
      <c r="N6" s="36"/>
      <c r="O6" s="36"/>
      <c r="P6" s="36"/>
      <c r="Q6" s="36"/>
      <c r="R6" s="36"/>
      <c r="S6" s="36"/>
    </row>
    <row r="7" spans="1:28" ht="15.75">
      <c r="A7" s="36" t="s">
        <v>72</v>
      </c>
      <c r="B7" s="36">
        <v>8.7845000000000006E-2</v>
      </c>
      <c r="C7" s="36" t="s">
        <v>366</v>
      </c>
      <c r="D7" s="36" t="s">
        <v>419</v>
      </c>
      <c r="E7" s="36">
        <v>1</v>
      </c>
      <c r="F7" s="36">
        <v>1186.316</v>
      </c>
      <c r="G7" s="36">
        <v>14.828950000000001</v>
      </c>
      <c r="H7" s="36">
        <v>14.828950000000001</v>
      </c>
      <c r="I7" s="36">
        <v>100182.39999999999</v>
      </c>
      <c r="J7" s="36"/>
      <c r="K7" s="39" t="s">
        <v>420</v>
      </c>
      <c r="L7" s="36">
        <v>9762.0920000000006</v>
      </c>
      <c r="M7" s="36"/>
      <c r="N7" s="36"/>
      <c r="O7" s="36"/>
      <c r="P7" s="36"/>
      <c r="Q7" s="36"/>
      <c r="R7" s="36"/>
      <c r="S7" s="36"/>
    </row>
    <row r="8" spans="1:28" ht="15.75">
      <c r="A8" s="36" t="s">
        <v>74</v>
      </c>
      <c r="B8" s="36">
        <v>0.83317099999999999</v>
      </c>
      <c r="C8" s="36" t="s">
        <v>366</v>
      </c>
      <c r="D8" s="36" t="s">
        <v>418</v>
      </c>
      <c r="E8" s="36">
        <v>1</v>
      </c>
      <c r="F8" s="36">
        <v>2770.2350000000001</v>
      </c>
      <c r="G8" s="36">
        <v>34.627929999999999</v>
      </c>
      <c r="H8" s="36">
        <v>34.627929999999999</v>
      </c>
      <c r="I8" s="36">
        <v>156924.20000000001</v>
      </c>
      <c r="J8" s="36"/>
      <c r="K8" s="39" t="s">
        <v>421</v>
      </c>
      <c r="L8" s="36">
        <v>77770139</v>
      </c>
      <c r="M8" s="36"/>
      <c r="N8" s="36"/>
      <c r="O8" s="36"/>
      <c r="P8" s="36"/>
      <c r="Q8" s="36"/>
      <c r="R8" s="36"/>
      <c r="S8" s="36"/>
    </row>
    <row r="9" spans="1:28" ht="15.75">
      <c r="A9" s="36" t="s">
        <v>76</v>
      </c>
      <c r="B9" s="36">
        <v>0.33826899999999999</v>
      </c>
      <c r="C9" s="36" t="s">
        <v>366</v>
      </c>
      <c r="D9" s="36" t="s">
        <v>68</v>
      </c>
      <c r="E9" s="36">
        <v>1</v>
      </c>
      <c r="F9" s="36">
        <v>508.71570000000003</v>
      </c>
      <c r="G9" s="36">
        <v>25.435790000000001</v>
      </c>
      <c r="H9" s="36">
        <v>25.435790000000001</v>
      </c>
      <c r="I9" s="36">
        <v>600021.5</v>
      </c>
      <c r="J9" s="36"/>
      <c r="K9" s="39" t="s">
        <v>422</v>
      </c>
      <c r="L9" s="36">
        <v>13882500</v>
      </c>
      <c r="M9" s="36"/>
      <c r="N9" s="36"/>
      <c r="O9" s="36"/>
      <c r="P9" s="36"/>
      <c r="Q9" s="36"/>
      <c r="R9" s="36"/>
      <c r="S9" s="36"/>
    </row>
    <row r="10" spans="1:28" ht="15.75">
      <c r="A10" s="36" t="s">
        <v>77</v>
      </c>
      <c r="B10" s="36">
        <v>0.100464</v>
      </c>
      <c r="C10" s="36" t="s">
        <v>168</v>
      </c>
      <c r="D10" s="36" t="s">
        <v>418</v>
      </c>
      <c r="E10" s="36">
        <v>1</v>
      </c>
      <c r="F10" s="36">
        <v>2132.8319999999999</v>
      </c>
      <c r="G10" s="36">
        <v>26.660399999999999</v>
      </c>
      <c r="H10" s="36">
        <v>26.660399999999999</v>
      </c>
      <c r="I10" s="36">
        <v>150642.79999999999</v>
      </c>
      <c r="J10" s="36"/>
      <c r="K10" s="39" t="s">
        <v>423</v>
      </c>
      <c r="L10" s="36">
        <v>91652639</v>
      </c>
      <c r="M10" s="36"/>
      <c r="N10" s="36"/>
      <c r="O10" s="36"/>
      <c r="P10" s="36"/>
      <c r="Q10" s="36"/>
      <c r="R10" s="36"/>
      <c r="S10" s="36"/>
    </row>
    <row r="11" spans="1:28">
      <c r="A11" s="36" t="s">
        <v>79</v>
      </c>
      <c r="B11" s="36">
        <v>6.9290000000000003E-3</v>
      </c>
      <c r="C11" s="36" t="s">
        <v>168</v>
      </c>
      <c r="D11" s="36" t="s">
        <v>419</v>
      </c>
      <c r="E11" s="36">
        <v>1</v>
      </c>
      <c r="F11" s="36">
        <v>1296.3240000000001</v>
      </c>
      <c r="G11" s="36">
        <v>16.204049999999999</v>
      </c>
      <c r="H11" s="36">
        <v>16.204049999999999</v>
      </c>
      <c r="I11" s="36">
        <v>100015.7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1:28" ht="15.75">
      <c r="A12" s="36" t="s">
        <v>80</v>
      </c>
      <c r="B12" s="36">
        <v>0.240228</v>
      </c>
      <c r="C12" s="36" t="s">
        <v>366</v>
      </c>
      <c r="D12" s="36" t="s">
        <v>418</v>
      </c>
      <c r="E12" s="36">
        <v>1</v>
      </c>
      <c r="F12" s="36">
        <v>2144.3989999999999</v>
      </c>
      <c r="G12" s="36">
        <v>26.80498</v>
      </c>
      <c r="H12" s="36">
        <v>26.80498</v>
      </c>
      <c r="I12" s="36">
        <v>151545.4</v>
      </c>
      <c r="J12" s="36"/>
      <c r="K12" s="38" t="s">
        <v>78</v>
      </c>
      <c r="L12" s="38"/>
      <c r="M12" s="36"/>
      <c r="N12" s="36"/>
      <c r="O12" s="36"/>
      <c r="P12" s="36"/>
      <c r="Q12" s="36"/>
      <c r="R12" s="36"/>
      <c r="S12" s="36"/>
    </row>
    <row r="13" spans="1:28" ht="15.75">
      <c r="A13" s="36" t="s">
        <v>81</v>
      </c>
      <c r="B13" s="36">
        <v>1.4499E-2</v>
      </c>
      <c r="C13" s="36" t="s">
        <v>366</v>
      </c>
      <c r="D13" s="36" t="s">
        <v>419</v>
      </c>
      <c r="E13" s="36">
        <v>1</v>
      </c>
      <c r="F13" s="36">
        <v>1242.354</v>
      </c>
      <c r="G13" s="36">
        <v>15.52942</v>
      </c>
      <c r="H13" s="36">
        <v>15.52942</v>
      </c>
      <c r="I13" s="36">
        <v>100031.5</v>
      </c>
      <c r="J13" s="36"/>
      <c r="K13" s="39" t="s">
        <v>71</v>
      </c>
      <c r="L13" s="36">
        <v>217.0752</v>
      </c>
      <c r="M13" s="36"/>
      <c r="N13" s="36"/>
      <c r="O13" s="36"/>
      <c r="P13" s="36"/>
      <c r="Q13" s="36"/>
      <c r="R13" s="36"/>
      <c r="S13" s="36"/>
    </row>
    <row r="14" spans="1:28" ht="15.75">
      <c r="A14" s="36" t="s">
        <v>82</v>
      </c>
      <c r="B14" s="36">
        <v>0.64772799999999997</v>
      </c>
      <c r="C14" s="36" t="s">
        <v>168</v>
      </c>
      <c r="D14" s="36" t="s">
        <v>419</v>
      </c>
      <c r="E14" s="36">
        <v>1</v>
      </c>
      <c r="F14" s="36">
        <v>366.81470000000002</v>
      </c>
      <c r="G14" s="36">
        <v>4.5851829999999998</v>
      </c>
      <c r="H14" s="36">
        <v>4.5851829999999998</v>
      </c>
      <c r="I14" s="36">
        <v>100415.8</v>
      </c>
      <c r="J14" s="36"/>
      <c r="K14" s="39" t="s">
        <v>73</v>
      </c>
      <c r="L14" s="36">
        <v>3021489</v>
      </c>
      <c r="M14" s="36"/>
      <c r="N14" s="36"/>
      <c r="O14" s="36"/>
      <c r="P14" s="36"/>
      <c r="Q14" s="36"/>
      <c r="R14" s="36"/>
      <c r="S14" s="36"/>
    </row>
    <row r="15" spans="1:28">
      <c r="A15" s="36" t="s">
        <v>84</v>
      </c>
      <c r="B15" s="36">
        <v>4.0937000000000001E-2</v>
      </c>
      <c r="C15" s="36" t="s">
        <v>366</v>
      </c>
      <c r="D15" s="36" t="s">
        <v>418</v>
      </c>
      <c r="E15" s="36">
        <v>1</v>
      </c>
      <c r="F15" s="36">
        <v>4229.3090000000002</v>
      </c>
      <c r="G15" s="36">
        <v>52.86636</v>
      </c>
      <c r="H15" s="36">
        <v>52.86636</v>
      </c>
      <c r="I15" s="36">
        <v>150519.4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</row>
    <row r="16" spans="1:28" ht="15.75">
      <c r="A16" s="36" t="s">
        <v>85</v>
      </c>
      <c r="B16" s="36">
        <v>1.610204</v>
      </c>
      <c r="C16" s="36" t="s">
        <v>366</v>
      </c>
      <c r="D16" s="36" t="s">
        <v>419</v>
      </c>
      <c r="E16" s="36">
        <v>1</v>
      </c>
      <c r="F16" s="36">
        <v>996.53679999999997</v>
      </c>
      <c r="G16" s="36">
        <v>12.456709999999999</v>
      </c>
      <c r="H16" s="36">
        <v>12.456709999999999</v>
      </c>
      <c r="I16" s="36">
        <v>102808.1</v>
      </c>
      <c r="J16" s="36"/>
      <c r="K16" s="38" t="s">
        <v>83</v>
      </c>
      <c r="L16" s="36"/>
      <c r="M16" s="36"/>
      <c r="N16" s="36"/>
      <c r="O16" s="36"/>
      <c r="P16" s="36"/>
      <c r="Q16" s="36"/>
      <c r="R16" s="36"/>
      <c r="S16" s="36"/>
    </row>
    <row r="17" spans="1:19" ht="15.75">
      <c r="A17" s="36" t="s">
        <v>87</v>
      </c>
      <c r="B17" s="36">
        <v>8.5300000000000003E-4</v>
      </c>
      <c r="C17" s="36" t="s">
        <v>366</v>
      </c>
      <c r="D17" s="36" t="s">
        <v>419</v>
      </c>
      <c r="E17" s="36">
        <v>1</v>
      </c>
      <c r="F17" s="36">
        <v>873.46839999999997</v>
      </c>
      <c r="G17" s="36">
        <v>10.91835</v>
      </c>
      <c r="H17" s="36">
        <v>10.91835</v>
      </c>
      <c r="I17" s="36">
        <v>100001.3</v>
      </c>
      <c r="J17" s="36"/>
      <c r="K17" s="39" t="s">
        <v>71</v>
      </c>
      <c r="L17" s="36">
        <v>9979.1679999999997</v>
      </c>
      <c r="M17" s="36"/>
      <c r="N17" s="36"/>
      <c r="O17" s="36"/>
      <c r="P17" s="36"/>
      <c r="Q17" s="36"/>
      <c r="R17" s="36"/>
      <c r="S17" s="36"/>
    </row>
    <row r="18" spans="1:19" ht="15.75">
      <c r="A18" s="36" t="s">
        <v>88</v>
      </c>
      <c r="B18" s="36">
        <v>0.192105</v>
      </c>
      <c r="C18" s="36" t="s">
        <v>168</v>
      </c>
      <c r="D18" s="36" t="s">
        <v>419</v>
      </c>
      <c r="E18" s="36">
        <v>1</v>
      </c>
      <c r="F18" s="36">
        <v>1755.893</v>
      </c>
      <c r="G18" s="36">
        <v>21.94867</v>
      </c>
      <c r="H18" s="36">
        <v>21.94867</v>
      </c>
      <c r="I18" s="36">
        <v>100590.3</v>
      </c>
      <c r="J18" s="36"/>
      <c r="K18" s="39" t="s">
        <v>86</v>
      </c>
      <c r="L18" s="36">
        <v>94674128</v>
      </c>
      <c r="M18" s="36"/>
      <c r="N18" s="36"/>
      <c r="O18" s="36"/>
      <c r="P18" s="36"/>
      <c r="Q18" s="36"/>
      <c r="R18" s="36"/>
      <c r="S18" s="36"/>
    </row>
    <row r="19" spans="1:19">
      <c r="A19" s="36" t="s">
        <v>89</v>
      </c>
      <c r="B19" s="36">
        <v>1.1232200000000001</v>
      </c>
      <c r="C19" s="36" t="s">
        <v>307</v>
      </c>
      <c r="D19" s="36" t="s">
        <v>419</v>
      </c>
      <c r="E19" s="36">
        <v>1</v>
      </c>
      <c r="F19" s="36">
        <v>132.1362</v>
      </c>
      <c r="G19" s="36">
        <v>1.651702</v>
      </c>
      <c r="H19" s="36">
        <v>1.651702</v>
      </c>
      <c r="I19" s="36">
        <v>100259.7</v>
      </c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1:19">
      <c r="A20" s="36" t="s">
        <v>90</v>
      </c>
      <c r="B20" s="36">
        <v>1.8762999999999998E-2</v>
      </c>
      <c r="C20" s="36" t="s">
        <v>366</v>
      </c>
      <c r="D20" s="36" t="s">
        <v>419</v>
      </c>
      <c r="E20" s="36">
        <v>1</v>
      </c>
      <c r="F20" s="36">
        <v>1373.08</v>
      </c>
      <c r="G20" s="36">
        <v>17.163499999999999</v>
      </c>
      <c r="H20" s="36">
        <v>17.163499999999999</v>
      </c>
      <c r="I20" s="36">
        <v>100045.1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1:19">
      <c r="A21" s="36" t="s">
        <v>91</v>
      </c>
      <c r="B21" s="36">
        <v>0.316216</v>
      </c>
      <c r="C21" s="36" t="s">
        <v>168</v>
      </c>
      <c r="D21" s="36" t="s">
        <v>68</v>
      </c>
      <c r="E21" s="36">
        <v>1</v>
      </c>
      <c r="F21" s="36">
        <v>247.75530000000001</v>
      </c>
      <c r="G21" s="36">
        <v>12.38777</v>
      </c>
      <c r="H21" s="36">
        <v>12.38777</v>
      </c>
      <c r="I21" s="36">
        <v>600009.80000000005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spans="1:19">
      <c r="A22" s="36" t="s">
        <v>92</v>
      </c>
      <c r="B22" s="36">
        <v>7.8463000000000005E-2</v>
      </c>
      <c r="C22" s="36" t="s">
        <v>366</v>
      </c>
      <c r="D22" s="36" t="s">
        <v>419</v>
      </c>
      <c r="E22" s="36">
        <v>1</v>
      </c>
      <c r="F22" s="36">
        <v>656.61950000000002</v>
      </c>
      <c r="G22" s="36">
        <v>8.2077430000000007</v>
      </c>
      <c r="H22" s="36">
        <v>8.2077430000000007</v>
      </c>
      <c r="I22" s="36">
        <v>100090.2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spans="1:19">
      <c r="A23" s="36" t="s">
        <v>93</v>
      </c>
      <c r="B23" s="36">
        <v>8.2799999999999992E-3</v>
      </c>
      <c r="C23" s="36" t="s">
        <v>366</v>
      </c>
      <c r="D23" s="36" t="s">
        <v>418</v>
      </c>
      <c r="E23" s="36">
        <v>1</v>
      </c>
      <c r="F23" s="36">
        <v>2281.143</v>
      </c>
      <c r="G23" s="36">
        <v>28.514289999999999</v>
      </c>
      <c r="H23" s="36">
        <v>28.514289999999999</v>
      </c>
      <c r="I23" s="36">
        <v>150056.70000000001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1:19">
      <c r="A24" s="36" t="s">
        <v>94</v>
      </c>
      <c r="B24" s="36">
        <v>1.561436</v>
      </c>
      <c r="C24" s="36" t="s">
        <v>168</v>
      </c>
      <c r="D24" s="36" t="s">
        <v>68</v>
      </c>
      <c r="E24" s="36">
        <v>1</v>
      </c>
      <c r="F24" s="36">
        <v>216.18539999999999</v>
      </c>
      <c r="G24" s="36">
        <v>10.80927</v>
      </c>
      <c r="H24" s="36">
        <v>10.80927</v>
      </c>
      <c r="I24" s="36">
        <v>600042.19999999995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spans="1:19">
      <c r="A25" s="36" t="s">
        <v>95</v>
      </c>
      <c r="B25" s="36">
        <v>0.34065400000000001</v>
      </c>
      <c r="C25" s="36" t="s">
        <v>168</v>
      </c>
      <c r="D25" s="36" t="s">
        <v>418</v>
      </c>
      <c r="E25" s="36">
        <v>1</v>
      </c>
      <c r="F25" s="36">
        <v>2046.3340000000001</v>
      </c>
      <c r="G25" s="36">
        <v>25.579170000000001</v>
      </c>
      <c r="H25" s="36">
        <v>25.579170000000001</v>
      </c>
      <c r="I25" s="36">
        <v>152091.29999999999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spans="1:19">
      <c r="A26" s="36" t="s">
        <v>96</v>
      </c>
      <c r="B26" s="36">
        <v>5.9699999999999996E-3</v>
      </c>
      <c r="C26" s="36" t="s">
        <v>366</v>
      </c>
      <c r="D26" s="36" t="s">
        <v>419</v>
      </c>
      <c r="E26" s="36">
        <v>1</v>
      </c>
      <c r="F26" s="36">
        <v>1226.796</v>
      </c>
      <c r="G26" s="36">
        <v>15.334949999999999</v>
      </c>
      <c r="H26" s="36">
        <v>15.334949999999999</v>
      </c>
      <c r="I26" s="36">
        <v>100012.8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1:19">
      <c r="A27" s="36" t="s">
        <v>97</v>
      </c>
      <c r="B27" s="36">
        <v>4.7473000000000001E-2</v>
      </c>
      <c r="C27" s="36" t="s">
        <v>168</v>
      </c>
      <c r="D27" s="36" t="s">
        <v>418</v>
      </c>
      <c r="E27" s="36">
        <v>1</v>
      </c>
      <c r="F27" s="36">
        <v>2449.83</v>
      </c>
      <c r="G27" s="36">
        <v>30.622879999999999</v>
      </c>
      <c r="H27" s="36">
        <v>30.622879999999999</v>
      </c>
      <c r="I27" s="36">
        <v>150348.9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1:19">
      <c r="A28" s="36" t="s">
        <v>98</v>
      </c>
      <c r="B28" s="36">
        <v>1.8762999999999998E-2</v>
      </c>
      <c r="C28" s="36" t="s">
        <v>366</v>
      </c>
      <c r="D28" s="36" t="s">
        <v>418</v>
      </c>
      <c r="E28" s="36">
        <v>1</v>
      </c>
      <c r="F28" s="36">
        <v>2226.9520000000002</v>
      </c>
      <c r="G28" s="36">
        <v>27.8369</v>
      </c>
      <c r="H28" s="36">
        <v>27.8369</v>
      </c>
      <c r="I28" s="36">
        <v>150125.4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1:19">
      <c r="A29" s="36" t="s">
        <v>99</v>
      </c>
      <c r="B29" s="36">
        <v>2.5590000000000001E-3</v>
      </c>
      <c r="C29" s="36" t="s">
        <v>366</v>
      </c>
      <c r="D29" s="36" t="s">
        <v>419</v>
      </c>
      <c r="E29" s="36">
        <v>1</v>
      </c>
      <c r="F29" s="36">
        <v>1356.7619999999999</v>
      </c>
      <c r="G29" s="36">
        <v>16.959520000000001</v>
      </c>
      <c r="H29" s="36">
        <v>16.959520000000001</v>
      </c>
      <c r="I29" s="36">
        <v>100006.1</v>
      </c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1:19">
      <c r="A30" s="36" t="s">
        <v>100</v>
      </c>
      <c r="B30" s="36">
        <v>0.14665500000000001</v>
      </c>
      <c r="C30" s="36" t="s">
        <v>168</v>
      </c>
      <c r="D30" s="36" t="s">
        <v>419</v>
      </c>
      <c r="E30" s="36">
        <v>1</v>
      </c>
      <c r="F30" s="36">
        <v>1916.6469999999999</v>
      </c>
      <c r="G30" s="36">
        <v>23.958089999999999</v>
      </c>
      <c r="H30" s="36">
        <v>23.958089999999999</v>
      </c>
      <c r="I30" s="36">
        <v>100491.9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1:19">
      <c r="A31" s="36" t="s">
        <v>101</v>
      </c>
      <c r="B31" s="36">
        <v>0.315801</v>
      </c>
      <c r="C31" s="36" t="s">
        <v>168</v>
      </c>
      <c r="D31" s="36" t="s">
        <v>68</v>
      </c>
      <c r="E31" s="36">
        <v>1</v>
      </c>
      <c r="F31" s="36">
        <v>2397.598</v>
      </c>
      <c r="G31" s="36">
        <v>119.87990000000001</v>
      </c>
      <c r="H31" s="36">
        <v>119.87990000000001</v>
      </c>
      <c r="I31" s="36">
        <v>600094.6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spans="1:19">
      <c r="A32" s="36" t="s">
        <v>102</v>
      </c>
      <c r="B32" s="36">
        <v>4.4349E-2</v>
      </c>
      <c r="C32" s="36" t="s">
        <v>168</v>
      </c>
      <c r="D32" s="36" t="s">
        <v>419</v>
      </c>
      <c r="E32" s="36">
        <v>1</v>
      </c>
      <c r="F32" s="36">
        <v>1375.85</v>
      </c>
      <c r="G32" s="36">
        <v>17.198129999999999</v>
      </c>
      <c r="H32" s="36">
        <v>17.198129999999999</v>
      </c>
      <c r="I32" s="36">
        <v>100106.8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>
      <c r="A33" s="36" t="s">
        <v>103</v>
      </c>
      <c r="B33" s="36">
        <v>2.4733000000000002E-2</v>
      </c>
      <c r="C33" s="36" t="s">
        <v>366</v>
      </c>
      <c r="D33" s="36" t="s">
        <v>68</v>
      </c>
      <c r="E33" s="36">
        <v>1</v>
      </c>
      <c r="F33" s="36">
        <v>583.1902</v>
      </c>
      <c r="G33" s="36">
        <v>29.159510000000001</v>
      </c>
      <c r="H33" s="36">
        <v>29.159510000000001</v>
      </c>
      <c r="I33" s="36">
        <v>600001.80000000005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1:19">
      <c r="A34" s="36" t="s">
        <v>104</v>
      </c>
      <c r="B34" s="36">
        <v>0.69913599999999998</v>
      </c>
      <c r="C34" s="36" t="s">
        <v>168</v>
      </c>
      <c r="D34" s="36" t="s">
        <v>68</v>
      </c>
      <c r="E34" s="36">
        <v>1</v>
      </c>
      <c r="F34" s="36">
        <v>638.24400000000003</v>
      </c>
      <c r="G34" s="36">
        <v>31.912199999999999</v>
      </c>
      <c r="H34" s="36">
        <v>31.912199999999999</v>
      </c>
      <c r="I34" s="36">
        <v>600055.80000000005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1:19">
      <c r="A35" s="36" t="s">
        <v>105</v>
      </c>
      <c r="B35" s="36">
        <v>2.4537E-2</v>
      </c>
      <c r="C35" s="36" t="s">
        <v>366</v>
      </c>
      <c r="D35" s="36" t="s">
        <v>418</v>
      </c>
      <c r="E35" s="36">
        <v>1</v>
      </c>
      <c r="F35" s="36">
        <v>2630.8319999999999</v>
      </c>
      <c r="G35" s="36">
        <v>32.885399999999997</v>
      </c>
      <c r="H35" s="36">
        <v>32.885399999999997</v>
      </c>
      <c r="I35" s="36">
        <v>150193.70000000001</v>
      </c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1:19">
      <c r="A36" s="36" t="s">
        <v>106</v>
      </c>
      <c r="B36" s="36">
        <v>0.14669199999999999</v>
      </c>
      <c r="C36" s="36" t="s">
        <v>366</v>
      </c>
      <c r="D36" s="36" t="s">
        <v>419</v>
      </c>
      <c r="E36" s="36">
        <v>1</v>
      </c>
      <c r="F36" s="36">
        <v>1442.393</v>
      </c>
      <c r="G36" s="36">
        <v>18.029910000000001</v>
      </c>
      <c r="H36" s="36">
        <v>18.029910000000001</v>
      </c>
      <c r="I36" s="36">
        <v>100370.3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1:19">
      <c r="A37" s="36" t="s">
        <v>107</v>
      </c>
      <c r="B37" s="36">
        <v>2.2173999999999999E-2</v>
      </c>
      <c r="C37" s="36" t="s">
        <v>366</v>
      </c>
      <c r="D37" s="36" t="s">
        <v>419</v>
      </c>
      <c r="E37" s="36">
        <v>1</v>
      </c>
      <c r="F37" s="36">
        <v>1401.627</v>
      </c>
      <c r="G37" s="36">
        <v>17.520330000000001</v>
      </c>
      <c r="H37" s="36">
        <v>17.520330000000001</v>
      </c>
      <c r="I37" s="36">
        <v>100054.39999999999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spans="1:19">
      <c r="A38" s="36" t="s">
        <v>108</v>
      </c>
      <c r="B38" s="36">
        <v>1.1939999999999999E-2</v>
      </c>
      <c r="C38" s="36" t="s">
        <v>366</v>
      </c>
      <c r="D38" s="36" t="s">
        <v>419</v>
      </c>
      <c r="E38" s="36">
        <v>1</v>
      </c>
      <c r="F38" s="36">
        <v>1203.7650000000001</v>
      </c>
      <c r="G38" s="36">
        <v>15.04706</v>
      </c>
      <c r="H38" s="36">
        <v>15.04706</v>
      </c>
      <c r="I38" s="36">
        <v>100025.2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>
      <c r="A39" s="36" t="s">
        <v>109</v>
      </c>
      <c r="B39" s="36">
        <v>0.182475</v>
      </c>
      <c r="C39" s="36" t="s">
        <v>366</v>
      </c>
      <c r="D39" s="36" t="s">
        <v>68</v>
      </c>
      <c r="E39" s="36">
        <v>1</v>
      </c>
      <c r="F39" s="36">
        <v>397.22430000000003</v>
      </c>
      <c r="G39" s="36">
        <v>19.86121</v>
      </c>
      <c r="H39" s="36">
        <v>19.86121</v>
      </c>
      <c r="I39" s="36">
        <v>600009.1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1:19">
      <c r="A40" s="36" t="s">
        <v>110</v>
      </c>
      <c r="B40" s="36">
        <v>0.91278899999999996</v>
      </c>
      <c r="C40" s="36" t="s">
        <v>366</v>
      </c>
      <c r="D40" s="36" t="s">
        <v>68</v>
      </c>
      <c r="E40" s="36">
        <v>1</v>
      </c>
      <c r="F40" s="36">
        <v>591.24860000000001</v>
      </c>
      <c r="G40" s="36">
        <v>29.562429999999999</v>
      </c>
      <c r="H40" s="36">
        <v>29.562429999999999</v>
      </c>
      <c r="I40" s="36">
        <v>600067.5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spans="1:19">
      <c r="A41" s="36" t="s">
        <v>111</v>
      </c>
      <c r="B41" s="36">
        <v>2.31E-3</v>
      </c>
      <c r="C41" s="36" t="s">
        <v>366</v>
      </c>
      <c r="D41" s="36" t="s">
        <v>419</v>
      </c>
      <c r="E41" s="36">
        <v>1</v>
      </c>
      <c r="F41" s="36">
        <v>1633.373</v>
      </c>
      <c r="G41" s="36">
        <v>20.417159999999999</v>
      </c>
      <c r="H41" s="36">
        <v>20.417159999999999</v>
      </c>
      <c r="I41" s="36">
        <v>100006.6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>
      <c r="A42" s="36" t="s">
        <v>112</v>
      </c>
      <c r="B42" s="36">
        <v>1.2699119999999999</v>
      </c>
      <c r="C42" s="36" t="s">
        <v>366</v>
      </c>
      <c r="D42" s="36" t="s">
        <v>68</v>
      </c>
      <c r="E42" s="36">
        <v>1</v>
      </c>
      <c r="F42" s="36">
        <v>386.2758</v>
      </c>
      <c r="G42" s="36">
        <v>19.313790000000001</v>
      </c>
      <c r="H42" s="36">
        <v>19.313790000000001</v>
      </c>
      <c r="I42" s="36">
        <v>600061.30000000005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>
      <c r="A43" s="36" t="s">
        <v>113</v>
      </c>
      <c r="B43" s="36">
        <v>0.272453</v>
      </c>
      <c r="C43" s="36" t="s">
        <v>168</v>
      </c>
      <c r="D43" s="36" t="s">
        <v>68</v>
      </c>
      <c r="E43" s="36">
        <v>1</v>
      </c>
      <c r="F43" s="36">
        <v>966.63580000000002</v>
      </c>
      <c r="G43" s="36">
        <v>48.331789999999998</v>
      </c>
      <c r="H43" s="36">
        <v>48.331789999999998</v>
      </c>
      <c r="I43" s="36">
        <v>600032.9</v>
      </c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>
      <c r="A44" s="36" t="s">
        <v>114</v>
      </c>
      <c r="B44" s="36">
        <v>0.17270099999999999</v>
      </c>
      <c r="C44" s="36" t="s">
        <v>366</v>
      </c>
      <c r="D44" s="36" t="s">
        <v>418</v>
      </c>
      <c r="E44" s="36">
        <v>1</v>
      </c>
      <c r="F44" s="36">
        <v>2897.8560000000002</v>
      </c>
      <c r="G44" s="36">
        <v>36.223199999999999</v>
      </c>
      <c r="H44" s="36">
        <v>36.223199999999999</v>
      </c>
      <c r="I44" s="36">
        <v>151501.4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>
      <c r="A45" s="36" t="s">
        <v>115</v>
      </c>
      <c r="B45" s="36">
        <v>1.2793000000000001E-2</v>
      </c>
      <c r="C45" s="36" t="s">
        <v>366</v>
      </c>
      <c r="D45" s="36" t="s">
        <v>419</v>
      </c>
      <c r="E45" s="36">
        <v>1</v>
      </c>
      <c r="F45" s="36">
        <v>1255.4349999999999</v>
      </c>
      <c r="G45" s="36">
        <v>15.69294</v>
      </c>
      <c r="H45" s="36">
        <v>15.69294</v>
      </c>
      <c r="I45" s="36">
        <v>100028.1</v>
      </c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>
      <c r="A46" s="36" t="s">
        <v>116</v>
      </c>
      <c r="B46" s="36">
        <v>0.34199800000000002</v>
      </c>
      <c r="C46" s="36" t="s">
        <v>366</v>
      </c>
      <c r="D46" s="36" t="s">
        <v>419</v>
      </c>
      <c r="E46" s="36">
        <v>1</v>
      </c>
      <c r="F46" s="36">
        <v>675.17250000000001</v>
      </c>
      <c r="G46" s="36">
        <v>8.4396559999999994</v>
      </c>
      <c r="H46" s="36">
        <v>8.4396559999999994</v>
      </c>
      <c r="I46" s="36">
        <v>100404.1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>
      <c r="A47" s="36" t="s">
        <v>117</v>
      </c>
      <c r="B47" s="36">
        <v>6.574E-3</v>
      </c>
      <c r="C47" s="36" t="s">
        <v>366</v>
      </c>
      <c r="D47" s="36" t="s">
        <v>418</v>
      </c>
      <c r="E47" s="36">
        <v>1</v>
      </c>
      <c r="F47" s="36">
        <v>2676.21</v>
      </c>
      <c r="G47" s="36">
        <v>33.452629999999999</v>
      </c>
      <c r="H47" s="36">
        <v>33.452629999999999</v>
      </c>
      <c r="I47" s="36">
        <v>150052.79999999999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>
      <c r="A48" s="36" t="s">
        <v>118</v>
      </c>
      <c r="B48" s="36">
        <v>4.8613000000000003E-2</v>
      </c>
      <c r="C48" s="36" t="s">
        <v>366</v>
      </c>
      <c r="D48" s="36" t="s">
        <v>419</v>
      </c>
      <c r="E48" s="36">
        <v>1</v>
      </c>
      <c r="F48" s="36">
        <v>668.84979999999996</v>
      </c>
      <c r="G48" s="36">
        <v>8.3606230000000004</v>
      </c>
      <c r="H48" s="36">
        <v>8.3606230000000004</v>
      </c>
      <c r="I48" s="36">
        <v>100056.9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>
      <c r="A49" s="36" t="s">
        <v>119</v>
      </c>
      <c r="B49" s="36">
        <v>3.0703000000000001E-2</v>
      </c>
      <c r="C49" s="36" t="s">
        <v>168</v>
      </c>
      <c r="D49" s="36" t="s">
        <v>419</v>
      </c>
      <c r="E49" s="36">
        <v>1</v>
      </c>
      <c r="F49" s="36">
        <v>1353.144</v>
      </c>
      <c r="G49" s="36">
        <v>16.914300000000001</v>
      </c>
      <c r="H49" s="36">
        <v>16.914300000000001</v>
      </c>
      <c r="I49" s="36">
        <v>100072.7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>
      <c r="A50" s="36" t="s">
        <v>120</v>
      </c>
      <c r="B50" s="36">
        <v>2.2992750000000002</v>
      </c>
      <c r="C50" s="36" t="s">
        <v>168</v>
      </c>
      <c r="D50" s="36" t="s">
        <v>419</v>
      </c>
      <c r="E50" s="36">
        <v>1</v>
      </c>
      <c r="F50" s="36">
        <v>667.63379999999995</v>
      </c>
      <c r="G50" s="36">
        <v>8.3454230000000003</v>
      </c>
      <c r="H50" s="36">
        <v>8.3454230000000003</v>
      </c>
      <c r="I50" s="36">
        <v>102686.39999999999</v>
      </c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>
      <c r="A51" s="36" t="s">
        <v>121</v>
      </c>
      <c r="B51" s="36">
        <v>0.55606599999999995</v>
      </c>
      <c r="C51" s="36" t="s">
        <v>366</v>
      </c>
      <c r="D51" s="36" t="s">
        <v>419</v>
      </c>
      <c r="E51" s="36">
        <v>1</v>
      </c>
      <c r="F51" s="36">
        <v>898.17660000000001</v>
      </c>
      <c r="G51" s="36">
        <v>11.227209999999999</v>
      </c>
      <c r="H51" s="36">
        <v>11.227209999999999</v>
      </c>
      <c r="I51" s="36">
        <v>100874</v>
      </c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>
      <c r="A52" s="36" t="s">
        <v>122</v>
      </c>
      <c r="B52" s="36">
        <v>1.8921E-2</v>
      </c>
      <c r="C52" s="36" t="s">
        <v>168</v>
      </c>
      <c r="D52" s="36" t="s">
        <v>68</v>
      </c>
      <c r="E52" s="36">
        <v>1</v>
      </c>
      <c r="F52" s="36">
        <v>1012.329</v>
      </c>
      <c r="G52" s="36">
        <v>50.61647</v>
      </c>
      <c r="H52" s="36">
        <v>50.61647</v>
      </c>
      <c r="I52" s="36">
        <v>600002.4</v>
      </c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>
      <c r="A53" s="36" t="s">
        <v>123</v>
      </c>
      <c r="B53" s="36">
        <v>1.730631</v>
      </c>
      <c r="C53" s="36" t="s">
        <v>168</v>
      </c>
      <c r="D53" s="36" t="s">
        <v>419</v>
      </c>
      <c r="E53" s="36">
        <v>1</v>
      </c>
      <c r="F53" s="36">
        <v>1029.9649999999999</v>
      </c>
      <c r="G53" s="36">
        <v>12.874560000000001</v>
      </c>
      <c r="H53" s="36">
        <v>12.874560000000001</v>
      </c>
      <c r="I53" s="36">
        <v>103119.4</v>
      </c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>
      <c r="A54" s="36" t="s">
        <v>124</v>
      </c>
      <c r="B54" s="36">
        <v>0.200928</v>
      </c>
      <c r="C54" s="36" t="s">
        <v>366</v>
      </c>
      <c r="D54" s="36" t="s">
        <v>418</v>
      </c>
      <c r="E54" s="36">
        <v>1</v>
      </c>
      <c r="F54" s="36">
        <v>1985.201</v>
      </c>
      <c r="G54" s="36">
        <v>24.815010000000001</v>
      </c>
      <c r="H54" s="36">
        <v>24.815010000000001</v>
      </c>
      <c r="I54" s="36">
        <v>151196.6</v>
      </c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>
      <c r="A55" s="36" t="s">
        <v>125</v>
      </c>
      <c r="B55" s="36">
        <v>4.2640000000000004E-3</v>
      </c>
      <c r="C55" s="36" t="s">
        <v>366</v>
      </c>
      <c r="D55" s="36" t="s">
        <v>419</v>
      </c>
      <c r="E55" s="36">
        <v>1</v>
      </c>
      <c r="F55" s="36">
        <v>775.58270000000005</v>
      </c>
      <c r="G55" s="36">
        <v>9.6947840000000003</v>
      </c>
      <c r="H55" s="36">
        <v>9.6947840000000003</v>
      </c>
      <c r="I55" s="36">
        <v>100005.8</v>
      </c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>
      <c r="A56" s="36" t="s">
        <v>126</v>
      </c>
      <c r="B56" s="36">
        <v>0.55913100000000004</v>
      </c>
      <c r="C56" s="36" t="s">
        <v>168</v>
      </c>
      <c r="D56" s="36" t="s">
        <v>419</v>
      </c>
      <c r="E56" s="36">
        <v>1</v>
      </c>
      <c r="F56" s="36">
        <v>739.36249999999995</v>
      </c>
      <c r="G56" s="36">
        <v>9.2420310000000008</v>
      </c>
      <c r="H56" s="36">
        <v>9.2420310000000008</v>
      </c>
      <c r="I56" s="36">
        <v>100723.5</v>
      </c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>
      <c r="A57" s="36" t="s">
        <v>127</v>
      </c>
      <c r="B57" s="36">
        <v>5.8847999999999998E-2</v>
      </c>
      <c r="C57" s="36" t="s">
        <v>366</v>
      </c>
      <c r="D57" s="36" t="s">
        <v>419</v>
      </c>
      <c r="E57" s="36">
        <v>1</v>
      </c>
      <c r="F57" s="36">
        <v>864.51750000000004</v>
      </c>
      <c r="G57" s="36">
        <v>10.806469999999999</v>
      </c>
      <c r="H57" s="36">
        <v>10.806469999999999</v>
      </c>
      <c r="I57" s="36">
        <v>100089</v>
      </c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>
      <c r="A58" s="36" t="s">
        <v>128</v>
      </c>
      <c r="B58" s="36">
        <v>5.9699999999999996E-3</v>
      </c>
      <c r="C58" s="36" t="s">
        <v>366</v>
      </c>
      <c r="D58" s="36" t="s">
        <v>418</v>
      </c>
      <c r="E58" s="36">
        <v>1</v>
      </c>
      <c r="F58" s="36">
        <v>2196.7339999999999</v>
      </c>
      <c r="G58" s="36">
        <v>27.45918</v>
      </c>
      <c r="H58" s="36">
        <v>27.45918</v>
      </c>
      <c r="I58" s="36">
        <v>150039.29999999999</v>
      </c>
      <c r="J58" s="36"/>
      <c r="K58" s="36"/>
      <c r="L58" s="36"/>
      <c r="M58" s="36"/>
      <c r="N58" s="36"/>
      <c r="O58" s="36"/>
      <c r="P58" s="36"/>
      <c r="Q58" s="36"/>
      <c r="R58" s="36"/>
      <c r="S58" s="36"/>
    </row>
    <row r="59" spans="1:19">
      <c r="A59" s="36" t="s">
        <v>129</v>
      </c>
      <c r="B59" s="36">
        <v>1.7942039999999999</v>
      </c>
      <c r="C59" s="36" t="s">
        <v>168</v>
      </c>
      <c r="D59" s="36" t="s">
        <v>68</v>
      </c>
      <c r="E59" s="36">
        <v>1</v>
      </c>
      <c r="F59" s="36">
        <v>2288.8620000000001</v>
      </c>
      <c r="G59" s="36">
        <v>114.4431</v>
      </c>
      <c r="H59" s="36">
        <v>114.4431</v>
      </c>
      <c r="I59" s="36">
        <v>600513.30000000005</v>
      </c>
      <c r="J59" s="36"/>
      <c r="K59" s="36"/>
      <c r="L59" s="36"/>
      <c r="M59" s="36"/>
      <c r="N59" s="36"/>
      <c r="O59" s="36"/>
      <c r="P59" s="36"/>
      <c r="Q59" s="36"/>
      <c r="R59" s="36"/>
      <c r="S59" s="36"/>
    </row>
    <row r="60" spans="1:19">
      <c r="A60" s="36" t="s">
        <v>130</v>
      </c>
      <c r="B60" s="36">
        <v>7.9677999999999999E-2</v>
      </c>
      <c r="C60" s="36" t="s">
        <v>168</v>
      </c>
      <c r="D60" s="36" t="s">
        <v>419</v>
      </c>
      <c r="E60" s="36">
        <v>1</v>
      </c>
      <c r="F60" s="36">
        <v>1797.451</v>
      </c>
      <c r="G60" s="36">
        <v>22.468129999999999</v>
      </c>
      <c r="H60" s="36">
        <v>22.468129999999999</v>
      </c>
      <c r="I60" s="36">
        <v>100250.6</v>
      </c>
      <c r="J60" s="36"/>
      <c r="K60" s="36"/>
      <c r="L60" s="36"/>
      <c r="M60" s="36"/>
      <c r="N60" s="36"/>
      <c r="O60" s="36"/>
      <c r="P60" s="36"/>
      <c r="Q60" s="36"/>
      <c r="R60" s="36"/>
      <c r="S60" s="36"/>
    </row>
    <row r="61" spans="1:19">
      <c r="A61" s="36" t="s">
        <v>131</v>
      </c>
      <c r="B61" s="36">
        <v>5.4914999999999999E-2</v>
      </c>
      <c r="C61" s="36" t="s">
        <v>366</v>
      </c>
      <c r="D61" s="36" t="s">
        <v>419</v>
      </c>
      <c r="E61" s="36">
        <v>1</v>
      </c>
      <c r="F61" s="36">
        <v>870.46720000000005</v>
      </c>
      <c r="G61" s="36">
        <v>10.880839999999999</v>
      </c>
      <c r="H61" s="36">
        <v>10.880839999999999</v>
      </c>
      <c r="I61" s="36">
        <v>100083.7</v>
      </c>
      <c r="J61" s="36"/>
      <c r="K61" s="36"/>
      <c r="L61" s="36"/>
      <c r="M61" s="36"/>
      <c r="N61" s="36"/>
      <c r="O61" s="36"/>
      <c r="P61" s="36"/>
      <c r="Q61" s="36"/>
      <c r="R61" s="36"/>
      <c r="S61" s="36"/>
    </row>
    <row r="62" spans="1:19">
      <c r="A62" s="36" t="s">
        <v>132</v>
      </c>
      <c r="B62" s="36">
        <v>5.7739999999999996E-3</v>
      </c>
      <c r="C62" s="36" t="s">
        <v>366</v>
      </c>
      <c r="D62" s="36" t="s">
        <v>419</v>
      </c>
      <c r="E62" s="36">
        <v>1</v>
      </c>
      <c r="F62" s="36">
        <v>287.99860000000001</v>
      </c>
      <c r="G62" s="36">
        <v>3.5999819999999998</v>
      </c>
      <c r="H62" s="36">
        <v>3.5999819999999998</v>
      </c>
      <c r="I62" s="36">
        <v>100002.9</v>
      </c>
      <c r="J62" s="36"/>
      <c r="K62" s="36"/>
      <c r="L62" s="36"/>
      <c r="M62" s="36"/>
      <c r="N62" s="36"/>
      <c r="O62" s="36"/>
      <c r="P62" s="36"/>
      <c r="Q62" s="36"/>
      <c r="R62" s="36"/>
      <c r="S62" s="36"/>
    </row>
    <row r="63" spans="1:19">
      <c r="A63" s="36" t="s">
        <v>133</v>
      </c>
      <c r="B63" s="36">
        <v>1.387607</v>
      </c>
      <c r="C63" s="36" t="s">
        <v>366</v>
      </c>
      <c r="D63" s="36" t="s">
        <v>68</v>
      </c>
      <c r="E63" s="36">
        <v>1</v>
      </c>
      <c r="F63" s="36">
        <v>339.16230000000002</v>
      </c>
      <c r="G63" s="36">
        <v>16.958120000000001</v>
      </c>
      <c r="H63" s="36">
        <v>16.958120000000001</v>
      </c>
      <c r="I63" s="36">
        <v>600058.80000000005</v>
      </c>
      <c r="J63" s="36"/>
      <c r="K63" s="36"/>
      <c r="L63" s="36"/>
      <c r="M63" s="36"/>
      <c r="N63" s="36"/>
      <c r="O63" s="36"/>
      <c r="P63" s="36"/>
      <c r="Q63" s="36"/>
      <c r="R63" s="36"/>
      <c r="S63" s="36"/>
    </row>
    <row r="64" spans="1:19">
      <c r="A64" s="36" t="s">
        <v>134</v>
      </c>
      <c r="B64" s="36">
        <v>0.32468399999999997</v>
      </c>
      <c r="C64" s="36" t="s">
        <v>168</v>
      </c>
      <c r="D64" s="36" t="s">
        <v>68</v>
      </c>
      <c r="E64" s="36">
        <v>1</v>
      </c>
      <c r="F64" s="36">
        <v>2078.8130000000001</v>
      </c>
      <c r="G64" s="36">
        <v>103.94070000000001</v>
      </c>
      <c r="H64" s="36">
        <v>103.94070000000001</v>
      </c>
      <c r="I64" s="36">
        <v>600084.4</v>
      </c>
      <c r="J64" s="36"/>
      <c r="K64" s="36"/>
      <c r="L64" s="36"/>
      <c r="M64" s="36"/>
      <c r="N64" s="36"/>
      <c r="O64" s="36"/>
      <c r="P64" s="36"/>
      <c r="Q64" s="36"/>
      <c r="R64" s="36"/>
      <c r="S64" s="36"/>
    </row>
    <row r="65" spans="1:19">
      <c r="A65" s="36" t="s">
        <v>135</v>
      </c>
      <c r="B65" s="36">
        <v>0.39973599999999998</v>
      </c>
      <c r="C65" s="36" t="s">
        <v>366</v>
      </c>
      <c r="D65" s="36" t="s">
        <v>419</v>
      </c>
      <c r="E65" s="36">
        <v>1</v>
      </c>
      <c r="F65" s="36">
        <v>688.06590000000006</v>
      </c>
      <c r="G65" s="36">
        <v>8.6008239999999994</v>
      </c>
      <c r="H65" s="36">
        <v>8.6008239999999994</v>
      </c>
      <c r="I65" s="36">
        <v>100481.3</v>
      </c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spans="1:19">
      <c r="A66" s="36" t="s">
        <v>136</v>
      </c>
      <c r="B66" s="36">
        <v>0.61576699999999995</v>
      </c>
      <c r="C66" s="36" t="s">
        <v>168</v>
      </c>
      <c r="D66" s="36" t="s">
        <v>419</v>
      </c>
      <c r="E66" s="36">
        <v>1</v>
      </c>
      <c r="F66" s="36">
        <v>1089.941</v>
      </c>
      <c r="G66" s="36">
        <v>13.624269999999999</v>
      </c>
      <c r="H66" s="36">
        <v>13.624269999999999</v>
      </c>
      <c r="I66" s="36">
        <v>101174.5</v>
      </c>
      <c r="J66" s="36"/>
      <c r="K66" s="36"/>
      <c r="L66" s="36"/>
      <c r="M66" s="36"/>
      <c r="N66" s="36"/>
      <c r="O66" s="36"/>
      <c r="P66" s="36"/>
      <c r="Q66" s="36"/>
      <c r="R66" s="36"/>
      <c r="S66" s="36"/>
    </row>
    <row r="67" spans="1:19">
      <c r="A67" s="36" t="s">
        <v>137</v>
      </c>
      <c r="B67" s="36">
        <v>0.55551499999999998</v>
      </c>
      <c r="C67" s="36" t="s">
        <v>168</v>
      </c>
      <c r="D67" s="36" t="s">
        <v>68</v>
      </c>
      <c r="E67" s="36">
        <v>1</v>
      </c>
      <c r="F67" s="36">
        <v>428.30380000000002</v>
      </c>
      <c r="G67" s="36">
        <v>21.415189999999999</v>
      </c>
      <c r="H67" s="36">
        <v>21.415189999999999</v>
      </c>
      <c r="I67" s="36">
        <v>600029.69999999995</v>
      </c>
      <c r="J67" s="36"/>
      <c r="K67" s="36"/>
      <c r="L67" s="36"/>
      <c r="M67" s="36"/>
      <c r="N67" s="36"/>
      <c r="O67" s="36"/>
      <c r="P67" s="36"/>
      <c r="Q67" s="36"/>
      <c r="R67" s="36"/>
      <c r="S67" s="36"/>
    </row>
    <row r="68" spans="1:19">
      <c r="A68" s="36" t="s">
        <v>138</v>
      </c>
      <c r="B68" s="36">
        <v>3.4640000000000001E-3</v>
      </c>
      <c r="C68" s="36" t="s">
        <v>168</v>
      </c>
      <c r="D68" s="36" t="s">
        <v>419</v>
      </c>
      <c r="E68" s="36">
        <v>1</v>
      </c>
      <c r="F68" s="36">
        <v>1523.8620000000001</v>
      </c>
      <c r="G68" s="36">
        <v>19.048269999999999</v>
      </c>
      <c r="H68" s="36">
        <v>19.048269999999999</v>
      </c>
      <c r="I68" s="36">
        <v>100009.2</v>
      </c>
      <c r="J68" s="36"/>
      <c r="K68" s="36"/>
      <c r="L68" s="36"/>
      <c r="M68" s="36"/>
      <c r="N68" s="36"/>
      <c r="O68" s="36"/>
      <c r="P68" s="36"/>
      <c r="Q68" s="36"/>
      <c r="R68" s="36"/>
      <c r="S68" s="36"/>
    </row>
    <row r="69" spans="1:19">
      <c r="A69" s="36" t="s">
        <v>139</v>
      </c>
      <c r="B69" s="36">
        <v>3.2409E-2</v>
      </c>
      <c r="C69" s="36" t="s">
        <v>168</v>
      </c>
      <c r="D69" s="36" t="s">
        <v>419</v>
      </c>
      <c r="E69" s="36">
        <v>1</v>
      </c>
      <c r="F69" s="36">
        <v>989.40679999999998</v>
      </c>
      <c r="G69" s="36">
        <v>12.36758</v>
      </c>
      <c r="H69" s="36">
        <v>12.36758</v>
      </c>
      <c r="I69" s="36">
        <v>100056.1</v>
      </c>
      <c r="J69" s="36"/>
      <c r="K69" s="36"/>
      <c r="L69" s="36"/>
      <c r="M69" s="36"/>
      <c r="N69" s="36"/>
      <c r="O69" s="36"/>
      <c r="P69" s="36"/>
      <c r="Q69" s="36"/>
      <c r="R69" s="36"/>
      <c r="S69" s="36"/>
    </row>
    <row r="70" spans="1:19">
      <c r="A70" s="36" t="s">
        <v>140</v>
      </c>
      <c r="B70" s="36">
        <v>1.5436810000000001</v>
      </c>
      <c r="C70" s="36" t="s">
        <v>366</v>
      </c>
      <c r="D70" s="36" t="s">
        <v>68</v>
      </c>
      <c r="E70" s="36">
        <v>1</v>
      </c>
      <c r="F70" s="36">
        <v>325.19929999999999</v>
      </c>
      <c r="G70" s="36">
        <v>16.259969999999999</v>
      </c>
      <c r="H70" s="36">
        <v>16.259969999999999</v>
      </c>
      <c r="I70" s="36">
        <v>600062.80000000005</v>
      </c>
      <c r="J70" s="36"/>
      <c r="K70" s="36"/>
      <c r="L70" s="36"/>
      <c r="M70" s="36"/>
      <c r="N70" s="36"/>
      <c r="O70" s="36"/>
      <c r="P70" s="36"/>
      <c r="Q70" s="36"/>
      <c r="R70" s="36"/>
      <c r="S70" s="36"/>
    </row>
    <row r="71" spans="1:19">
      <c r="A71" s="36" t="s">
        <v>141</v>
      </c>
      <c r="B71" s="36">
        <v>0.29338500000000001</v>
      </c>
      <c r="C71" s="36" t="s">
        <v>366</v>
      </c>
      <c r="D71" s="36" t="s">
        <v>419</v>
      </c>
      <c r="E71" s="36">
        <v>1</v>
      </c>
      <c r="F71" s="36">
        <v>869.3424</v>
      </c>
      <c r="G71" s="36">
        <v>10.86678</v>
      </c>
      <c r="H71" s="36">
        <v>10.86678</v>
      </c>
      <c r="I71" s="36">
        <v>100446.3</v>
      </c>
      <c r="J71" s="36"/>
      <c r="K71" s="36"/>
      <c r="L71" s="36"/>
      <c r="M71" s="36"/>
      <c r="N71" s="36"/>
      <c r="O71" s="36"/>
      <c r="P71" s="36"/>
      <c r="Q71" s="36"/>
      <c r="R71" s="36"/>
      <c r="S71" s="36"/>
    </row>
    <row r="72" spans="1:19">
      <c r="A72" s="36" t="s">
        <v>142</v>
      </c>
      <c r="B72" s="36">
        <v>1.5351999999999999E-2</v>
      </c>
      <c r="C72" s="36" t="s">
        <v>366</v>
      </c>
      <c r="D72" s="36" t="s">
        <v>419</v>
      </c>
      <c r="E72" s="36">
        <v>1</v>
      </c>
      <c r="F72" s="36">
        <v>1447.9939999999999</v>
      </c>
      <c r="G72" s="36">
        <v>18.099930000000001</v>
      </c>
      <c r="H72" s="36">
        <v>18.099930000000001</v>
      </c>
      <c r="I72" s="36">
        <v>100038.9</v>
      </c>
      <c r="J72" s="36"/>
      <c r="K72" s="36"/>
      <c r="L72" s="36"/>
      <c r="M72" s="36"/>
      <c r="N72" s="36"/>
      <c r="O72" s="36"/>
      <c r="P72" s="36"/>
      <c r="Q72" s="36"/>
      <c r="R72" s="36"/>
      <c r="S72" s="36"/>
    </row>
    <row r="73" spans="1:19">
      <c r="A73" s="36" t="s">
        <v>143</v>
      </c>
      <c r="B73" s="36">
        <v>1.0392999999999999E-2</v>
      </c>
      <c r="C73" s="36" t="s">
        <v>168</v>
      </c>
      <c r="D73" s="36" t="s">
        <v>419</v>
      </c>
      <c r="E73" s="36">
        <v>1</v>
      </c>
      <c r="F73" s="36">
        <v>1201.8610000000001</v>
      </c>
      <c r="G73" s="36">
        <v>15.02327</v>
      </c>
      <c r="H73" s="36">
        <v>15.02327</v>
      </c>
      <c r="I73" s="36">
        <v>100021.9</v>
      </c>
      <c r="J73" s="36"/>
      <c r="K73" s="36"/>
      <c r="L73" s="36"/>
      <c r="M73" s="36"/>
      <c r="N73" s="36"/>
      <c r="O73" s="36"/>
      <c r="P73" s="36"/>
      <c r="Q73" s="36"/>
      <c r="R73" s="36"/>
      <c r="S73" s="36"/>
    </row>
    <row r="74" spans="1:19">
      <c r="A74" s="36" t="s">
        <v>144</v>
      </c>
      <c r="B74" s="36">
        <v>8.8697999999999999E-2</v>
      </c>
      <c r="C74" s="36" t="s">
        <v>366</v>
      </c>
      <c r="D74" s="36" t="s">
        <v>419</v>
      </c>
      <c r="E74" s="36">
        <v>1</v>
      </c>
      <c r="F74" s="36">
        <v>1413.1880000000001</v>
      </c>
      <c r="G74" s="36">
        <v>17.664860000000001</v>
      </c>
      <c r="H74" s="36">
        <v>17.664860000000001</v>
      </c>
      <c r="I74" s="36">
        <v>100219.4</v>
      </c>
      <c r="J74" s="36"/>
      <c r="K74" s="36"/>
      <c r="L74" s="36"/>
      <c r="M74" s="36"/>
      <c r="N74" s="36"/>
      <c r="O74" s="36"/>
      <c r="P74" s="36"/>
      <c r="Q74" s="36"/>
      <c r="R74" s="36"/>
      <c r="S74" s="36"/>
    </row>
    <row r="75" spans="1:19">
      <c r="A75" s="36" t="s">
        <v>145</v>
      </c>
      <c r="B75" s="36">
        <v>0.15607399999999999</v>
      </c>
      <c r="C75" s="36" t="s">
        <v>366</v>
      </c>
      <c r="D75" s="36" t="s">
        <v>418</v>
      </c>
      <c r="E75" s="36">
        <v>1</v>
      </c>
      <c r="F75" s="36">
        <v>4300.308</v>
      </c>
      <c r="G75" s="36">
        <v>53.75385</v>
      </c>
      <c r="H75" s="36">
        <v>53.75385</v>
      </c>
      <c r="I75" s="36">
        <v>152013.5</v>
      </c>
      <c r="J75" s="36"/>
      <c r="K75" s="36"/>
      <c r="L75" s="36"/>
      <c r="M75" s="36"/>
      <c r="N75" s="36"/>
      <c r="O75" s="36"/>
      <c r="P75" s="36"/>
      <c r="Q75" s="36"/>
      <c r="R75" s="36"/>
      <c r="S75" s="36"/>
    </row>
    <row r="76" spans="1:19">
      <c r="A76" s="36" t="s">
        <v>146</v>
      </c>
      <c r="B76" s="36">
        <v>4.1570999999999997E-2</v>
      </c>
      <c r="C76" s="36" t="s">
        <v>366</v>
      </c>
      <c r="D76" s="36" t="s">
        <v>419</v>
      </c>
      <c r="E76" s="36">
        <v>1</v>
      </c>
      <c r="F76" s="36">
        <v>69.828590000000005</v>
      </c>
      <c r="G76" s="36">
        <v>0.87285699999999999</v>
      </c>
      <c r="H76" s="36">
        <v>0.87285699999999999</v>
      </c>
      <c r="I76" s="36">
        <v>100005.1</v>
      </c>
      <c r="J76" s="36"/>
      <c r="K76" s="36"/>
      <c r="L76" s="36"/>
      <c r="M76" s="36"/>
      <c r="N76" s="36"/>
      <c r="O76" s="36"/>
      <c r="P76" s="36"/>
      <c r="Q76" s="36"/>
      <c r="R76" s="36"/>
      <c r="S76" s="36"/>
    </row>
    <row r="77" spans="1:19">
      <c r="A77" s="36" t="s">
        <v>147</v>
      </c>
      <c r="B77" s="36">
        <v>2.31E-3</v>
      </c>
      <c r="C77" s="36" t="s">
        <v>366</v>
      </c>
      <c r="D77" s="36" t="s">
        <v>419</v>
      </c>
      <c r="E77" s="36">
        <v>1</v>
      </c>
      <c r="F77" s="36">
        <v>1159.8030000000001</v>
      </c>
      <c r="G77" s="36">
        <v>14.497529999999999</v>
      </c>
      <c r="H77" s="36">
        <v>14.497529999999999</v>
      </c>
      <c r="I77" s="36">
        <v>100004.7</v>
      </c>
      <c r="J77" s="36"/>
      <c r="K77" s="36"/>
      <c r="L77" s="36"/>
      <c r="M77" s="36"/>
      <c r="N77" s="36"/>
      <c r="O77" s="36"/>
      <c r="P77" s="36"/>
      <c r="Q77" s="36"/>
      <c r="R77" s="36"/>
      <c r="S77" s="36"/>
    </row>
    <row r="78" spans="1:19">
      <c r="A78" s="36" t="s">
        <v>148</v>
      </c>
      <c r="B78" s="36">
        <v>4.8679999999999999E-3</v>
      </c>
      <c r="C78" s="36" t="s">
        <v>168</v>
      </c>
      <c r="D78" s="36" t="s">
        <v>419</v>
      </c>
      <c r="E78" s="36">
        <v>1</v>
      </c>
      <c r="F78" s="36">
        <v>746.86389999999994</v>
      </c>
      <c r="G78" s="36">
        <v>9.3357980000000005</v>
      </c>
      <c r="H78" s="36">
        <v>9.3357980000000005</v>
      </c>
      <c r="I78" s="36">
        <v>100006.39999999999</v>
      </c>
      <c r="J78" s="36"/>
      <c r="K78" s="36"/>
      <c r="L78" s="36"/>
      <c r="M78" s="36"/>
      <c r="N78" s="36"/>
      <c r="O78" s="36"/>
      <c r="P78" s="36"/>
      <c r="Q78" s="36"/>
      <c r="R78" s="36"/>
      <c r="S78" s="36"/>
    </row>
    <row r="79" spans="1:19">
      <c r="A79" s="36" t="s">
        <v>149</v>
      </c>
      <c r="B79" s="36">
        <v>1.0362279999999999</v>
      </c>
      <c r="C79" s="36" t="s">
        <v>366</v>
      </c>
      <c r="D79" s="36" t="s">
        <v>419</v>
      </c>
      <c r="E79" s="36">
        <v>1</v>
      </c>
      <c r="F79" s="36">
        <v>1088.337</v>
      </c>
      <c r="G79" s="36">
        <v>13.60421</v>
      </c>
      <c r="H79" s="36">
        <v>13.60421</v>
      </c>
      <c r="I79" s="36">
        <v>101973.6</v>
      </c>
      <c r="J79" s="36"/>
      <c r="K79" s="36"/>
      <c r="L79" s="36"/>
      <c r="M79" s="36"/>
      <c r="N79" s="36"/>
      <c r="O79" s="36"/>
      <c r="P79" s="36"/>
      <c r="Q79" s="36"/>
      <c r="R79" s="36"/>
      <c r="S79" s="36"/>
    </row>
    <row r="80" spans="1:19">
      <c r="A80" s="36" t="s">
        <v>150</v>
      </c>
      <c r="B80" s="36">
        <v>0.18183299999999999</v>
      </c>
      <c r="C80" s="36" t="s">
        <v>168</v>
      </c>
      <c r="D80" s="36" t="s">
        <v>419</v>
      </c>
      <c r="E80" s="36">
        <v>1</v>
      </c>
      <c r="F80" s="36">
        <v>779.9307</v>
      </c>
      <c r="G80" s="36">
        <v>9.7491330000000005</v>
      </c>
      <c r="H80" s="36">
        <v>9.7491330000000005</v>
      </c>
      <c r="I80" s="36">
        <v>100248.2</v>
      </c>
      <c r="J80" s="36"/>
      <c r="K80" s="36"/>
      <c r="L80" s="36"/>
      <c r="M80" s="36"/>
      <c r="N80" s="36"/>
      <c r="O80" s="36"/>
      <c r="P80" s="36"/>
      <c r="Q80" s="36"/>
      <c r="R80" s="36"/>
      <c r="S80" s="36"/>
    </row>
    <row r="81" spans="1:19">
      <c r="A81" s="36" t="s">
        <v>151</v>
      </c>
      <c r="B81" s="36">
        <v>5.9699999999999996E-3</v>
      </c>
      <c r="C81" s="36" t="s">
        <v>366</v>
      </c>
      <c r="D81" s="36" t="s">
        <v>419</v>
      </c>
      <c r="E81" s="36">
        <v>1</v>
      </c>
      <c r="F81" s="36">
        <v>812.41980000000001</v>
      </c>
      <c r="G81" s="36">
        <v>10.155250000000001</v>
      </c>
      <c r="H81" s="36">
        <v>10.155250000000001</v>
      </c>
      <c r="I81" s="36">
        <v>100008.5</v>
      </c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19">
      <c r="A82" s="36" t="s">
        <v>152</v>
      </c>
      <c r="B82" s="36">
        <v>3.4113999999999998E-2</v>
      </c>
      <c r="C82" s="36" t="s">
        <v>366</v>
      </c>
      <c r="D82" s="36" t="s">
        <v>419</v>
      </c>
      <c r="E82" s="36">
        <v>1</v>
      </c>
      <c r="F82" s="36">
        <v>818.48699999999997</v>
      </c>
      <c r="G82" s="36">
        <v>10.23109</v>
      </c>
      <c r="H82" s="36">
        <v>10.23109</v>
      </c>
      <c r="I82" s="36">
        <v>100048.9</v>
      </c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>
      <c r="A83" s="36" t="s">
        <v>153</v>
      </c>
      <c r="B83" s="36">
        <v>1.076373</v>
      </c>
      <c r="C83" s="36" t="s">
        <v>168</v>
      </c>
      <c r="D83" s="36" t="s">
        <v>68</v>
      </c>
      <c r="E83" s="36">
        <v>1</v>
      </c>
      <c r="F83" s="36">
        <v>2287.8490000000002</v>
      </c>
      <c r="G83" s="36">
        <v>114.39239999999999</v>
      </c>
      <c r="H83" s="36">
        <v>114.39239999999999</v>
      </c>
      <c r="I83" s="36">
        <v>600307.80000000005</v>
      </c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>
      <c r="A84" s="36" t="s">
        <v>154</v>
      </c>
      <c r="B84" s="36">
        <v>2.1322000000000001E-2</v>
      </c>
      <c r="C84" s="36" t="s">
        <v>168</v>
      </c>
      <c r="D84" s="36" t="s">
        <v>418</v>
      </c>
      <c r="E84" s="36">
        <v>1</v>
      </c>
      <c r="F84" s="36">
        <v>2731.509</v>
      </c>
      <c r="G84" s="36">
        <v>34.14387</v>
      </c>
      <c r="H84" s="36">
        <v>34.14387</v>
      </c>
      <c r="I84" s="36">
        <v>150174.70000000001</v>
      </c>
      <c r="J84" s="36"/>
      <c r="K84" s="36"/>
      <c r="L84" s="36"/>
      <c r="M84" s="36"/>
      <c r="N84" s="36"/>
      <c r="O84" s="36"/>
      <c r="P84" s="36"/>
      <c r="Q84" s="36"/>
      <c r="R84" s="36"/>
      <c r="S84" s="36"/>
    </row>
    <row r="85" spans="1:19">
      <c r="A85" s="36" t="s">
        <v>155</v>
      </c>
      <c r="B85" s="36">
        <v>0.73434200000000005</v>
      </c>
      <c r="C85" s="36" t="s">
        <v>168</v>
      </c>
      <c r="D85" s="36" t="s">
        <v>419</v>
      </c>
      <c r="E85" s="36">
        <v>1</v>
      </c>
      <c r="F85" s="36">
        <v>1210.5219999999999</v>
      </c>
      <c r="G85" s="36">
        <v>15.13153</v>
      </c>
      <c r="H85" s="36">
        <v>15.13153</v>
      </c>
      <c r="I85" s="36">
        <v>101555.6</v>
      </c>
      <c r="J85" s="36"/>
      <c r="K85" s="36"/>
      <c r="L85" s="36"/>
      <c r="M85" s="36"/>
      <c r="N85" s="36"/>
      <c r="O85" s="36"/>
      <c r="P85" s="36"/>
      <c r="Q85" s="36"/>
      <c r="R85" s="36"/>
      <c r="S85" s="36"/>
    </row>
    <row r="86" spans="1:19">
      <c r="A86" s="36" t="s">
        <v>156</v>
      </c>
      <c r="B86" s="36">
        <v>0.41022700000000001</v>
      </c>
      <c r="C86" s="36" t="s">
        <v>168</v>
      </c>
      <c r="D86" s="36" t="s">
        <v>419</v>
      </c>
      <c r="E86" s="36">
        <v>1</v>
      </c>
      <c r="F86" s="36">
        <v>659.92280000000005</v>
      </c>
      <c r="G86" s="36">
        <v>8.2490349999999992</v>
      </c>
      <c r="H86" s="36">
        <v>8.2490349999999992</v>
      </c>
      <c r="I86" s="36">
        <v>100473.8</v>
      </c>
      <c r="J86" s="36"/>
      <c r="K86" s="36"/>
      <c r="L86" s="36"/>
      <c r="M86" s="36"/>
      <c r="N86" s="36"/>
      <c r="O86" s="36"/>
      <c r="P86" s="36"/>
      <c r="Q86" s="36"/>
      <c r="R86" s="36"/>
      <c r="S86" s="36"/>
    </row>
    <row r="87" spans="1:19">
      <c r="A87" s="36" t="s">
        <v>157</v>
      </c>
      <c r="B87" s="36">
        <v>4.8500000000000001E-2</v>
      </c>
      <c r="C87" s="36" t="s">
        <v>366</v>
      </c>
      <c r="D87" s="36" t="s">
        <v>418</v>
      </c>
      <c r="E87" s="36">
        <v>1</v>
      </c>
      <c r="F87" s="36">
        <v>3713.4229999999998</v>
      </c>
      <c r="G87" s="36">
        <v>46.41778</v>
      </c>
      <c r="H87" s="36">
        <v>46.41778</v>
      </c>
      <c r="I87" s="36">
        <v>150540.29999999999</v>
      </c>
      <c r="J87" s="36"/>
      <c r="K87" s="36"/>
      <c r="L87" s="36"/>
      <c r="M87" s="36"/>
      <c r="N87" s="36"/>
      <c r="O87" s="36"/>
      <c r="P87" s="36"/>
      <c r="Q87" s="36"/>
      <c r="R87" s="36"/>
      <c r="S87" s="36"/>
    </row>
    <row r="88" spans="1:19">
      <c r="A88" s="36" t="s">
        <v>158</v>
      </c>
      <c r="B88" s="36">
        <v>1.3168200000000001</v>
      </c>
      <c r="C88" s="36" t="s">
        <v>366</v>
      </c>
      <c r="D88" s="36" t="s">
        <v>419</v>
      </c>
      <c r="E88" s="36">
        <v>1</v>
      </c>
      <c r="F88" s="36">
        <v>1049.529</v>
      </c>
      <c r="G88" s="36">
        <v>13.119120000000001</v>
      </c>
      <c r="H88" s="36">
        <v>13.119120000000001</v>
      </c>
      <c r="I88" s="36">
        <v>102418.6</v>
      </c>
      <c r="J88" s="36"/>
      <c r="K88" s="36"/>
      <c r="L88" s="36"/>
      <c r="M88" s="36"/>
      <c r="N88" s="36"/>
      <c r="O88" s="36"/>
      <c r="P88" s="36"/>
      <c r="Q88" s="36"/>
      <c r="R88" s="36"/>
      <c r="S88" s="36"/>
    </row>
    <row r="89" spans="1:19">
      <c r="A89" s="36" t="s">
        <v>159</v>
      </c>
      <c r="B89" s="36">
        <v>2.4250000000000001E-2</v>
      </c>
      <c r="C89" s="36" t="s">
        <v>168</v>
      </c>
      <c r="D89" s="36" t="s">
        <v>419</v>
      </c>
      <c r="E89" s="36">
        <v>1</v>
      </c>
      <c r="F89" s="36">
        <v>1703.64</v>
      </c>
      <c r="G89" s="36">
        <v>21.295490000000001</v>
      </c>
      <c r="H89" s="36">
        <v>21.295490000000001</v>
      </c>
      <c r="I89" s="36">
        <v>100072.3</v>
      </c>
      <c r="J89" s="36"/>
      <c r="K89" s="36"/>
      <c r="L89" s="36"/>
      <c r="M89" s="36"/>
      <c r="N89" s="36"/>
      <c r="O89" s="36"/>
      <c r="P89" s="36"/>
      <c r="Q89" s="36"/>
      <c r="R89" s="36"/>
      <c r="S89" s="36"/>
    </row>
    <row r="90" spans="1:19">
      <c r="A90" s="36" t="s">
        <v>160</v>
      </c>
      <c r="B90" s="36">
        <v>2.31E-3</v>
      </c>
      <c r="C90" s="36" t="s">
        <v>168</v>
      </c>
      <c r="D90" s="36" t="s">
        <v>419</v>
      </c>
      <c r="E90" s="36">
        <v>1</v>
      </c>
      <c r="F90" s="36">
        <v>1165.297</v>
      </c>
      <c r="G90" s="36">
        <v>14.56622</v>
      </c>
      <c r="H90" s="36">
        <v>14.56622</v>
      </c>
      <c r="I90" s="36">
        <v>100004.7</v>
      </c>
      <c r="J90" s="36"/>
      <c r="K90" s="36"/>
      <c r="L90" s="36"/>
      <c r="M90" s="36"/>
      <c r="N90" s="36"/>
      <c r="O90" s="36"/>
      <c r="P90" s="36"/>
      <c r="Q90" s="36"/>
      <c r="R90" s="36"/>
      <c r="S90" s="36"/>
    </row>
    <row r="91" spans="1:19">
      <c r="A91" s="36" t="s">
        <v>161</v>
      </c>
      <c r="B91" s="36">
        <v>1.8762999999999998E-2</v>
      </c>
      <c r="C91" s="36" t="s">
        <v>366</v>
      </c>
      <c r="D91" s="36" t="s">
        <v>419</v>
      </c>
      <c r="E91" s="36">
        <v>1</v>
      </c>
      <c r="F91" s="36">
        <v>1158.7149999999999</v>
      </c>
      <c r="G91" s="36">
        <v>14.48394</v>
      </c>
      <c r="H91" s="36">
        <v>14.48394</v>
      </c>
      <c r="I91" s="36">
        <v>100038</v>
      </c>
      <c r="J91" s="36"/>
      <c r="K91" s="36"/>
      <c r="L91" s="36"/>
      <c r="M91" s="36"/>
      <c r="N91" s="36"/>
      <c r="O91" s="36"/>
      <c r="P91" s="36"/>
      <c r="Q91" s="36"/>
      <c r="R91" s="36"/>
      <c r="S91" s="36"/>
    </row>
    <row r="92" spans="1:19">
      <c r="A92" s="36" t="s">
        <v>162</v>
      </c>
      <c r="B92" s="36">
        <v>1.7060000000000001E-3</v>
      </c>
      <c r="C92" s="36" t="s">
        <v>366</v>
      </c>
      <c r="D92" s="36" t="s">
        <v>419</v>
      </c>
      <c r="E92" s="36">
        <v>1</v>
      </c>
      <c r="F92" s="36">
        <v>1110.27</v>
      </c>
      <c r="G92" s="36">
        <v>13.87837</v>
      </c>
      <c r="H92" s="36">
        <v>13.87837</v>
      </c>
      <c r="I92" s="36">
        <v>100003.3</v>
      </c>
      <c r="J92" s="36"/>
      <c r="K92" s="36"/>
      <c r="L92" s="36"/>
      <c r="M92" s="36"/>
      <c r="N92" s="36"/>
      <c r="O92" s="36"/>
      <c r="P92" s="36"/>
      <c r="Q92" s="36"/>
      <c r="R92" s="36"/>
      <c r="S92" s="36"/>
    </row>
    <row r="93" spans="1:19">
      <c r="A93" s="36" t="s">
        <v>163</v>
      </c>
      <c r="B93" s="36">
        <v>0.84518700000000002</v>
      </c>
      <c r="C93" s="36" t="s">
        <v>366</v>
      </c>
      <c r="D93" s="36" t="s">
        <v>419</v>
      </c>
      <c r="E93" s="36">
        <v>1</v>
      </c>
      <c r="F93" s="36">
        <v>1296.9580000000001</v>
      </c>
      <c r="G93" s="36">
        <v>16.211970000000001</v>
      </c>
      <c r="H93" s="36">
        <v>16.211970000000001</v>
      </c>
      <c r="I93" s="36">
        <v>101918.3</v>
      </c>
      <c r="J93" s="36"/>
      <c r="K93" s="36"/>
      <c r="L93" s="36"/>
      <c r="M93" s="36"/>
      <c r="N93" s="36"/>
      <c r="O93" s="36"/>
      <c r="P93" s="36"/>
      <c r="Q93" s="36"/>
      <c r="R93" s="36"/>
      <c r="S93" s="36"/>
    </row>
    <row r="94" spans="1:19">
      <c r="A94" s="36" t="s">
        <v>164</v>
      </c>
      <c r="B94" s="36">
        <v>0.578241</v>
      </c>
      <c r="C94" s="36" t="s">
        <v>366</v>
      </c>
      <c r="D94" s="36" t="s">
        <v>419</v>
      </c>
      <c r="E94" s="36">
        <v>1</v>
      </c>
      <c r="F94" s="36">
        <v>843.44949999999994</v>
      </c>
      <c r="G94" s="36">
        <v>10.54312</v>
      </c>
      <c r="H94" s="36">
        <v>10.54312</v>
      </c>
      <c r="I94" s="36">
        <v>100853.5</v>
      </c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>
      <c r="A95" s="36" t="s">
        <v>165</v>
      </c>
      <c r="B95" s="36">
        <v>0.61576699999999995</v>
      </c>
      <c r="C95" s="36" t="s">
        <v>307</v>
      </c>
      <c r="D95" s="36" t="s">
        <v>419</v>
      </c>
      <c r="E95" s="36">
        <v>1</v>
      </c>
      <c r="F95" s="36">
        <v>253.4804</v>
      </c>
      <c r="G95" s="36">
        <v>3.1685059999999998</v>
      </c>
      <c r="H95" s="36">
        <v>3.1685059999999998</v>
      </c>
      <c r="I95" s="36">
        <v>100273.1</v>
      </c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spans="1:19">
      <c r="A96" s="36" t="s">
        <v>166</v>
      </c>
      <c r="B96" s="36">
        <v>4.0150000000000003E-3</v>
      </c>
      <c r="C96" s="36" t="s">
        <v>168</v>
      </c>
      <c r="D96" s="36" t="s">
        <v>419</v>
      </c>
      <c r="E96" s="36">
        <v>1</v>
      </c>
      <c r="F96" s="36">
        <v>1390.1559999999999</v>
      </c>
      <c r="G96" s="36">
        <v>17.376950000000001</v>
      </c>
      <c r="H96" s="36">
        <v>17.376950000000001</v>
      </c>
      <c r="I96" s="36">
        <v>100009.8</v>
      </c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spans="1:19">
      <c r="A97" s="36" t="s">
        <v>167</v>
      </c>
      <c r="B97" s="36">
        <v>7.1639999999999995E-2</v>
      </c>
      <c r="C97" s="36" t="s">
        <v>366</v>
      </c>
      <c r="D97" s="36" t="s">
        <v>68</v>
      </c>
      <c r="E97" s="36">
        <v>1</v>
      </c>
      <c r="F97" s="36">
        <v>1030.7739999999999</v>
      </c>
      <c r="G97" s="36">
        <v>51.538710000000002</v>
      </c>
      <c r="H97" s="36">
        <v>51.538710000000002</v>
      </c>
      <c r="I97" s="36">
        <v>600009.19999999995</v>
      </c>
      <c r="J97" s="36"/>
      <c r="K97" s="36"/>
      <c r="L97" s="36"/>
      <c r="M97" s="36"/>
      <c r="N97" s="36"/>
      <c r="O97" s="36"/>
      <c r="P97" s="36"/>
      <c r="Q97" s="36"/>
      <c r="R97" s="36"/>
      <c r="S97" s="36"/>
    </row>
    <row r="98" spans="1:19">
      <c r="A98" s="36" t="s">
        <v>168</v>
      </c>
      <c r="B98" s="36">
        <v>5.3199670000000001</v>
      </c>
      <c r="C98" s="36" t="s">
        <v>366</v>
      </c>
      <c r="D98" s="36" t="s">
        <v>418</v>
      </c>
      <c r="E98" s="36">
        <v>1</v>
      </c>
      <c r="F98" s="36">
        <v>4265.7359999999999</v>
      </c>
      <c r="G98" s="36">
        <v>53.3217</v>
      </c>
      <c r="H98" s="36">
        <v>53.3217</v>
      </c>
      <c r="I98" s="36">
        <v>218080.7</v>
      </c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spans="1:19">
      <c r="A99" s="36" t="s">
        <v>169</v>
      </c>
      <c r="B99" s="36">
        <v>25.561109999999999</v>
      </c>
      <c r="C99" s="36" t="s">
        <v>168</v>
      </c>
      <c r="D99" s="36" t="s">
        <v>419</v>
      </c>
      <c r="E99" s="36">
        <v>2</v>
      </c>
      <c r="F99" s="36">
        <v>137.1147</v>
      </c>
      <c r="G99" s="36">
        <v>1.7139340000000001</v>
      </c>
      <c r="H99" s="36">
        <v>3.4278680000000001</v>
      </c>
      <c r="I99" s="36">
        <v>212266.8</v>
      </c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spans="1:19">
      <c r="A100" s="36" t="s">
        <v>170</v>
      </c>
      <c r="B100" s="36">
        <v>0.46907399999999999</v>
      </c>
      <c r="C100" s="36" t="s">
        <v>366</v>
      </c>
      <c r="D100" s="36" t="s">
        <v>68</v>
      </c>
      <c r="E100" s="36">
        <v>1</v>
      </c>
      <c r="F100" s="36">
        <v>399.12119999999999</v>
      </c>
      <c r="G100" s="36">
        <v>19.956060000000001</v>
      </c>
      <c r="H100" s="36">
        <v>19.956060000000001</v>
      </c>
      <c r="I100" s="36">
        <v>600023.4</v>
      </c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spans="1:19">
      <c r="A101" s="36" t="s">
        <v>171</v>
      </c>
      <c r="B101" s="36">
        <v>0.26674999999999999</v>
      </c>
      <c r="C101" s="36" t="s">
        <v>168</v>
      </c>
      <c r="D101" s="36" t="s">
        <v>418</v>
      </c>
      <c r="E101" s="36">
        <v>1</v>
      </c>
      <c r="F101" s="36">
        <v>2011.05</v>
      </c>
      <c r="G101" s="36">
        <v>25.13813</v>
      </c>
      <c r="H101" s="36">
        <v>25.13813</v>
      </c>
      <c r="I101" s="36">
        <v>151609.29999999999</v>
      </c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spans="1:19">
      <c r="A102" s="36" t="s">
        <v>172</v>
      </c>
      <c r="B102" s="36">
        <v>0.100275</v>
      </c>
      <c r="C102" s="36" t="s">
        <v>168</v>
      </c>
      <c r="D102" s="36" t="s">
        <v>68</v>
      </c>
      <c r="E102" s="36">
        <v>1</v>
      </c>
      <c r="F102" s="36">
        <v>2443.4459999999999</v>
      </c>
      <c r="G102" s="36">
        <v>122.17230000000001</v>
      </c>
      <c r="H102" s="36">
        <v>122.17230000000001</v>
      </c>
      <c r="I102" s="36">
        <v>600030.6</v>
      </c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spans="1:19">
      <c r="A103" s="36" t="s">
        <v>173</v>
      </c>
      <c r="B103" s="36">
        <v>6.6975999999999994E-2</v>
      </c>
      <c r="C103" s="36" t="s">
        <v>168</v>
      </c>
      <c r="D103" s="36" t="s">
        <v>419</v>
      </c>
      <c r="E103" s="36">
        <v>1</v>
      </c>
      <c r="F103" s="36">
        <v>1868.9639999999999</v>
      </c>
      <c r="G103" s="36">
        <v>23.36205</v>
      </c>
      <c r="H103" s="36">
        <v>23.36205</v>
      </c>
      <c r="I103" s="36">
        <v>100219.1</v>
      </c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spans="1:19">
      <c r="A104" s="36" t="s">
        <v>174</v>
      </c>
      <c r="B104" s="36">
        <v>0.17569000000000001</v>
      </c>
      <c r="C104" s="36" t="s">
        <v>168</v>
      </c>
      <c r="D104" s="36" t="s">
        <v>68</v>
      </c>
      <c r="E104" s="36">
        <v>1</v>
      </c>
      <c r="F104" s="36">
        <v>2282.5439999999999</v>
      </c>
      <c r="G104" s="36">
        <v>114.1272</v>
      </c>
      <c r="H104" s="36">
        <v>114.1272</v>
      </c>
      <c r="I104" s="36">
        <v>600050.1</v>
      </c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>
      <c r="A105" s="36" t="s">
        <v>175</v>
      </c>
      <c r="B105" s="36">
        <v>4.6190000000000002E-2</v>
      </c>
      <c r="C105" s="36" t="s">
        <v>366</v>
      </c>
      <c r="D105" s="36" t="s">
        <v>419</v>
      </c>
      <c r="E105" s="36">
        <v>1</v>
      </c>
      <c r="F105" s="36">
        <v>1389.2619999999999</v>
      </c>
      <c r="G105" s="36">
        <v>17.365780000000001</v>
      </c>
      <c r="H105" s="36">
        <v>17.365780000000001</v>
      </c>
      <c r="I105" s="36">
        <v>100112.3</v>
      </c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>
      <c r="A106" s="36" t="s">
        <v>176</v>
      </c>
      <c r="B106" s="36">
        <v>1.0392999999999999E-2</v>
      </c>
      <c r="C106" s="36" t="s">
        <v>366</v>
      </c>
      <c r="D106" s="36" t="s">
        <v>419</v>
      </c>
      <c r="E106" s="36">
        <v>1</v>
      </c>
      <c r="F106" s="36">
        <v>1150.6949999999999</v>
      </c>
      <c r="G106" s="36">
        <v>14.38369</v>
      </c>
      <c r="H106" s="36">
        <v>14.38369</v>
      </c>
      <c r="I106" s="36">
        <v>100020.9</v>
      </c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>
      <c r="A107" s="36" t="s">
        <v>177</v>
      </c>
      <c r="B107" s="36">
        <v>1.090773</v>
      </c>
      <c r="C107" s="36" t="s">
        <v>366</v>
      </c>
      <c r="D107" s="36" t="s">
        <v>68</v>
      </c>
      <c r="E107" s="36">
        <v>1</v>
      </c>
      <c r="F107" s="36">
        <v>161.49010000000001</v>
      </c>
      <c r="G107" s="36">
        <v>8.0745059999999995</v>
      </c>
      <c r="H107" s="36">
        <v>8.0745059999999995</v>
      </c>
      <c r="I107" s="36">
        <v>600022</v>
      </c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>
      <c r="A108" s="36" t="s">
        <v>178</v>
      </c>
      <c r="B108" s="36">
        <v>0.22081600000000001</v>
      </c>
      <c r="C108" s="36" t="s">
        <v>366</v>
      </c>
      <c r="D108" s="36" t="s">
        <v>418</v>
      </c>
      <c r="E108" s="36">
        <v>1</v>
      </c>
      <c r="F108" s="36">
        <v>2884.1860000000001</v>
      </c>
      <c r="G108" s="36">
        <v>36.052320000000002</v>
      </c>
      <c r="H108" s="36">
        <v>36.052320000000002</v>
      </c>
      <c r="I108" s="36">
        <v>151910.6</v>
      </c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>
      <c r="A109" s="36" t="s">
        <v>179</v>
      </c>
      <c r="B109" s="36">
        <v>5.9700000000000003E-2</v>
      </c>
      <c r="C109" s="36" t="s">
        <v>366</v>
      </c>
      <c r="D109" s="36" t="s">
        <v>419</v>
      </c>
      <c r="E109" s="36">
        <v>1</v>
      </c>
      <c r="F109" s="36">
        <v>927.73879999999997</v>
      </c>
      <c r="G109" s="36">
        <v>11.596730000000001</v>
      </c>
      <c r="H109" s="36">
        <v>11.596730000000001</v>
      </c>
      <c r="I109" s="36">
        <v>100096.9</v>
      </c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 t="s">
        <v>180</v>
      </c>
      <c r="B110" s="36">
        <v>0.112578</v>
      </c>
      <c r="C110" s="36" t="s">
        <v>366</v>
      </c>
      <c r="D110" s="36" t="s">
        <v>419</v>
      </c>
      <c r="E110" s="36">
        <v>1</v>
      </c>
      <c r="F110" s="36">
        <v>1156.9380000000001</v>
      </c>
      <c r="G110" s="36">
        <v>14.461729999999999</v>
      </c>
      <c r="H110" s="36">
        <v>14.461729999999999</v>
      </c>
      <c r="I110" s="36">
        <v>100227.9</v>
      </c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>
      <c r="A111" s="36" t="s">
        <v>181</v>
      </c>
      <c r="B111" s="36">
        <v>3.7525999999999997E-2</v>
      </c>
      <c r="C111" s="36" t="s">
        <v>366</v>
      </c>
      <c r="D111" s="36" t="s">
        <v>418</v>
      </c>
      <c r="E111" s="36">
        <v>1</v>
      </c>
      <c r="F111" s="36">
        <v>4164.7960000000003</v>
      </c>
      <c r="G111" s="36">
        <v>52.059939999999997</v>
      </c>
      <c r="H111" s="36">
        <v>52.059939999999997</v>
      </c>
      <c r="I111" s="36">
        <v>150468.9</v>
      </c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>
      <c r="A112" s="36" t="s">
        <v>182</v>
      </c>
      <c r="B112" s="36">
        <v>4.1043000000000003E-2</v>
      </c>
      <c r="C112" s="36" t="s">
        <v>168</v>
      </c>
      <c r="D112" s="36" t="s">
        <v>68</v>
      </c>
      <c r="E112" s="36">
        <v>1</v>
      </c>
      <c r="F112" s="36">
        <v>1551.096</v>
      </c>
      <c r="G112" s="36">
        <v>77.554779999999994</v>
      </c>
      <c r="H112" s="36">
        <v>77.554779999999994</v>
      </c>
      <c r="I112" s="36">
        <v>600008</v>
      </c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>
      <c r="A113" s="36" t="s">
        <v>183</v>
      </c>
      <c r="B113" s="36">
        <v>0.161191</v>
      </c>
      <c r="C113" s="36" t="s">
        <v>168</v>
      </c>
      <c r="D113" s="36" t="s">
        <v>68</v>
      </c>
      <c r="E113" s="36">
        <v>1</v>
      </c>
      <c r="F113" s="36">
        <v>1699.068</v>
      </c>
      <c r="G113" s="36">
        <v>84.953389999999999</v>
      </c>
      <c r="H113" s="36">
        <v>84.953389999999999</v>
      </c>
      <c r="I113" s="36">
        <v>600034.19999999995</v>
      </c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>
      <c r="A114" s="36" t="s">
        <v>184</v>
      </c>
      <c r="B114" s="36">
        <v>1.330805</v>
      </c>
      <c r="C114" s="36" t="s">
        <v>168</v>
      </c>
      <c r="D114" s="36" t="s">
        <v>68</v>
      </c>
      <c r="E114" s="36">
        <v>1</v>
      </c>
      <c r="F114" s="36">
        <v>2288.1419999999998</v>
      </c>
      <c r="G114" s="36">
        <v>114.4071</v>
      </c>
      <c r="H114" s="36">
        <v>114.4071</v>
      </c>
      <c r="I114" s="36">
        <v>600380.6</v>
      </c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36" t="s">
        <v>185</v>
      </c>
      <c r="B115" s="36">
        <v>3.4640000000000001E-3</v>
      </c>
      <c r="C115" s="36" t="s">
        <v>168</v>
      </c>
      <c r="D115" s="36" t="s">
        <v>419</v>
      </c>
      <c r="E115" s="36">
        <v>1</v>
      </c>
      <c r="F115" s="36">
        <v>1262.4169999999999</v>
      </c>
      <c r="G115" s="36">
        <v>15.78021</v>
      </c>
      <c r="H115" s="36">
        <v>15.78021</v>
      </c>
      <c r="I115" s="36">
        <v>100007.7</v>
      </c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>
      <c r="A116" s="36" t="s">
        <v>186</v>
      </c>
      <c r="B116" s="36">
        <v>6.9429000000000005E-2</v>
      </c>
      <c r="C116" s="36" t="s">
        <v>366</v>
      </c>
      <c r="D116" s="36" t="s">
        <v>68</v>
      </c>
      <c r="E116" s="36">
        <v>1</v>
      </c>
      <c r="F116" s="36">
        <v>1151.1610000000001</v>
      </c>
      <c r="G116" s="36">
        <v>57.558059999999998</v>
      </c>
      <c r="H116" s="36">
        <v>57.558059999999998</v>
      </c>
      <c r="I116" s="36">
        <v>600010</v>
      </c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19">
      <c r="A117" s="36" t="s">
        <v>187</v>
      </c>
      <c r="B117" s="36">
        <v>1.57609</v>
      </c>
      <c r="C117" s="36" t="s">
        <v>168</v>
      </c>
      <c r="D117" s="36" t="s">
        <v>68</v>
      </c>
      <c r="E117" s="36">
        <v>1</v>
      </c>
      <c r="F117" s="36">
        <v>1817.7380000000001</v>
      </c>
      <c r="G117" s="36">
        <v>90.886880000000005</v>
      </c>
      <c r="H117" s="36">
        <v>90.886880000000005</v>
      </c>
      <c r="I117" s="36">
        <v>600358.1</v>
      </c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  <row r="118" spans="1:19">
      <c r="A118" s="36" t="s">
        <v>188</v>
      </c>
      <c r="B118" s="36">
        <v>5.1172000000000002E-2</v>
      </c>
      <c r="C118" s="36" t="s">
        <v>366</v>
      </c>
      <c r="D118" s="36" t="s">
        <v>418</v>
      </c>
      <c r="E118" s="36">
        <v>1</v>
      </c>
      <c r="F118" s="36">
        <v>4200.232</v>
      </c>
      <c r="G118" s="36">
        <v>52.502899999999997</v>
      </c>
      <c r="H118" s="36">
        <v>52.502899999999997</v>
      </c>
      <c r="I118" s="36">
        <v>150644.79999999999</v>
      </c>
      <c r="J118" s="36"/>
      <c r="K118" s="36"/>
      <c r="L118" s="36"/>
      <c r="M118" s="36"/>
      <c r="N118" s="36"/>
      <c r="O118" s="36"/>
      <c r="P118" s="36"/>
      <c r="Q118" s="36"/>
      <c r="R118" s="36"/>
      <c r="S118" s="36"/>
    </row>
    <row r="119" spans="1:19">
      <c r="A119" s="36" t="s">
        <v>189</v>
      </c>
      <c r="B119" s="36">
        <v>0.52394200000000002</v>
      </c>
      <c r="C119" s="36" t="s">
        <v>168</v>
      </c>
      <c r="D119" s="36" t="s">
        <v>419</v>
      </c>
      <c r="E119" s="36">
        <v>1</v>
      </c>
      <c r="F119" s="36">
        <v>592.19740000000002</v>
      </c>
      <c r="G119" s="36">
        <v>7.4024679999999998</v>
      </c>
      <c r="H119" s="36">
        <v>7.4024679999999998</v>
      </c>
      <c r="I119" s="36">
        <v>100543</v>
      </c>
      <c r="J119" s="36"/>
      <c r="K119" s="36"/>
      <c r="L119" s="36"/>
      <c r="M119" s="36"/>
      <c r="N119" s="36"/>
      <c r="O119" s="36"/>
      <c r="P119" s="36"/>
      <c r="Q119" s="36"/>
      <c r="R119" s="36"/>
      <c r="S119" s="36"/>
    </row>
    <row r="120" spans="1:19">
      <c r="A120" s="36" t="s">
        <v>190</v>
      </c>
      <c r="B120" s="36">
        <v>1.9616000000000001E-2</v>
      </c>
      <c r="C120" s="36" t="s">
        <v>366</v>
      </c>
      <c r="D120" s="36" t="s">
        <v>419</v>
      </c>
      <c r="E120" s="36">
        <v>1</v>
      </c>
      <c r="F120" s="36">
        <v>797.54740000000004</v>
      </c>
      <c r="G120" s="36">
        <v>9.9693419999999993</v>
      </c>
      <c r="H120" s="36">
        <v>9.9693419999999993</v>
      </c>
      <c r="I120" s="36">
        <v>100027.4</v>
      </c>
      <c r="J120" s="36"/>
      <c r="K120" s="36"/>
      <c r="L120" s="36"/>
      <c r="M120" s="36"/>
      <c r="N120" s="36"/>
      <c r="O120" s="36"/>
      <c r="P120" s="36"/>
      <c r="Q120" s="36"/>
      <c r="R120" s="36"/>
      <c r="S120" s="36"/>
    </row>
    <row r="121" spans="1:19">
      <c r="A121" s="36" t="s">
        <v>191</v>
      </c>
      <c r="B121" s="36">
        <v>0.72578600000000004</v>
      </c>
      <c r="C121" s="36" t="s">
        <v>366</v>
      </c>
      <c r="D121" s="36" t="s">
        <v>419</v>
      </c>
      <c r="E121" s="36">
        <v>1</v>
      </c>
      <c r="F121" s="36">
        <v>1080.029</v>
      </c>
      <c r="G121" s="36">
        <v>13.500360000000001</v>
      </c>
      <c r="H121" s="36">
        <v>13.500360000000001</v>
      </c>
      <c r="I121" s="36">
        <v>101371.8</v>
      </c>
      <c r="J121" s="36"/>
      <c r="K121" s="36"/>
      <c r="L121" s="36"/>
      <c r="M121" s="36"/>
      <c r="N121" s="36"/>
      <c r="O121" s="36"/>
      <c r="P121" s="36"/>
      <c r="Q121" s="36"/>
      <c r="R121" s="36"/>
      <c r="S121" s="36"/>
    </row>
    <row r="122" spans="1:19">
      <c r="A122" s="36" t="s">
        <v>192</v>
      </c>
      <c r="B122" s="36">
        <v>1.0392999999999999E-2</v>
      </c>
      <c r="C122" s="36" t="s">
        <v>366</v>
      </c>
      <c r="D122" s="36" t="s">
        <v>419</v>
      </c>
      <c r="E122" s="36">
        <v>1</v>
      </c>
      <c r="F122" s="36">
        <v>352.70729999999998</v>
      </c>
      <c r="G122" s="36">
        <v>4.4088419999999999</v>
      </c>
      <c r="H122" s="36">
        <v>4.4088419999999999</v>
      </c>
      <c r="I122" s="36">
        <v>100006.39999999999</v>
      </c>
      <c r="J122" s="36"/>
      <c r="K122" s="36"/>
      <c r="L122" s="36"/>
      <c r="M122" s="36"/>
      <c r="N122" s="36"/>
      <c r="O122" s="36"/>
      <c r="P122" s="36"/>
      <c r="Q122" s="36"/>
      <c r="R122" s="36"/>
      <c r="S122" s="36"/>
    </row>
    <row r="123" spans="1:19">
      <c r="A123" s="36" t="s">
        <v>193</v>
      </c>
      <c r="B123" s="36">
        <v>1.3646E-2</v>
      </c>
      <c r="C123" s="36" t="s">
        <v>366</v>
      </c>
      <c r="D123" s="36" t="s">
        <v>419</v>
      </c>
      <c r="E123" s="36">
        <v>1</v>
      </c>
      <c r="F123" s="36">
        <v>1205.5630000000001</v>
      </c>
      <c r="G123" s="36">
        <v>15.06954</v>
      </c>
      <c r="H123" s="36">
        <v>15.06954</v>
      </c>
      <c r="I123" s="36">
        <v>100028.8</v>
      </c>
      <c r="J123" s="36"/>
      <c r="K123" s="36"/>
      <c r="L123" s="36"/>
      <c r="M123" s="36"/>
      <c r="N123" s="36"/>
      <c r="O123" s="36"/>
      <c r="P123" s="36"/>
      <c r="Q123" s="36"/>
      <c r="R123" s="36"/>
      <c r="S123" s="36"/>
    </row>
    <row r="124" spans="1:19">
      <c r="A124" s="36" t="s">
        <v>194</v>
      </c>
      <c r="B124" s="36">
        <v>0.945824</v>
      </c>
      <c r="C124" s="36" t="s">
        <v>366</v>
      </c>
      <c r="D124" s="36" t="s">
        <v>419</v>
      </c>
      <c r="E124" s="36">
        <v>1</v>
      </c>
      <c r="F124" s="36">
        <v>1301.809</v>
      </c>
      <c r="G124" s="36">
        <v>16.27261</v>
      </c>
      <c r="H124" s="36">
        <v>16.27261</v>
      </c>
      <c r="I124" s="36">
        <v>102154.7</v>
      </c>
      <c r="J124" s="36"/>
      <c r="K124" s="36"/>
      <c r="L124" s="36"/>
      <c r="M124" s="36"/>
      <c r="N124" s="36"/>
      <c r="O124" s="36"/>
      <c r="P124" s="36"/>
      <c r="Q124" s="36"/>
      <c r="R124" s="36"/>
      <c r="S124" s="36"/>
    </row>
    <row r="125" spans="1:19">
      <c r="A125" s="36" t="s">
        <v>195</v>
      </c>
      <c r="B125" s="36">
        <v>1.7909999999999999E-2</v>
      </c>
      <c r="C125" s="36" t="s">
        <v>168</v>
      </c>
      <c r="D125" s="36" t="s">
        <v>68</v>
      </c>
      <c r="E125" s="36">
        <v>1</v>
      </c>
      <c r="F125" s="36">
        <v>2266.1729999999998</v>
      </c>
      <c r="G125" s="36">
        <v>113.3086</v>
      </c>
      <c r="H125" s="36">
        <v>113.3086</v>
      </c>
      <c r="I125" s="36">
        <v>600005.1</v>
      </c>
      <c r="J125" s="36"/>
      <c r="K125" s="36"/>
      <c r="L125" s="36"/>
      <c r="M125" s="36"/>
      <c r="N125" s="36"/>
      <c r="O125" s="36"/>
      <c r="P125" s="36"/>
      <c r="Q125" s="36"/>
      <c r="R125" s="36"/>
      <c r="S125" s="36"/>
    </row>
    <row r="126" spans="1:19">
      <c r="A126" s="36" t="s">
        <v>196</v>
      </c>
      <c r="B126" s="36">
        <v>1.3836299999999999</v>
      </c>
      <c r="C126" s="36" t="s">
        <v>168</v>
      </c>
      <c r="D126" s="36" t="s">
        <v>419</v>
      </c>
      <c r="E126" s="36">
        <v>1</v>
      </c>
      <c r="F126" s="36">
        <v>1051.8720000000001</v>
      </c>
      <c r="G126" s="36">
        <v>13.148400000000001</v>
      </c>
      <c r="H126" s="36">
        <v>13.148400000000001</v>
      </c>
      <c r="I126" s="36">
        <v>102547</v>
      </c>
      <c r="J126" s="36"/>
      <c r="K126" s="36"/>
      <c r="L126" s="36"/>
      <c r="M126" s="36"/>
      <c r="N126" s="36"/>
      <c r="O126" s="36"/>
      <c r="P126" s="36"/>
      <c r="Q126" s="36"/>
      <c r="R126" s="36"/>
      <c r="S126" s="36"/>
    </row>
    <row r="127" spans="1:19">
      <c r="A127" s="36" t="s">
        <v>197</v>
      </c>
      <c r="B127" s="36">
        <v>1.5011999999999999E-2</v>
      </c>
      <c r="C127" s="36" t="s">
        <v>366</v>
      </c>
      <c r="D127" s="36" t="s">
        <v>418</v>
      </c>
      <c r="E127" s="36">
        <v>1</v>
      </c>
      <c r="F127" s="36">
        <v>2011.5329999999999</v>
      </c>
      <c r="G127" s="36">
        <v>25.144159999999999</v>
      </c>
      <c r="H127" s="36">
        <v>25.144159999999999</v>
      </c>
      <c r="I127" s="36">
        <v>150090.6</v>
      </c>
      <c r="J127" s="36"/>
      <c r="K127" s="36"/>
      <c r="L127" s="36"/>
      <c r="M127" s="36"/>
      <c r="N127" s="36"/>
      <c r="O127" s="36"/>
      <c r="P127" s="36"/>
      <c r="Q127" s="36"/>
      <c r="R127" s="36"/>
      <c r="S127" s="36"/>
    </row>
    <row r="128" spans="1:19">
      <c r="A128" s="36" t="s">
        <v>198</v>
      </c>
      <c r="B128" s="36">
        <v>1.1939999999999999E-2</v>
      </c>
      <c r="C128" s="36" t="s">
        <v>366</v>
      </c>
      <c r="D128" s="36" t="s">
        <v>419</v>
      </c>
      <c r="E128" s="36">
        <v>1</v>
      </c>
      <c r="F128" s="36">
        <v>1144.3720000000001</v>
      </c>
      <c r="G128" s="36">
        <v>14.304650000000001</v>
      </c>
      <c r="H128" s="36">
        <v>14.304650000000001</v>
      </c>
      <c r="I128" s="36">
        <v>100023.9</v>
      </c>
      <c r="J128" s="36"/>
      <c r="K128" s="36"/>
      <c r="L128" s="36"/>
      <c r="M128" s="36"/>
      <c r="N128" s="36"/>
      <c r="O128" s="36"/>
      <c r="P128" s="36"/>
      <c r="Q128" s="36"/>
      <c r="R128" s="36"/>
      <c r="S128" s="36"/>
    </row>
    <row r="129" spans="1:19">
      <c r="A129" s="36" t="s">
        <v>199</v>
      </c>
      <c r="B129" s="36">
        <v>9.9391999999999994E-2</v>
      </c>
      <c r="C129" s="36" t="s">
        <v>366</v>
      </c>
      <c r="D129" s="36" t="s">
        <v>418</v>
      </c>
      <c r="E129" s="36">
        <v>1</v>
      </c>
      <c r="F129" s="36">
        <v>4199.433</v>
      </c>
      <c r="G129" s="36">
        <v>52.492919999999998</v>
      </c>
      <c r="H129" s="36">
        <v>52.492919999999998</v>
      </c>
      <c r="I129" s="36">
        <v>151252.20000000001</v>
      </c>
      <c r="J129" s="36"/>
      <c r="K129" s="36"/>
      <c r="L129" s="36"/>
      <c r="M129" s="36"/>
      <c r="N129" s="36"/>
      <c r="O129" s="36"/>
      <c r="P129" s="36"/>
      <c r="Q129" s="36"/>
      <c r="R129" s="36"/>
      <c r="S129" s="36"/>
    </row>
    <row r="130" spans="1:19">
      <c r="A130" s="36" t="s">
        <v>200</v>
      </c>
      <c r="B130" s="36">
        <v>6.5746560000000001</v>
      </c>
      <c r="C130" s="36" t="s">
        <v>168</v>
      </c>
      <c r="D130" s="36" t="s">
        <v>418</v>
      </c>
      <c r="E130" s="36">
        <v>1</v>
      </c>
      <c r="F130" s="36">
        <v>2646.3530000000001</v>
      </c>
      <c r="G130" s="36">
        <v>33.079410000000003</v>
      </c>
      <c r="H130" s="36">
        <v>33.079410000000003</v>
      </c>
      <c r="I130" s="36">
        <v>202196.6</v>
      </c>
      <c r="J130" s="36"/>
      <c r="K130" s="36"/>
      <c r="L130" s="36"/>
      <c r="M130" s="36"/>
      <c r="N130" s="36"/>
      <c r="O130" s="36"/>
      <c r="P130" s="36"/>
      <c r="Q130" s="36"/>
      <c r="R130" s="36"/>
      <c r="S130" s="36"/>
    </row>
    <row r="131" spans="1:19">
      <c r="A131" s="36" t="s">
        <v>201</v>
      </c>
      <c r="B131" s="36">
        <v>1.1087E-2</v>
      </c>
      <c r="C131" s="36" t="s">
        <v>366</v>
      </c>
      <c r="D131" s="36" t="s">
        <v>419</v>
      </c>
      <c r="E131" s="36">
        <v>1</v>
      </c>
      <c r="F131" s="36">
        <v>1451.2159999999999</v>
      </c>
      <c r="G131" s="36">
        <v>18.1402</v>
      </c>
      <c r="H131" s="36">
        <v>18.1402</v>
      </c>
      <c r="I131" s="36">
        <v>100028.2</v>
      </c>
      <c r="J131" s="36"/>
      <c r="K131" s="36"/>
      <c r="L131" s="36"/>
      <c r="M131" s="36"/>
      <c r="N131" s="36"/>
      <c r="O131" s="36"/>
      <c r="P131" s="36"/>
      <c r="Q131" s="36"/>
      <c r="R131" s="36"/>
      <c r="S131" s="36"/>
    </row>
    <row r="132" spans="1:19">
      <c r="A132" s="36" t="s">
        <v>202</v>
      </c>
      <c r="B132" s="36">
        <v>1.2793000000000001E-2</v>
      </c>
      <c r="C132" s="36" t="s">
        <v>366</v>
      </c>
      <c r="D132" s="36" t="s">
        <v>419</v>
      </c>
      <c r="E132" s="36">
        <v>1</v>
      </c>
      <c r="F132" s="36">
        <v>1411.5509999999999</v>
      </c>
      <c r="G132" s="36">
        <v>17.644390000000001</v>
      </c>
      <c r="H132" s="36">
        <v>17.644390000000001</v>
      </c>
      <c r="I132" s="36">
        <v>100031.6</v>
      </c>
      <c r="J132" s="36"/>
      <c r="K132" s="36"/>
      <c r="L132" s="36"/>
      <c r="M132" s="36"/>
      <c r="N132" s="36"/>
      <c r="O132" s="36"/>
      <c r="P132" s="36"/>
      <c r="Q132" s="36"/>
      <c r="R132" s="36"/>
      <c r="S132" s="36"/>
    </row>
    <row r="133" spans="1:19">
      <c r="A133" s="36" t="s">
        <v>203</v>
      </c>
      <c r="B133" s="36">
        <v>1.5351999999999999E-2</v>
      </c>
      <c r="C133" s="36" t="s">
        <v>366</v>
      </c>
      <c r="D133" s="36" t="s">
        <v>419</v>
      </c>
      <c r="E133" s="36">
        <v>1</v>
      </c>
      <c r="F133" s="36">
        <v>805.22209999999995</v>
      </c>
      <c r="G133" s="36">
        <v>10.06528</v>
      </c>
      <c r="H133" s="36">
        <v>10.06528</v>
      </c>
      <c r="I133" s="36">
        <v>100021.6</v>
      </c>
      <c r="J133" s="36"/>
      <c r="K133" s="36"/>
      <c r="L133" s="36"/>
      <c r="M133" s="36"/>
      <c r="N133" s="36"/>
      <c r="O133" s="36"/>
      <c r="P133" s="36"/>
      <c r="Q133" s="36"/>
      <c r="R133" s="36"/>
      <c r="S133" s="36"/>
    </row>
    <row r="134" spans="1:19">
      <c r="A134" s="36" t="s">
        <v>204</v>
      </c>
      <c r="B134" s="36">
        <v>4.0058949999999998</v>
      </c>
      <c r="C134" s="36" t="s">
        <v>366</v>
      </c>
      <c r="D134" s="36" t="s">
        <v>419</v>
      </c>
      <c r="E134" s="36">
        <v>1</v>
      </c>
      <c r="F134" s="36">
        <v>624.48389999999995</v>
      </c>
      <c r="G134" s="36">
        <v>7.8060479999999997</v>
      </c>
      <c r="H134" s="36">
        <v>7.8060479999999997</v>
      </c>
      <c r="I134" s="36">
        <v>104377.8</v>
      </c>
      <c r="J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spans="1:19">
      <c r="A135" s="36" t="s">
        <v>205</v>
      </c>
      <c r="B135" s="36">
        <v>0.39146399999999998</v>
      </c>
      <c r="C135" s="36" t="s">
        <v>366</v>
      </c>
      <c r="D135" s="36" t="s">
        <v>419</v>
      </c>
      <c r="E135" s="36">
        <v>1</v>
      </c>
      <c r="F135" s="36">
        <v>767.84849999999994</v>
      </c>
      <c r="G135" s="36">
        <v>9.5981059999999996</v>
      </c>
      <c r="H135" s="36">
        <v>9.5981059999999996</v>
      </c>
      <c r="I135" s="36">
        <v>100526</v>
      </c>
      <c r="J135" s="36"/>
      <c r="K135" s="36"/>
      <c r="L135" s="36"/>
      <c r="M135" s="36"/>
      <c r="N135" s="36"/>
      <c r="O135" s="36"/>
      <c r="P135" s="36"/>
      <c r="Q135" s="36"/>
      <c r="R135" s="36"/>
      <c r="S135" s="36"/>
    </row>
    <row r="136" spans="1:19">
      <c r="A136" s="36" t="s">
        <v>206</v>
      </c>
      <c r="B136" s="36">
        <v>6.3016870000000003</v>
      </c>
      <c r="C136" s="36" t="s">
        <v>366</v>
      </c>
      <c r="D136" s="36" t="s">
        <v>419</v>
      </c>
      <c r="E136" s="36">
        <v>1</v>
      </c>
      <c r="F136" s="36">
        <v>808.65329999999994</v>
      </c>
      <c r="G136" s="36">
        <v>10.108169999999999</v>
      </c>
      <c r="H136" s="36">
        <v>10.108169999999999</v>
      </c>
      <c r="I136" s="36">
        <v>108917.8</v>
      </c>
      <c r="J136" s="36"/>
      <c r="K136" s="36"/>
      <c r="L136" s="36"/>
      <c r="M136" s="36"/>
      <c r="N136" s="36"/>
      <c r="O136" s="36"/>
      <c r="P136" s="36"/>
      <c r="Q136" s="36"/>
      <c r="R136" s="36"/>
      <c r="S136" s="36"/>
    </row>
    <row r="137" spans="1:19">
      <c r="A137" s="36" t="s">
        <v>207</v>
      </c>
      <c r="B137" s="36">
        <v>1.3948E-2</v>
      </c>
      <c r="C137" s="36" t="s">
        <v>168</v>
      </c>
      <c r="D137" s="36" t="s">
        <v>418</v>
      </c>
      <c r="E137" s="36">
        <v>1</v>
      </c>
      <c r="F137" s="36">
        <v>1962.1479999999999</v>
      </c>
      <c r="G137" s="36">
        <v>24.52685</v>
      </c>
      <c r="H137" s="36">
        <v>24.52685</v>
      </c>
      <c r="I137" s="36">
        <v>150082.1</v>
      </c>
      <c r="J137" s="36"/>
      <c r="K137" s="36"/>
      <c r="L137" s="36"/>
      <c r="M137" s="36"/>
      <c r="N137" s="36"/>
      <c r="O137" s="36"/>
      <c r="P137" s="36"/>
      <c r="Q137" s="36"/>
      <c r="R137" s="36"/>
      <c r="S137" s="36"/>
    </row>
    <row r="138" spans="1:19">
      <c r="A138" s="36" t="s">
        <v>208</v>
      </c>
      <c r="B138" s="36">
        <v>0.14072200000000001</v>
      </c>
      <c r="C138" s="36" t="s">
        <v>168</v>
      </c>
      <c r="D138" s="36" t="s">
        <v>68</v>
      </c>
      <c r="E138" s="36">
        <v>1</v>
      </c>
      <c r="F138" s="36">
        <v>409.71940000000001</v>
      </c>
      <c r="G138" s="36">
        <v>20.485969999999998</v>
      </c>
      <c r="H138" s="36">
        <v>20.485969999999998</v>
      </c>
      <c r="I138" s="36">
        <v>600007.19999999995</v>
      </c>
      <c r="J138" s="36"/>
      <c r="K138" s="36"/>
      <c r="L138" s="36"/>
      <c r="M138" s="36"/>
      <c r="N138" s="36"/>
      <c r="O138" s="36"/>
      <c r="P138" s="36"/>
      <c r="Q138" s="36"/>
      <c r="R138" s="36"/>
      <c r="S138" s="36"/>
    </row>
    <row r="139" spans="1:19">
      <c r="A139" s="36" t="s">
        <v>209</v>
      </c>
      <c r="B139" s="36">
        <v>0.66437999999999997</v>
      </c>
      <c r="C139" s="36" t="s">
        <v>366</v>
      </c>
      <c r="D139" s="36" t="s">
        <v>419</v>
      </c>
      <c r="E139" s="36">
        <v>1</v>
      </c>
      <c r="F139" s="36">
        <v>731.3732</v>
      </c>
      <c r="G139" s="36">
        <v>9.1421650000000003</v>
      </c>
      <c r="H139" s="36">
        <v>9.1421650000000003</v>
      </c>
      <c r="I139" s="36">
        <v>100850.3</v>
      </c>
      <c r="J139" s="36"/>
      <c r="K139" s="36"/>
      <c r="L139" s="36"/>
      <c r="M139" s="36"/>
      <c r="N139" s="36"/>
      <c r="O139" s="36"/>
      <c r="P139" s="36"/>
      <c r="Q139" s="36"/>
      <c r="R139" s="36"/>
      <c r="S139" s="36"/>
    </row>
    <row r="140" spans="1:19">
      <c r="A140" s="36" t="s">
        <v>64</v>
      </c>
      <c r="B140" s="36">
        <v>5.2455559999999997</v>
      </c>
      <c r="C140" s="36" t="s">
        <v>168</v>
      </c>
      <c r="D140" s="36" t="s">
        <v>68</v>
      </c>
      <c r="E140" s="36">
        <v>1</v>
      </c>
      <c r="F140" s="36">
        <v>637.20910000000003</v>
      </c>
      <c r="G140" s="36">
        <v>31.86046</v>
      </c>
      <c r="H140" s="36">
        <v>31.86046</v>
      </c>
      <c r="I140" s="36">
        <v>600417.80000000005</v>
      </c>
      <c r="J140" s="36"/>
      <c r="K140" s="36"/>
      <c r="L140" s="36"/>
      <c r="M140" s="36"/>
      <c r="N140" s="36"/>
      <c r="O140" s="36"/>
      <c r="P140" s="36"/>
      <c r="Q140" s="36"/>
      <c r="R140" s="36"/>
      <c r="S140" s="36"/>
    </row>
    <row r="141" spans="1:19">
      <c r="A141" s="36" t="s">
        <v>210</v>
      </c>
      <c r="B141" s="36">
        <v>1.7465000000000001E-2</v>
      </c>
      <c r="C141" s="36" t="s">
        <v>366</v>
      </c>
      <c r="D141" s="36" t="s">
        <v>418</v>
      </c>
      <c r="E141" s="36">
        <v>1</v>
      </c>
      <c r="F141" s="36">
        <v>2640.1619999999998</v>
      </c>
      <c r="G141" s="36">
        <v>33.002020000000002</v>
      </c>
      <c r="H141" s="36">
        <v>33.002020000000002</v>
      </c>
      <c r="I141" s="36">
        <v>150138.29999999999</v>
      </c>
      <c r="J141" s="36"/>
      <c r="K141" s="36"/>
      <c r="L141" s="36"/>
      <c r="M141" s="36"/>
      <c r="N141" s="36"/>
      <c r="O141" s="36"/>
      <c r="P141" s="36"/>
      <c r="Q141" s="36"/>
      <c r="R141" s="36"/>
      <c r="S141" s="36"/>
    </row>
    <row r="142" spans="1:19">
      <c r="A142" s="36" t="s">
        <v>212</v>
      </c>
      <c r="B142" s="36">
        <v>0.41094999999999998</v>
      </c>
      <c r="C142" s="36" t="s">
        <v>168</v>
      </c>
      <c r="D142" s="36" t="s">
        <v>419</v>
      </c>
      <c r="E142" s="36">
        <v>1</v>
      </c>
      <c r="F142" s="36">
        <v>1182.9490000000001</v>
      </c>
      <c r="G142" s="36">
        <v>14.786860000000001</v>
      </c>
      <c r="H142" s="36">
        <v>14.786860000000001</v>
      </c>
      <c r="I142" s="36">
        <v>100850.7</v>
      </c>
      <c r="J142" s="36"/>
      <c r="K142" s="36"/>
      <c r="L142" s="36"/>
      <c r="M142" s="36"/>
      <c r="N142" s="36"/>
      <c r="O142" s="36"/>
      <c r="P142" s="36"/>
      <c r="Q142" s="36"/>
      <c r="R142" s="36"/>
      <c r="S142" s="36"/>
    </row>
    <row r="143" spans="1:19">
      <c r="A143" s="36" t="s">
        <v>213</v>
      </c>
      <c r="B143" s="36">
        <v>3.3262E-2</v>
      </c>
      <c r="C143" s="36" t="s">
        <v>366</v>
      </c>
      <c r="D143" s="36" t="s">
        <v>419</v>
      </c>
      <c r="E143" s="36">
        <v>1</v>
      </c>
      <c r="F143" s="36">
        <v>1369.97</v>
      </c>
      <c r="G143" s="36">
        <v>17.12462</v>
      </c>
      <c r="H143" s="36">
        <v>17.12462</v>
      </c>
      <c r="I143" s="36">
        <v>100079.7</v>
      </c>
      <c r="J143" s="36"/>
      <c r="K143" s="36"/>
      <c r="L143" s="36"/>
      <c r="M143" s="36"/>
      <c r="N143" s="36"/>
      <c r="O143" s="36"/>
      <c r="P143" s="36"/>
      <c r="Q143" s="36"/>
      <c r="R143" s="36"/>
      <c r="S143" s="36"/>
    </row>
    <row r="144" spans="1:19">
      <c r="A144" s="36" t="s">
        <v>214</v>
      </c>
      <c r="B144" s="36">
        <v>0.79742599999999997</v>
      </c>
      <c r="C144" s="36" t="s">
        <v>168</v>
      </c>
      <c r="D144" s="36" t="s">
        <v>68</v>
      </c>
      <c r="E144" s="36">
        <v>1</v>
      </c>
      <c r="F144" s="36">
        <v>867.42629999999997</v>
      </c>
      <c r="G144" s="36">
        <v>43.371310000000001</v>
      </c>
      <c r="H144" s="36">
        <v>43.371310000000001</v>
      </c>
      <c r="I144" s="36">
        <v>600086.5</v>
      </c>
      <c r="J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spans="1:19">
      <c r="A145" s="36" t="s">
        <v>215</v>
      </c>
      <c r="B145" s="36">
        <v>0.26674999999999999</v>
      </c>
      <c r="C145" s="36" t="s">
        <v>168</v>
      </c>
      <c r="D145" s="36" t="s">
        <v>418</v>
      </c>
      <c r="E145" s="36">
        <v>1</v>
      </c>
      <c r="F145" s="36">
        <v>2126.8180000000002</v>
      </c>
      <c r="G145" s="36">
        <v>26.58522</v>
      </c>
      <c r="H145" s="36">
        <v>26.58522</v>
      </c>
      <c r="I145" s="36">
        <v>151702</v>
      </c>
      <c r="J145" s="36"/>
      <c r="K145" s="36"/>
      <c r="L145" s="36"/>
      <c r="M145" s="36"/>
      <c r="N145" s="36"/>
      <c r="O145" s="36"/>
      <c r="P145" s="36"/>
      <c r="Q145" s="36"/>
      <c r="R145" s="36"/>
      <c r="S145" s="36"/>
    </row>
    <row r="146" spans="1:19">
      <c r="A146" s="36" t="s">
        <v>216</v>
      </c>
      <c r="B146" s="36">
        <v>5.6288999999999999E-2</v>
      </c>
      <c r="C146" s="36" t="s">
        <v>366</v>
      </c>
      <c r="D146" s="36" t="s">
        <v>418</v>
      </c>
      <c r="E146" s="36">
        <v>1</v>
      </c>
      <c r="F146" s="36">
        <v>4169.0039999999999</v>
      </c>
      <c r="G146" s="36">
        <v>52.112549999999999</v>
      </c>
      <c r="H146" s="36">
        <v>52.112549999999999</v>
      </c>
      <c r="I146" s="36">
        <v>150704</v>
      </c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spans="1:19">
      <c r="A147" s="36" t="s">
        <v>217</v>
      </c>
      <c r="B147" s="36">
        <v>0.12765000000000001</v>
      </c>
      <c r="C147" s="36" t="s">
        <v>366</v>
      </c>
      <c r="D147" s="36" t="s">
        <v>68</v>
      </c>
      <c r="E147" s="36">
        <v>1</v>
      </c>
      <c r="F147" s="36">
        <v>879.40679999999998</v>
      </c>
      <c r="G147" s="36">
        <v>43.97034</v>
      </c>
      <c r="H147" s="36">
        <v>43.97034</v>
      </c>
      <c r="I147" s="36">
        <v>600014</v>
      </c>
      <c r="J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spans="1:19">
      <c r="A148" s="36" t="s">
        <v>218</v>
      </c>
      <c r="B148" s="36">
        <v>3.3367000000000001E-2</v>
      </c>
      <c r="C148" s="36" t="s">
        <v>168</v>
      </c>
      <c r="D148" s="36" t="s">
        <v>418</v>
      </c>
      <c r="E148" s="36">
        <v>1</v>
      </c>
      <c r="F148" s="36">
        <v>2723.1640000000002</v>
      </c>
      <c r="G148" s="36">
        <v>34.039549999999998</v>
      </c>
      <c r="H148" s="36">
        <v>34.039549999999998</v>
      </c>
      <c r="I148" s="36">
        <v>150272.6</v>
      </c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spans="1:19">
      <c r="A149" s="36" t="s">
        <v>219</v>
      </c>
      <c r="B149" s="36">
        <v>2.31E-3</v>
      </c>
      <c r="C149" s="36" t="s">
        <v>366</v>
      </c>
      <c r="D149" s="36" t="s">
        <v>419</v>
      </c>
      <c r="E149" s="36">
        <v>1</v>
      </c>
      <c r="F149" s="36">
        <v>431.13819999999998</v>
      </c>
      <c r="G149" s="36">
        <v>5.389227</v>
      </c>
      <c r="H149" s="36">
        <v>5.389227</v>
      </c>
      <c r="I149" s="36">
        <v>100001.7</v>
      </c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1:19">
      <c r="A150" s="36" t="s">
        <v>220</v>
      </c>
      <c r="B150" s="36">
        <v>0.354991</v>
      </c>
      <c r="C150" s="36" t="s">
        <v>168</v>
      </c>
      <c r="D150" s="36" t="s">
        <v>419</v>
      </c>
      <c r="E150" s="36">
        <v>1</v>
      </c>
      <c r="F150" s="36">
        <v>1890.8440000000001</v>
      </c>
      <c r="G150" s="36">
        <v>23.635549999999999</v>
      </c>
      <c r="H150" s="36">
        <v>23.635549999999999</v>
      </c>
      <c r="I150" s="36">
        <v>101174.7</v>
      </c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1:19">
      <c r="A151" s="36" t="s">
        <v>221</v>
      </c>
      <c r="B151" s="36">
        <v>3.4113999999999998E-2</v>
      </c>
      <c r="C151" s="36" t="s">
        <v>168</v>
      </c>
      <c r="D151" s="36" t="s">
        <v>419</v>
      </c>
      <c r="E151" s="36">
        <v>1</v>
      </c>
      <c r="F151" s="36">
        <v>1015.837</v>
      </c>
      <c r="G151" s="36">
        <v>12.69796</v>
      </c>
      <c r="H151" s="36">
        <v>12.69796</v>
      </c>
      <c r="I151" s="36">
        <v>100060.6</v>
      </c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1:19">
      <c r="A152" s="36" t="s">
        <v>222</v>
      </c>
      <c r="B152" s="36">
        <v>4.0417000000000002E-2</v>
      </c>
      <c r="C152" s="36" t="s">
        <v>168</v>
      </c>
      <c r="D152" s="36" t="s">
        <v>419</v>
      </c>
      <c r="E152" s="36">
        <v>1</v>
      </c>
      <c r="F152" s="36">
        <v>1095.5350000000001</v>
      </c>
      <c r="G152" s="36">
        <v>13.694179999999999</v>
      </c>
      <c r="H152" s="36">
        <v>13.694179999999999</v>
      </c>
      <c r="I152" s="36">
        <v>100077.5</v>
      </c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1:19">
      <c r="A153" s="36" t="s">
        <v>223</v>
      </c>
      <c r="B153" s="36">
        <v>2.4733000000000002E-2</v>
      </c>
      <c r="C153" s="36" t="s">
        <v>168</v>
      </c>
      <c r="D153" s="36" t="s">
        <v>68</v>
      </c>
      <c r="E153" s="36">
        <v>1</v>
      </c>
      <c r="F153" s="36">
        <v>2680.886</v>
      </c>
      <c r="G153" s="36">
        <v>134.04429999999999</v>
      </c>
      <c r="H153" s="36">
        <v>134.04429999999999</v>
      </c>
      <c r="I153" s="36">
        <v>600008.30000000005</v>
      </c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1:19">
      <c r="A154" s="36" t="s">
        <v>224</v>
      </c>
      <c r="B154" s="36">
        <v>3.5798000000000003E-2</v>
      </c>
      <c r="C154" s="36" t="s">
        <v>168</v>
      </c>
      <c r="D154" s="36" t="s">
        <v>419</v>
      </c>
      <c r="E154" s="36">
        <v>1</v>
      </c>
      <c r="F154" s="36">
        <v>1862.5429999999999</v>
      </c>
      <c r="G154" s="36">
        <v>23.281790000000001</v>
      </c>
      <c r="H154" s="36">
        <v>23.281790000000001</v>
      </c>
      <c r="I154" s="36">
        <v>100116.7</v>
      </c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spans="1:19">
      <c r="A155" s="36" t="s">
        <v>225</v>
      </c>
      <c r="B155" s="36">
        <v>7.9677999999999999E-2</v>
      </c>
      <c r="C155" s="36" t="s">
        <v>168</v>
      </c>
      <c r="D155" s="36" t="s">
        <v>419</v>
      </c>
      <c r="E155" s="36">
        <v>1</v>
      </c>
      <c r="F155" s="36">
        <v>1661.2940000000001</v>
      </c>
      <c r="G155" s="36">
        <v>20.766179999999999</v>
      </c>
      <c r="H155" s="36">
        <v>20.766179999999999</v>
      </c>
      <c r="I155" s="36">
        <v>100231.6</v>
      </c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spans="1:19">
      <c r="A156" s="36" t="s">
        <v>226</v>
      </c>
      <c r="B156" s="36">
        <v>0.20980399999999999</v>
      </c>
      <c r="C156" s="36" t="s">
        <v>366</v>
      </c>
      <c r="D156" s="36" t="s">
        <v>419</v>
      </c>
      <c r="E156" s="36">
        <v>1</v>
      </c>
      <c r="F156" s="36">
        <v>930.01679999999999</v>
      </c>
      <c r="G156" s="36">
        <v>11.625209999999999</v>
      </c>
      <c r="H156" s="36">
        <v>11.625209999999999</v>
      </c>
      <c r="I156" s="36">
        <v>100341.5</v>
      </c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spans="1:19">
      <c r="A157" s="36" t="s">
        <v>227</v>
      </c>
      <c r="B157" s="36">
        <v>0.59774099999999997</v>
      </c>
      <c r="C157" s="36" t="s">
        <v>168</v>
      </c>
      <c r="D157" s="36" t="s">
        <v>419</v>
      </c>
      <c r="E157" s="36">
        <v>1</v>
      </c>
      <c r="F157" s="36">
        <v>491.60109999999997</v>
      </c>
      <c r="G157" s="36">
        <v>6.1450139999999998</v>
      </c>
      <c r="H157" s="36">
        <v>6.1450139999999998</v>
      </c>
      <c r="I157" s="36">
        <v>100514.2</v>
      </c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spans="1:19">
      <c r="A158" s="36" t="s">
        <v>228</v>
      </c>
      <c r="B158" s="36">
        <v>0.16282099999999999</v>
      </c>
      <c r="C158" s="36" t="s">
        <v>168</v>
      </c>
      <c r="D158" s="36" t="s">
        <v>419</v>
      </c>
      <c r="E158" s="36">
        <v>1</v>
      </c>
      <c r="F158" s="36">
        <v>1813.761</v>
      </c>
      <c r="G158" s="36">
        <v>22.67201</v>
      </c>
      <c r="H158" s="36">
        <v>22.67201</v>
      </c>
      <c r="I158" s="36">
        <v>100516.8</v>
      </c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spans="1:19">
      <c r="A159" s="36" t="s">
        <v>229</v>
      </c>
      <c r="B159" s="36">
        <v>0.119001</v>
      </c>
      <c r="C159" s="36" t="s">
        <v>366</v>
      </c>
      <c r="D159" s="36" t="s">
        <v>418</v>
      </c>
      <c r="E159" s="36">
        <v>1</v>
      </c>
      <c r="F159" s="36">
        <v>2880.8270000000002</v>
      </c>
      <c r="G159" s="36">
        <v>36.010339999999999</v>
      </c>
      <c r="H159" s="36">
        <v>36.010339999999999</v>
      </c>
      <c r="I159" s="36">
        <v>151028.5</v>
      </c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spans="1:19">
      <c r="A160" s="36" t="s">
        <v>230</v>
      </c>
      <c r="B160" s="36">
        <v>0.44149899999999997</v>
      </c>
      <c r="C160" s="36" t="s">
        <v>168</v>
      </c>
      <c r="D160" s="36" t="s">
        <v>419</v>
      </c>
      <c r="E160" s="36">
        <v>1</v>
      </c>
      <c r="F160" s="36">
        <v>603.13229999999999</v>
      </c>
      <c r="G160" s="36">
        <v>7.5391539999999999</v>
      </c>
      <c r="H160" s="36">
        <v>7.5391539999999999</v>
      </c>
      <c r="I160" s="36">
        <v>100466</v>
      </c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spans="1:19">
      <c r="A161" s="36" t="s">
        <v>231</v>
      </c>
      <c r="B161" s="36">
        <v>6.6385560000000003</v>
      </c>
      <c r="C161" s="36" t="s">
        <v>168</v>
      </c>
      <c r="D161" s="36" t="s">
        <v>419</v>
      </c>
      <c r="E161" s="36">
        <v>1</v>
      </c>
      <c r="F161" s="36">
        <v>688.18949999999995</v>
      </c>
      <c r="G161" s="36">
        <v>8.6023680000000002</v>
      </c>
      <c r="H161" s="36">
        <v>8.6023680000000002</v>
      </c>
      <c r="I161" s="36">
        <v>107995</v>
      </c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spans="1:19">
      <c r="A162" s="36" t="s">
        <v>232</v>
      </c>
      <c r="B162" s="36">
        <v>0.23322399999999999</v>
      </c>
      <c r="C162" s="36" t="s">
        <v>366</v>
      </c>
      <c r="D162" s="36" t="s">
        <v>68</v>
      </c>
      <c r="E162" s="36">
        <v>1</v>
      </c>
      <c r="F162" s="36">
        <v>522.39480000000003</v>
      </c>
      <c r="G162" s="36">
        <v>26.11974</v>
      </c>
      <c r="H162" s="36">
        <v>26.11974</v>
      </c>
      <c r="I162" s="36">
        <v>600015.19999999995</v>
      </c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spans="1:19">
      <c r="A163" s="36" t="s">
        <v>233</v>
      </c>
      <c r="B163" s="36">
        <v>34.197220000000002</v>
      </c>
      <c r="C163" s="36" t="s">
        <v>366</v>
      </c>
      <c r="D163" s="36" t="s">
        <v>419</v>
      </c>
      <c r="E163" s="36">
        <v>2</v>
      </c>
      <c r="F163" s="36">
        <v>31.19725</v>
      </c>
      <c r="G163" s="36">
        <v>0.38996599999999998</v>
      </c>
      <c r="H163" s="36">
        <v>0.77993100000000004</v>
      </c>
      <c r="I163" s="36">
        <v>203734</v>
      </c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spans="1:19">
      <c r="A164" s="36" t="s">
        <v>234</v>
      </c>
      <c r="B164" s="36">
        <v>1.7492209999999999</v>
      </c>
      <c r="C164" s="36" t="s">
        <v>366</v>
      </c>
      <c r="D164" s="36" t="s">
        <v>419</v>
      </c>
      <c r="E164" s="36">
        <v>1</v>
      </c>
      <c r="F164" s="36">
        <v>1060.702</v>
      </c>
      <c r="G164" s="36">
        <v>13.25877</v>
      </c>
      <c r="H164" s="36">
        <v>13.25877</v>
      </c>
      <c r="I164" s="36">
        <v>103247</v>
      </c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spans="1:19">
      <c r="A165" s="36" t="s">
        <v>235</v>
      </c>
      <c r="B165" s="36">
        <v>0.60126800000000002</v>
      </c>
      <c r="C165" s="36" t="s">
        <v>366</v>
      </c>
      <c r="D165" s="36" t="s">
        <v>418</v>
      </c>
      <c r="E165" s="36">
        <v>1</v>
      </c>
      <c r="F165" s="36">
        <v>4157.1490000000003</v>
      </c>
      <c r="G165" s="36">
        <v>51.964370000000002</v>
      </c>
      <c r="H165" s="36">
        <v>51.964370000000002</v>
      </c>
      <c r="I165" s="36">
        <v>157498.70000000001</v>
      </c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1:19">
      <c r="A166" s="36" t="s">
        <v>236</v>
      </c>
      <c r="B166" s="36">
        <v>3.3218990000000002</v>
      </c>
      <c r="C166" s="36" t="s">
        <v>366</v>
      </c>
      <c r="D166" s="36" t="s">
        <v>419</v>
      </c>
      <c r="E166" s="36">
        <v>1</v>
      </c>
      <c r="F166" s="36">
        <v>883.44939999999997</v>
      </c>
      <c r="G166" s="36">
        <v>11.04312</v>
      </c>
      <c r="H166" s="36">
        <v>11.04312</v>
      </c>
      <c r="I166" s="36">
        <v>105135.8</v>
      </c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1:19">
      <c r="A167" s="36" t="s">
        <v>237</v>
      </c>
      <c r="B167" s="36">
        <v>2.8868999999999999E-2</v>
      </c>
      <c r="C167" s="36" t="s">
        <v>168</v>
      </c>
      <c r="D167" s="36" t="s">
        <v>68</v>
      </c>
      <c r="E167" s="36">
        <v>1</v>
      </c>
      <c r="F167" s="36">
        <v>355.85840000000002</v>
      </c>
      <c r="G167" s="36">
        <v>17.792919999999999</v>
      </c>
      <c r="H167" s="36">
        <v>17.792919999999999</v>
      </c>
      <c r="I167" s="36">
        <v>600001.30000000005</v>
      </c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spans="1:19">
      <c r="A168" s="36" t="s">
        <v>238</v>
      </c>
      <c r="B168" s="36">
        <v>1.591011</v>
      </c>
      <c r="C168" s="36" t="s">
        <v>168</v>
      </c>
      <c r="D168" s="36" t="s">
        <v>419</v>
      </c>
      <c r="E168" s="36">
        <v>1</v>
      </c>
      <c r="F168" s="36">
        <v>713.26530000000002</v>
      </c>
      <c r="G168" s="36">
        <v>8.9158170000000005</v>
      </c>
      <c r="H168" s="36">
        <v>8.9158170000000005</v>
      </c>
      <c r="I168" s="36">
        <v>101985.9</v>
      </c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spans="1:19">
      <c r="A169" s="36" t="s">
        <v>65</v>
      </c>
      <c r="B169" s="36">
        <v>0.243919</v>
      </c>
      <c r="C169" s="36" t="s">
        <v>168</v>
      </c>
      <c r="D169" s="36" t="s">
        <v>419</v>
      </c>
      <c r="E169" s="36">
        <v>1</v>
      </c>
      <c r="F169" s="36">
        <v>783.00720000000001</v>
      </c>
      <c r="G169" s="36">
        <v>9.7875899999999998</v>
      </c>
      <c r="H169" s="36">
        <v>9.7875899999999998</v>
      </c>
      <c r="I169" s="36">
        <v>100334.2</v>
      </c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spans="1:19">
      <c r="A170" s="36" t="s">
        <v>239</v>
      </c>
      <c r="B170" s="36">
        <v>9.9784999999999999E-2</v>
      </c>
      <c r="C170" s="36" t="s">
        <v>168</v>
      </c>
      <c r="D170" s="36" t="s">
        <v>68</v>
      </c>
      <c r="E170" s="36">
        <v>1</v>
      </c>
      <c r="F170" s="36">
        <v>2317.8139999999999</v>
      </c>
      <c r="G170" s="36">
        <v>115.8907</v>
      </c>
      <c r="H170" s="36">
        <v>115.8907</v>
      </c>
      <c r="I170" s="36">
        <v>600028.9</v>
      </c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spans="1:19">
      <c r="A171" s="36" t="s">
        <v>240</v>
      </c>
      <c r="B171" s="36">
        <v>3.0335329999999998</v>
      </c>
      <c r="C171" s="36" t="s">
        <v>168</v>
      </c>
      <c r="D171" s="36" t="s">
        <v>418</v>
      </c>
      <c r="E171" s="36">
        <v>1</v>
      </c>
      <c r="F171" s="36">
        <v>2586.5729999999999</v>
      </c>
      <c r="G171" s="36">
        <v>32.332160000000002</v>
      </c>
      <c r="H171" s="36">
        <v>32.332160000000002</v>
      </c>
      <c r="I171" s="36">
        <v>173539.4</v>
      </c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spans="1:19">
      <c r="A172" s="36" t="s">
        <v>241</v>
      </c>
      <c r="B172" s="36">
        <v>0.180807</v>
      </c>
      <c r="C172" s="36" t="s">
        <v>168</v>
      </c>
      <c r="D172" s="36" t="s">
        <v>68</v>
      </c>
      <c r="E172" s="36">
        <v>1</v>
      </c>
      <c r="F172" s="36">
        <v>2187.0859999999998</v>
      </c>
      <c r="G172" s="36">
        <v>109.35429999999999</v>
      </c>
      <c r="H172" s="36">
        <v>109.35429999999999</v>
      </c>
      <c r="I172" s="36">
        <v>600049.4</v>
      </c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spans="1:19">
      <c r="A173" s="36" t="s">
        <v>242</v>
      </c>
      <c r="B173" s="36">
        <v>0.29075000000000001</v>
      </c>
      <c r="C173" s="36" t="s">
        <v>168</v>
      </c>
      <c r="D173" s="36" t="s">
        <v>68</v>
      </c>
      <c r="E173" s="36">
        <v>1</v>
      </c>
      <c r="F173" s="36">
        <v>491.83350000000002</v>
      </c>
      <c r="G173" s="36">
        <v>24.591670000000001</v>
      </c>
      <c r="H173" s="36">
        <v>24.591670000000001</v>
      </c>
      <c r="I173" s="36">
        <v>600017.9</v>
      </c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spans="1:19">
      <c r="A174" s="36" t="s">
        <v>243</v>
      </c>
      <c r="B174" s="36">
        <v>2.7713999999999999E-2</v>
      </c>
      <c r="C174" s="36" t="s">
        <v>366</v>
      </c>
      <c r="D174" s="36" t="s">
        <v>419</v>
      </c>
      <c r="E174" s="36">
        <v>1</v>
      </c>
      <c r="F174" s="36">
        <v>778.52599999999995</v>
      </c>
      <c r="G174" s="36">
        <v>9.7315749999999994</v>
      </c>
      <c r="H174" s="36">
        <v>9.7315749999999994</v>
      </c>
      <c r="I174" s="36">
        <v>100037.8</v>
      </c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spans="1:19">
      <c r="A175" s="36" t="s">
        <v>244</v>
      </c>
      <c r="B175" s="36">
        <v>0.39743400000000001</v>
      </c>
      <c r="C175" s="36" t="s">
        <v>366</v>
      </c>
      <c r="D175" s="36" t="s">
        <v>419</v>
      </c>
      <c r="E175" s="36">
        <v>1</v>
      </c>
      <c r="F175" s="36">
        <v>951.6848</v>
      </c>
      <c r="G175" s="36">
        <v>11.89606</v>
      </c>
      <c r="H175" s="36">
        <v>11.89606</v>
      </c>
      <c r="I175" s="36">
        <v>100661.9</v>
      </c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1:19">
      <c r="A176" s="36" t="s">
        <v>245</v>
      </c>
      <c r="B176" s="36">
        <v>1.1087E-2</v>
      </c>
      <c r="C176" s="36" t="s">
        <v>366</v>
      </c>
      <c r="D176" s="36" t="s">
        <v>419</v>
      </c>
      <c r="E176" s="36">
        <v>1</v>
      </c>
      <c r="F176" s="36">
        <v>865.50239999999997</v>
      </c>
      <c r="G176" s="36">
        <v>10.81878</v>
      </c>
      <c r="H176" s="36">
        <v>10.81878</v>
      </c>
      <c r="I176" s="36">
        <v>100016.8</v>
      </c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spans="1:19">
      <c r="A177" s="36" t="s">
        <v>246</v>
      </c>
      <c r="B177" s="36">
        <v>0.61150199999999999</v>
      </c>
      <c r="C177" s="36" t="s">
        <v>366</v>
      </c>
      <c r="D177" s="36" t="s">
        <v>419</v>
      </c>
      <c r="E177" s="36">
        <v>1</v>
      </c>
      <c r="F177" s="36">
        <v>1288.925</v>
      </c>
      <c r="G177" s="36">
        <v>16.111560000000001</v>
      </c>
      <c r="H177" s="36">
        <v>16.111560000000001</v>
      </c>
      <c r="I177" s="36">
        <v>101379.3</v>
      </c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1:19">
      <c r="A178" s="36" t="s">
        <v>247</v>
      </c>
      <c r="B178" s="36">
        <v>1.8762970000000001</v>
      </c>
      <c r="C178" s="36" t="s">
        <v>366</v>
      </c>
      <c r="D178" s="36" t="s">
        <v>419</v>
      </c>
      <c r="E178" s="36">
        <v>1</v>
      </c>
      <c r="F178" s="36">
        <v>943.17650000000003</v>
      </c>
      <c r="G178" s="36">
        <v>11.789709999999999</v>
      </c>
      <c r="H178" s="36">
        <v>11.789709999999999</v>
      </c>
      <c r="I178" s="36">
        <v>103096.9</v>
      </c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spans="1:19">
      <c r="A179" s="36" t="s">
        <v>248</v>
      </c>
      <c r="B179" s="36">
        <v>0.19530500000000001</v>
      </c>
      <c r="C179" s="36" t="s">
        <v>168</v>
      </c>
      <c r="D179" s="36" t="s">
        <v>68</v>
      </c>
      <c r="E179" s="36">
        <v>1</v>
      </c>
      <c r="F179" s="36">
        <v>2563.2220000000002</v>
      </c>
      <c r="G179" s="36">
        <v>128.1611</v>
      </c>
      <c r="H179" s="36">
        <v>128.1611</v>
      </c>
      <c r="I179" s="36">
        <v>600062.6</v>
      </c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spans="1:19">
      <c r="A180" s="36" t="s">
        <v>249</v>
      </c>
      <c r="B180" s="36">
        <v>1.8762999999999998E-2</v>
      </c>
      <c r="C180" s="36" t="s">
        <v>366</v>
      </c>
      <c r="D180" s="36" t="s">
        <v>419</v>
      </c>
      <c r="E180" s="36">
        <v>1</v>
      </c>
      <c r="F180" s="36">
        <v>658.37879999999996</v>
      </c>
      <c r="G180" s="36">
        <v>8.2297349999999998</v>
      </c>
      <c r="H180" s="36">
        <v>8.2297349999999998</v>
      </c>
      <c r="I180" s="36">
        <v>100021.6</v>
      </c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spans="1:19">
      <c r="A181" s="36" t="s">
        <v>250</v>
      </c>
      <c r="B181" s="36">
        <v>9.3810000000000004E-3</v>
      </c>
      <c r="C181" s="36" t="s">
        <v>366</v>
      </c>
      <c r="D181" s="36" t="s">
        <v>419</v>
      </c>
      <c r="E181" s="36">
        <v>1</v>
      </c>
      <c r="F181" s="36">
        <v>1426.865</v>
      </c>
      <c r="G181" s="36">
        <v>17.835809999999999</v>
      </c>
      <c r="H181" s="36">
        <v>17.835809999999999</v>
      </c>
      <c r="I181" s="36">
        <v>100023.4</v>
      </c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spans="1:19">
      <c r="A182" s="36" t="s">
        <v>251</v>
      </c>
      <c r="B182" s="36">
        <v>0.38351600000000002</v>
      </c>
      <c r="C182" s="36" t="s">
        <v>168</v>
      </c>
      <c r="D182" s="36" t="s">
        <v>68</v>
      </c>
      <c r="E182" s="36">
        <v>1</v>
      </c>
      <c r="F182" s="36">
        <v>1076.7760000000001</v>
      </c>
      <c r="G182" s="36">
        <v>53.838799999999999</v>
      </c>
      <c r="H182" s="36">
        <v>53.838799999999999</v>
      </c>
      <c r="I182" s="36">
        <v>600051.6</v>
      </c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spans="1:19">
      <c r="A183" s="36" t="s">
        <v>252</v>
      </c>
      <c r="B183" s="36">
        <v>0.64714099999999997</v>
      </c>
      <c r="C183" s="36" t="s">
        <v>366</v>
      </c>
      <c r="D183" s="36" t="s">
        <v>418</v>
      </c>
      <c r="E183" s="36">
        <v>1</v>
      </c>
      <c r="F183" s="36">
        <v>4159.857</v>
      </c>
      <c r="G183" s="36">
        <v>51.99821</v>
      </c>
      <c r="H183" s="36">
        <v>51.99821</v>
      </c>
      <c r="I183" s="36">
        <v>158076</v>
      </c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1:19">
      <c r="A184" s="36" t="s">
        <v>253</v>
      </c>
      <c r="B184" s="36">
        <v>8.8310000000000003E-3</v>
      </c>
      <c r="C184" s="36" t="s">
        <v>366</v>
      </c>
      <c r="D184" s="36" t="s">
        <v>418</v>
      </c>
      <c r="E184" s="36">
        <v>1</v>
      </c>
      <c r="F184" s="36">
        <v>2240.2779999999998</v>
      </c>
      <c r="G184" s="36">
        <v>28.00348</v>
      </c>
      <c r="H184" s="36">
        <v>28.00348</v>
      </c>
      <c r="I184" s="36">
        <v>150059.29999999999</v>
      </c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1:19">
      <c r="A185" s="36" t="s">
        <v>254</v>
      </c>
      <c r="B185" s="36">
        <v>5.9006000000000003E-2</v>
      </c>
      <c r="C185" s="36" t="s">
        <v>366</v>
      </c>
      <c r="D185" s="36" t="s">
        <v>68</v>
      </c>
      <c r="E185" s="36">
        <v>1</v>
      </c>
      <c r="F185" s="36">
        <v>356.74180000000001</v>
      </c>
      <c r="G185" s="36">
        <v>17.83709</v>
      </c>
      <c r="H185" s="36">
        <v>17.83709</v>
      </c>
      <c r="I185" s="36">
        <v>600002.6</v>
      </c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spans="1:19">
      <c r="A186" s="36" t="s">
        <v>255</v>
      </c>
      <c r="B186" s="36">
        <v>2.31E-3</v>
      </c>
      <c r="C186" s="36" t="s">
        <v>168</v>
      </c>
      <c r="D186" s="36" t="s">
        <v>419</v>
      </c>
      <c r="E186" s="36">
        <v>1</v>
      </c>
      <c r="F186" s="36">
        <v>1274.7809999999999</v>
      </c>
      <c r="G186" s="36">
        <v>15.934760000000001</v>
      </c>
      <c r="H186" s="36">
        <v>15.934760000000001</v>
      </c>
      <c r="I186" s="36">
        <v>100005.2</v>
      </c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spans="1:19">
      <c r="A187" s="36" t="s">
        <v>256</v>
      </c>
      <c r="B187" s="36">
        <v>1.2793000000000001E-2</v>
      </c>
      <c r="C187" s="36" t="s">
        <v>366</v>
      </c>
      <c r="D187" s="36" t="s">
        <v>419</v>
      </c>
      <c r="E187" s="36">
        <v>1</v>
      </c>
      <c r="F187" s="36">
        <v>1125.675</v>
      </c>
      <c r="G187" s="36">
        <v>14.07094</v>
      </c>
      <c r="H187" s="36">
        <v>14.07094</v>
      </c>
      <c r="I187" s="36">
        <v>100025.2</v>
      </c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1:19">
      <c r="A188" s="36" t="s">
        <v>257</v>
      </c>
      <c r="B188" s="36">
        <v>7.6211779999999996</v>
      </c>
      <c r="C188" s="36" t="s">
        <v>366</v>
      </c>
      <c r="D188" s="36" t="s">
        <v>68</v>
      </c>
      <c r="E188" s="36">
        <v>1</v>
      </c>
      <c r="F188" s="36">
        <v>591.39610000000005</v>
      </c>
      <c r="G188" s="36">
        <v>29.569800000000001</v>
      </c>
      <c r="H188" s="36">
        <v>29.569800000000001</v>
      </c>
      <c r="I188" s="36">
        <v>600563.4</v>
      </c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spans="1:19">
      <c r="A189" s="36" t="s">
        <v>258</v>
      </c>
      <c r="B189" s="36">
        <v>0.17516899999999999</v>
      </c>
      <c r="C189" s="36" t="s">
        <v>366</v>
      </c>
      <c r="D189" s="36" t="s">
        <v>419</v>
      </c>
      <c r="E189" s="36">
        <v>1</v>
      </c>
      <c r="F189" s="36">
        <v>583.34370000000001</v>
      </c>
      <c r="G189" s="36">
        <v>7.2917969999999999</v>
      </c>
      <c r="H189" s="36">
        <v>7.2917969999999999</v>
      </c>
      <c r="I189" s="36">
        <v>100178.8</v>
      </c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spans="1:19">
      <c r="A190" s="36" t="s">
        <v>259</v>
      </c>
      <c r="B190" s="36">
        <v>5.117E-3</v>
      </c>
      <c r="C190" s="36" t="s">
        <v>366</v>
      </c>
      <c r="D190" s="36" t="s">
        <v>418</v>
      </c>
      <c r="E190" s="36">
        <v>1</v>
      </c>
      <c r="F190" s="36">
        <v>2471.4699999999998</v>
      </c>
      <c r="G190" s="36">
        <v>30.893380000000001</v>
      </c>
      <c r="H190" s="36">
        <v>30.893380000000001</v>
      </c>
      <c r="I190" s="36">
        <v>150037.9</v>
      </c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spans="1:19">
      <c r="A191" s="36" t="s">
        <v>260</v>
      </c>
      <c r="B191" s="36">
        <v>1.4499E-2</v>
      </c>
      <c r="C191" s="36" t="s">
        <v>366</v>
      </c>
      <c r="D191" s="36" t="s">
        <v>419</v>
      </c>
      <c r="E191" s="36">
        <v>1</v>
      </c>
      <c r="F191" s="36">
        <v>1282.672</v>
      </c>
      <c r="G191" s="36">
        <v>16.03341</v>
      </c>
      <c r="H191" s="36">
        <v>16.03341</v>
      </c>
      <c r="I191" s="36">
        <v>100032.5</v>
      </c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1:19">
      <c r="A192" s="36" t="s">
        <v>261</v>
      </c>
      <c r="B192" s="36">
        <v>7.8463000000000005E-2</v>
      </c>
      <c r="C192" s="36" t="s">
        <v>366</v>
      </c>
      <c r="D192" s="36" t="s">
        <v>68</v>
      </c>
      <c r="E192" s="36">
        <v>1</v>
      </c>
      <c r="F192" s="36">
        <v>700.11369999999999</v>
      </c>
      <c r="G192" s="36">
        <v>35.005679999999998</v>
      </c>
      <c r="H192" s="36">
        <v>35.005679999999998</v>
      </c>
      <c r="I192" s="36">
        <v>600006.9</v>
      </c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spans="1:19">
      <c r="A193" s="36" t="s">
        <v>262</v>
      </c>
      <c r="B193" s="36">
        <v>2.0469000000000001E-2</v>
      </c>
      <c r="C193" s="36" t="s">
        <v>366</v>
      </c>
      <c r="D193" s="36" t="s">
        <v>419</v>
      </c>
      <c r="E193" s="36">
        <v>1</v>
      </c>
      <c r="F193" s="36">
        <v>1440.2560000000001</v>
      </c>
      <c r="G193" s="36">
        <v>18.0032</v>
      </c>
      <c r="H193" s="36">
        <v>18.0032</v>
      </c>
      <c r="I193" s="36">
        <v>100051.6</v>
      </c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spans="1:19">
      <c r="A194" s="36" t="s">
        <v>263</v>
      </c>
      <c r="B194" s="36">
        <v>6.2020150000000003</v>
      </c>
      <c r="C194" s="36" t="s">
        <v>307</v>
      </c>
      <c r="D194" s="36" t="s">
        <v>419</v>
      </c>
      <c r="E194" s="36">
        <v>1</v>
      </c>
      <c r="F194" s="36">
        <v>62.590400000000002</v>
      </c>
      <c r="G194" s="36">
        <v>0.78237999999999996</v>
      </c>
      <c r="H194" s="36">
        <v>0.78237999999999996</v>
      </c>
      <c r="I194" s="36">
        <v>100679.3</v>
      </c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1:19">
      <c r="A195" s="36" t="s">
        <v>264</v>
      </c>
      <c r="B195" s="36">
        <v>0.30670599999999998</v>
      </c>
      <c r="C195" s="36" t="s">
        <v>366</v>
      </c>
      <c r="D195" s="36" t="s">
        <v>68</v>
      </c>
      <c r="E195" s="36">
        <v>1</v>
      </c>
      <c r="F195" s="36">
        <v>1139.1289999999999</v>
      </c>
      <c r="G195" s="36">
        <v>56.956440000000001</v>
      </c>
      <c r="H195" s="36">
        <v>56.956440000000001</v>
      </c>
      <c r="I195" s="36">
        <v>600043.69999999995</v>
      </c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spans="1:19">
      <c r="A196" s="36" t="s">
        <v>265</v>
      </c>
      <c r="B196" s="36">
        <v>7.9677999999999999E-2</v>
      </c>
      <c r="C196" s="36" t="s">
        <v>168</v>
      </c>
      <c r="D196" s="36" t="s">
        <v>418</v>
      </c>
      <c r="E196" s="36">
        <v>1</v>
      </c>
      <c r="F196" s="36">
        <v>1942.454</v>
      </c>
      <c r="G196" s="36">
        <v>24.280670000000001</v>
      </c>
      <c r="H196" s="36">
        <v>24.280670000000001</v>
      </c>
      <c r="I196" s="36">
        <v>150464.29999999999</v>
      </c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spans="1:19">
      <c r="A197" s="36" t="s">
        <v>266</v>
      </c>
      <c r="B197" s="36">
        <v>1.0392999999999999E-2</v>
      </c>
      <c r="C197" s="36" t="s">
        <v>168</v>
      </c>
      <c r="D197" s="36" t="s">
        <v>419</v>
      </c>
      <c r="E197" s="36">
        <v>1</v>
      </c>
      <c r="F197" s="36">
        <v>1236.2159999999999</v>
      </c>
      <c r="G197" s="36">
        <v>15.4527</v>
      </c>
      <c r="H197" s="36">
        <v>15.4527</v>
      </c>
      <c r="I197" s="36">
        <v>100022.5</v>
      </c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spans="1:19">
      <c r="A198" s="36" t="s">
        <v>267</v>
      </c>
      <c r="B198" s="36">
        <v>3.1556000000000001E-2</v>
      </c>
      <c r="C198" s="36" t="s">
        <v>366</v>
      </c>
      <c r="D198" s="36" t="s">
        <v>419</v>
      </c>
      <c r="E198" s="36">
        <v>1</v>
      </c>
      <c r="F198" s="36">
        <v>759.03150000000005</v>
      </c>
      <c r="G198" s="36">
        <v>9.4878929999999997</v>
      </c>
      <c r="H198" s="36">
        <v>9.4878929999999997</v>
      </c>
      <c r="I198" s="36">
        <v>100041.9</v>
      </c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1:19">
      <c r="A199" s="36" t="s">
        <v>268</v>
      </c>
      <c r="B199" s="36">
        <v>0.58591599999999999</v>
      </c>
      <c r="C199" s="36" t="s">
        <v>366</v>
      </c>
      <c r="D199" s="36" t="s">
        <v>419</v>
      </c>
      <c r="E199" s="36">
        <v>1</v>
      </c>
      <c r="F199" s="36">
        <v>476.27569999999997</v>
      </c>
      <c r="G199" s="36">
        <v>5.9534459999999996</v>
      </c>
      <c r="H199" s="36">
        <v>5.9534459999999996</v>
      </c>
      <c r="I199" s="36">
        <v>100488.4</v>
      </c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spans="1:19">
      <c r="A200" s="36" t="s">
        <v>269</v>
      </c>
      <c r="B200" s="36">
        <v>0.181365</v>
      </c>
      <c r="C200" s="36" t="s">
        <v>168</v>
      </c>
      <c r="D200" s="36" t="s">
        <v>419</v>
      </c>
      <c r="E200" s="36">
        <v>1</v>
      </c>
      <c r="F200" s="36">
        <v>1005.123</v>
      </c>
      <c r="G200" s="36">
        <v>12.56404</v>
      </c>
      <c r="H200" s="36">
        <v>12.56404</v>
      </c>
      <c r="I200" s="36">
        <v>100319</v>
      </c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spans="1:19">
      <c r="A201" s="36" t="s">
        <v>270</v>
      </c>
      <c r="B201" s="36">
        <v>6.9286E-2</v>
      </c>
      <c r="C201" s="36" t="s">
        <v>168</v>
      </c>
      <c r="D201" s="36" t="s">
        <v>418</v>
      </c>
      <c r="E201" s="36">
        <v>1</v>
      </c>
      <c r="F201" s="36">
        <v>1978.2460000000001</v>
      </c>
      <c r="G201" s="36">
        <v>24.728079999999999</v>
      </c>
      <c r="H201" s="36">
        <v>24.728079999999999</v>
      </c>
      <c r="I201" s="36">
        <v>150411.20000000001</v>
      </c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spans="1:19">
      <c r="A202" s="36" t="s">
        <v>271</v>
      </c>
      <c r="B202" s="36">
        <v>2.3487830000000001</v>
      </c>
      <c r="C202" s="36" t="s">
        <v>366</v>
      </c>
      <c r="D202" s="36" t="s">
        <v>419</v>
      </c>
      <c r="E202" s="36">
        <v>1</v>
      </c>
      <c r="F202" s="36">
        <v>1223.7280000000001</v>
      </c>
      <c r="G202" s="36">
        <v>15.29659</v>
      </c>
      <c r="H202" s="36">
        <v>15.29659</v>
      </c>
      <c r="I202" s="36">
        <v>105030</v>
      </c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1:19">
      <c r="A203" s="36" t="s">
        <v>272</v>
      </c>
      <c r="B203" s="36">
        <v>0.81092900000000001</v>
      </c>
      <c r="C203" s="36" t="s">
        <v>168</v>
      </c>
      <c r="D203" s="36" t="s">
        <v>68</v>
      </c>
      <c r="E203" s="36">
        <v>1</v>
      </c>
      <c r="F203" s="36">
        <v>677.88699999999994</v>
      </c>
      <c r="G203" s="36">
        <v>33.894350000000003</v>
      </c>
      <c r="H203" s="36">
        <v>33.894350000000003</v>
      </c>
      <c r="I203" s="36">
        <v>600068.69999999995</v>
      </c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spans="1:19">
      <c r="A204" s="36" t="s">
        <v>273</v>
      </c>
      <c r="B204" s="36">
        <v>1.6167000000000001E-2</v>
      </c>
      <c r="C204" s="36" t="s">
        <v>366</v>
      </c>
      <c r="D204" s="36" t="s">
        <v>418</v>
      </c>
      <c r="E204" s="36">
        <v>1</v>
      </c>
      <c r="F204" s="36">
        <v>2121.375</v>
      </c>
      <c r="G204" s="36">
        <v>26.51718</v>
      </c>
      <c r="H204" s="36">
        <v>26.51718</v>
      </c>
      <c r="I204" s="36">
        <v>150102.9</v>
      </c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spans="1:19">
      <c r="A205" s="36" t="s">
        <v>274</v>
      </c>
      <c r="B205" s="36">
        <v>1.7060000000000001E-3</v>
      </c>
      <c r="C205" s="36" t="s">
        <v>366</v>
      </c>
      <c r="D205" s="36" t="s">
        <v>419</v>
      </c>
      <c r="E205" s="36">
        <v>1</v>
      </c>
      <c r="F205" s="36">
        <v>835.93089999999995</v>
      </c>
      <c r="G205" s="36">
        <v>10.44914</v>
      </c>
      <c r="H205" s="36">
        <v>10.44914</v>
      </c>
      <c r="I205" s="36">
        <v>100002.5</v>
      </c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spans="1:19">
      <c r="A206" s="36" t="s">
        <v>275</v>
      </c>
      <c r="B206" s="36">
        <v>5.2025000000000002E-2</v>
      </c>
      <c r="C206" s="36" t="s">
        <v>168</v>
      </c>
      <c r="D206" s="36" t="s">
        <v>419</v>
      </c>
      <c r="E206" s="36">
        <v>1</v>
      </c>
      <c r="F206" s="36">
        <v>1090.9970000000001</v>
      </c>
      <c r="G206" s="36">
        <v>13.637460000000001</v>
      </c>
      <c r="H206" s="36">
        <v>13.637460000000001</v>
      </c>
      <c r="I206" s="36">
        <v>100099.3</v>
      </c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spans="1:19">
      <c r="A207" s="36" t="s">
        <v>276</v>
      </c>
      <c r="B207" s="36">
        <v>0.396569</v>
      </c>
      <c r="C207" s="36" t="s">
        <v>168</v>
      </c>
      <c r="D207" s="36" t="s">
        <v>68</v>
      </c>
      <c r="E207" s="36">
        <v>1</v>
      </c>
      <c r="F207" s="36">
        <v>614.7201</v>
      </c>
      <c r="G207" s="36">
        <v>30.736000000000001</v>
      </c>
      <c r="H207" s="36">
        <v>30.736000000000001</v>
      </c>
      <c r="I207" s="36">
        <v>600030.5</v>
      </c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1:19">
      <c r="A208" s="36" t="s">
        <v>277</v>
      </c>
      <c r="B208" s="36">
        <v>1.737311</v>
      </c>
      <c r="C208" s="36" t="s">
        <v>168</v>
      </c>
      <c r="D208" s="36" t="s">
        <v>419</v>
      </c>
      <c r="E208" s="36">
        <v>1</v>
      </c>
      <c r="F208" s="36">
        <v>633.27250000000004</v>
      </c>
      <c r="G208" s="36">
        <v>7.9159059999999997</v>
      </c>
      <c r="H208" s="36">
        <v>7.9159059999999997</v>
      </c>
      <c r="I208" s="36">
        <v>101925.3</v>
      </c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1:19">
      <c r="A209" s="36" t="s">
        <v>278</v>
      </c>
      <c r="B209" s="36">
        <v>1.155E-3</v>
      </c>
      <c r="C209" s="36" t="s">
        <v>168</v>
      </c>
      <c r="D209" s="36" t="s">
        <v>419</v>
      </c>
      <c r="E209" s="36">
        <v>1</v>
      </c>
      <c r="F209" s="36">
        <v>1847.934</v>
      </c>
      <c r="G209" s="36">
        <v>23.09918</v>
      </c>
      <c r="H209" s="36">
        <v>23.09918</v>
      </c>
      <c r="I209" s="36">
        <v>100003.7</v>
      </c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spans="1:19">
      <c r="A210" s="36" t="s">
        <v>279</v>
      </c>
      <c r="B210" s="36">
        <v>3.9194E-2</v>
      </c>
      <c r="C210" s="36" t="s">
        <v>366</v>
      </c>
      <c r="D210" s="36" t="s">
        <v>418</v>
      </c>
      <c r="E210" s="36">
        <v>1</v>
      </c>
      <c r="F210" s="36">
        <v>2970.7429999999999</v>
      </c>
      <c r="G210" s="36">
        <v>37.13429</v>
      </c>
      <c r="H210" s="36">
        <v>37.13429</v>
      </c>
      <c r="I210" s="36">
        <v>150349.29999999999</v>
      </c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spans="1:19">
      <c r="A211" s="36" t="s">
        <v>280</v>
      </c>
      <c r="B211" s="36">
        <v>0.20344899999999999</v>
      </c>
      <c r="C211" s="36" t="s">
        <v>366</v>
      </c>
      <c r="D211" s="36" t="s">
        <v>419</v>
      </c>
      <c r="E211" s="36">
        <v>1</v>
      </c>
      <c r="F211" s="36">
        <v>346.92750000000001</v>
      </c>
      <c r="G211" s="36">
        <v>4.3365939999999998</v>
      </c>
      <c r="H211" s="36">
        <v>4.3365939999999998</v>
      </c>
      <c r="I211" s="36">
        <v>100123.5</v>
      </c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spans="1:19">
      <c r="A212" s="36" t="s">
        <v>281</v>
      </c>
      <c r="B212" s="36">
        <v>2.6388919999999998</v>
      </c>
      <c r="C212" s="36" t="s">
        <v>366</v>
      </c>
      <c r="D212" s="36" t="s">
        <v>418</v>
      </c>
      <c r="E212" s="36">
        <v>1</v>
      </c>
      <c r="F212" s="36">
        <v>2927.2869999999998</v>
      </c>
      <c r="G212" s="36">
        <v>36.591079999999998</v>
      </c>
      <c r="H212" s="36">
        <v>36.591079999999998</v>
      </c>
      <c r="I212" s="36">
        <v>173174.39999999999</v>
      </c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spans="1:19">
      <c r="A213" s="36" t="s">
        <v>282</v>
      </c>
      <c r="B213" s="36">
        <v>23.280709999999999</v>
      </c>
      <c r="C213" s="36" t="s">
        <v>366</v>
      </c>
      <c r="D213" s="36" t="s">
        <v>68</v>
      </c>
      <c r="E213" s="36">
        <v>1</v>
      </c>
      <c r="F213" s="36">
        <v>541.47640000000001</v>
      </c>
      <c r="G213" s="36">
        <v>27.073820000000001</v>
      </c>
      <c r="H213" s="36">
        <v>27.073820000000001</v>
      </c>
      <c r="I213" s="36">
        <v>601575.69999999995</v>
      </c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1:19">
      <c r="A214" s="36" t="s">
        <v>283</v>
      </c>
      <c r="B214" s="36">
        <v>0.11001900000000001</v>
      </c>
      <c r="C214" s="36" t="s">
        <v>366</v>
      </c>
      <c r="D214" s="36" t="s">
        <v>418</v>
      </c>
      <c r="E214" s="36">
        <v>1</v>
      </c>
      <c r="F214" s="36">
        <v>4330.4629999999997</v>
      </c>
      <c r="G214" s="36">
        <v>54.130780000000001</v>
      </c>
      <c r="H214" s="36">
        <v>54.130780000000001</v>
      </c>
      <c r="I214" s="36">
        <v>151429.29999999999</v>
      </c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spans="1:19">
      <c r="A215" s="36" t="s">
        <v>284</v>
      </c>
      <c r="B215" s="36">
        <v>7.6759999999999997E-3</v>
      </c>
      <c r="C215" s="36" t="s">
        <v>366</v>
      </c>
      <c r="D215" s="36" t="s">
        <v>419</v>
      </c>
      <c r="E215" s="36">
        <v>1</v>
      </c>
      <c r="F215" s="36">
        <v>1440.932</v>
      </c>
      <c r="G215" s="36">
        <v>18.011649999999999</v>
      </c>
      <c r="H215" s="36">
        <v>18.011649999999999</v>
      </c>
      <c r="I215" s="36">
        <v>100019.4</v>
      </c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spans="1:19">
      <c r="A216" s="36" t="s">
        <v>285</v>
      </c>
      <c r="B216" s="36">
        <v>2.4609000000000001</v>
      </c>
      <c r="C216" s="36" t="s">
        <v>366</v>
      </c>
      <c r="D216" s="36" t="s">
        <v>418</v>
      </c>
      <c r="E216" s="36">
        <v>1</v>
      </c>
      <c r="F216" s="36">
        <v>2979.1</v>
      </c>
      <c r="G216" s="36">
        <v>37.238750000000003</v>
      </c>
      <c r="H216" s="36">
        <v>37.238750000000003</v>
      </c>
      <c r="I216" s="36">
        <v>171993.8</v>
      </c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1:19">
      <c r="A217" s="36" t="s">
        <v>286</v>
      </c>
      <c r="B217" s="36">
        <v>3.4113999999999998E-2</v>
      </c>
      <c r="C217" s="36" t="s">
        <v>366</v>
      </c>
      <c r="D217" s="36" t="s">
        <v>419</v>
      </c>
      <c r="E217" s="36">
        <v>1</v>
      </c>
      <c r="F217" s="36">
        <v>781.50660000000005</v>
      </c>
      <c r="G217" s="36">
        <v>9.7688319999999997</v>
      </c>
      <c r="H217" s="36">
        <v>9.7688319999999997</v>
      </c>
      <c r="I217" s="36">
        <v>100046.7</v>
      </c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spans="1:19">
      <c r="A218" s="36" t="s">
        <v>287</v>
      </c>
      <c r="B218" s="36">
        <v>5.7739999999999996E-3</v>
      </c>
      <c r="C218" s="36" t="s">
        <v>366</v>
      </c>
      <c r="D218" s="36" t="s">
        <v>419</v>
      </c>
      <c r="E218" s="36">
        <v>1</v>
      </c>
      <c r="F218" s="36">
        <v>1326.779</v>
      </c>
      <c r="G218" s="36">
        <v>16.58474</v>
      </c>
      <c r="H218" s="36">
        <v>16.58474</v>
      </c>
      <c r="I218" s="36">
        <v>100013.4</v>
      </c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1:19">
      <c r="A219" s="36" t="s">
        <v>288</v>
      </c>
      <c r="B219" s="36">
        <v>7.6759999999999997E-3</v>
      </c>
      <c r="C219" s="36" t="s">
        <v>168</v>
      </c>
      <c r="D219" s="36" t="s">
        <v>419</v>
      </c>
      <c r="E219" s="36">
        <v>1</v>
      </c>
      <c r="F219" s="36">
        <v>1055.9110000000001</v>
      </c>
      <c r="G219" s="36">
        <v>13.19889</v>
      </c>
      <c r="H219" s="36">
        <v>13.19889</v>
      </c>
      <c r="I219" s="36">
        <v>100014.2</v>
      </c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spans="1:19">
      <c r="A220" s="36" t="s">
        <v>289</v>
      </c>
      <c r="B220" s="36">
        <v>6.2719999999999998E-3</v>
      </c>
      <c r="C220" s="36" t="s">
        <v>366</v>
      </c>
      <c r="D220" s="36" t="s">
        <v>418</v>
      </c>
      <c r="E220" s="36">
        <v>1</v>
      </c>
      <c r="F220" s="36">
        <v>2359.1550000000002</v>
      </c>
      <c r="G220" s="36">
        <v>29.489439999999998</v>
      </c>
      <c r="H220" s="36">
        <v>29.489439999999998</v>
      </c>
      <c r="I220" s="36">
        <v>150044.4</v>
      </c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spans="1:19">
      <c r="A221" s="36" t="s">
        <v>290</v>
      </c>
      <c r="B221" s="36">
        <v>1.6204E-2</v>
      </c>
      <c r="C221" s="36" t="s">
        <v>366</v>
      </c>
      <c r="D221" s="36" t="s">
        <v>419</v>
      </c>
      <c r="E221" s="36">
        <v>1</v>
      </c>
      <c r="F221" s="36">
        <v>1482.2149999999999</v>
      </c>
      <c r="G221" s="36">
        <v>18.52769</v>
      </c>
      <c r="H221" s="36">
        <v>18.52769</v>
      </c>
      <c r="I221" s="36">
        <v>100042</v>
      </c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spans="1:19">
      <c r="A222" s="36" t="s">
        <v>291</v>
      </c>
      <c r="B222" s="36">
        <v>4.2640000000000004E-3</v>
      </c>
      <c r="C222" s="36" t="s">
        <v>366</v>
      </c>
      <c r="D222" s="36" t="s">
        <v>419</v>
      </c>
      <c r="E222" s="36">
        <v>1</v>
      </c>
      <c r="F222" s="36">
        <v>1105.473</v>
      </c>
      <c r="G222" s="36">
        <v>13.81841</v>
      </c>
      <c r="H222" s="36">
        <v>13.81841</v>
      </c>
      <c r="I222" s="36">
        <v>100008.2</v>
      </c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spans="1:19">
      <c r="A223" s="36" t="s">
        <v>292</v>
      </c>
      <c r="B223" s="36">
        <v>1.3857E-2</v>
      </c>
      <c r="C223" s="36" t="s">
        <v>168</v>
      </c>
      <c r="D223" s="36" t="s">
        <v>418</v>
      </c>
      <c r="E223" s="36">
        <v>1</v>
      </c>
      <c r="F223" s="36">
        <v>2120.7640000000001</v>
      </c>
      <c r="G223" s="36">
        <v>26.509550000000001</v>
      </c>
      <c r="H223" s="36">
        <v>26.509550000000001</v>
      </c>
      <c r="I223" s="36">
        <v>150088.20000000001</v>
      </c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spans="1:19">
      <c r="A224" s="36" t="s">
        <v>293</v>
      </c>
      <c r="B224" s="36">
        <v>5.7739999999999996E-3</v>
      </c>
      <c r="C224" s="36" t="s">
        <v>366</v>
      </c>
      <c r="D224" s="36" t="s">
        <v>419</v>
      </c>
      <c r="E224" s="36">
        <v>1</v>
      </c>
      <c r="F224" s="36">
        <v>1181.992</v>
      </c>
      <c r="G224" s="36">
        <v>14.774900000000001</v>
      </c>
      <c r="H224" s="36">
        <v>14.774900000000001</v>
      </c>
      <c r="I224" s="36">
        <v>100011.9</v>
      </c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spans="1:19">
      <c r="A225" s="36" t="s">
        <v>294</v>
      </c>
      <c r="B225" s="36">
        <v>0.35700199999999999</v>
      </c>
      <c r="C225" s="36" t="s">
        <v>366</v>
      </c>
      <c r="D225" s="36" t="s">
        <v>418</v>
      </c>
      <c r="E225" s="36">
        <v>1</v>
      </c>
      <c r="F225" s="36">
        <v>2864.12</v>
      </c>
      <c r="G225" s="36">
        <v>35.801499999999997</v>
      </c>
      <c r="H225" s="36">
        <v>35.801499999999997</v>
      </c>
      <c r="I225" s="36">
        <v>153067.5</v>
      </c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spans="1:19">
      <c r="A226" s="36" t="s">
        <v>295</v>
      </c>
      <c r="B226" s="36">
        <v>0.17321400000000001</v>
      </c>
      <c r="C226" s="36" t="s">
        <v>168</v>
      </c>
      <c r="D226" s="36" t="s">
        <v>419</v>
      </c>
      <c r="E226" s="36">
        <v>1</v>
      </c>
      <c r="F226" s="36">
        <v>996.82659999999998</v>
      </c>
      <c r="G226" s="36">
        <v>12.460330000000001</v>
      </c>
      <c r="H226" s="36">
        <v>12.460330000000001</v>
      </c>
      <c r="I226" s="36">
        <v>100302.2</v>
      </c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spans="1:19">
      <c r="A227" s="36" t="s">
        <v>296</v>
      </c>
      <c r="B227" s="36">
        <v>0.111725</v>
      </c>
      <c r="C227" s="36" t="s">
        <v>366</v>
      </c>
      <c r="D227" s="36" t="s">
        <v>418</v>
      </c>
      <c r="E227" s="36">
        <v>1</v>
      </c>
      <c r="F227" s="36">
        <v>3961.3020000000001</v>
      </c>
      <c r="G227" s="36">
        <v>49.516280000000002</v>
      </c>
      <c r="H227" s="36">
        <v>49.516280000000002</v>
      </c>
      <c r="I227" s="36">
        <v>151327.70000000001</v>
      </c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1:19">
      <c r="A228" s="36" t="s">
        <v>297</v>
      </c>
      <c r="B228" s="36">
        <v>0.111725</v>
      </c>
      <c r="C228" s="36" t="s">
        <v>366</v>
      </c>
      <c r="D228" s="36" t="s">
        <v>419</v>
      </c>
      <c r="E228" s="36">
        <v>1</v>
      </c>
      <c r="F228" s="36">
        <v>1137.94</v>
      </c>
      <c r="G228" s="36">
        <v>14.22425</v>
      </c>
      <c r="H228" s="36">
        <v>14.22425</v>
      </c>
      <c r="I228" s="36">
        <v>100222.5</v>
      </c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spans="1:19">
      <c r="A229" s="36" t="s">
        <v>298</v>
      </c>
      <c r="B229" s="36">
        <v>1.7060000000000001E-3</v>
      </c>
      <c r="C229" s="36" t="s">
        <v>366</v>
      </c>
      <c r="D229" s="36" t="s">
        <v>419</v>
      </c>
      <c r="E229" s="36">
        <v>1</v>
      </c>
      <c r="F229" s="36">
        <v>830.8116</v>
      </c>
      <c r="G229" s="36">
        <v>10.38514</v>
      </c>
      <c r="H229" s="36">
        <v>10.38514</v>
      </c>
      <c r="I229" s="36">
        <v>100002.5</v>
      </c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spans="1:19">
      <c r="A230" s="36" t="s">
        <v>299</v>
      </c>
      <c r="B230" s="36">
        <v>0.121959</v>
      </c>
      <c r="C230" s="36" t="s">
        <v>366</v>
      </c>
      <c r="D230" s="36" t="s">
        <v>419</v>
      </c>
      <c r="E230" s="36">
        <v>1</v>
      </c>
      <c r="F230" s="36">
        <v>1442.566</v>
      </c>
      <c r="G230" s="36">
        <v>18.032080000000001</v>
      </c>
      <c r="H230" s="36">
        <v>18.032080000000001</v>
      </c>
      <c r="I230" s="36">
        <v>100307.9</v>
      </c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spans="1:19">
      <c r="A231" s="36" t="s">
        <v>300</v>
      </c>
      <c r="B231" s="36">
        <v>8.5290000000000001E-3</v>
      </c>
      <c r="C231" s="36" t="s">
        <v>366</v>
      </c>
      <c r="D231" s="36" t="s">
        <v>419</v>
      </c>
      <c r="E231" s="36">
        <v>1</v>
      </c>
      <c r="F231" s="36">
        <v>1110.4259999999999</v>
      </c>
      <c r="G231" s="36">
        <v>13.880319999999999</v>
      </c>
      <c r="H231" s="36">
        <v>13.880319999999999</v>
      </c>
      <c r="I231" s="36">
        <v>100016.6</v>
      </c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spans="1:19">
      <c r="A232" s="36" t="s">
        <v>301</v>
      </c>
      <c r="B232" s="36">
        <v>5.7739999999999996E-3</v>
      </c>
      <c r="C232" s="36" t="s">
        <v>366</v>
      </c>
      <c r="D232" s="36" t="s">
        <v>419</v>
      </c>
      <c r="E232" s="36">
        <v>1</v>
      </c>
      <c r="F232" s="36">
        <v>1029.3969999999999</v>
      </c>
      <c r="G232" s="36">
        <v>12.867459999999999</v>
      </c>
      <c r="H232" s="36">
        <v>12.867459999999999</v>
      </c>
      <c r="I232" s="36">
        <v>100010.4</v>
      </c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spans="1:19">
      <c r="A233" s="36" t="s">
        <v>302</v>
      </c>
      <c r="B233" s="36">
        <v>5.7739999999999996E-3</v>
      </c>
      <c r="C233" s="36" t="s">
        <v>168</v>
      </c>
      <c r="D233" s="36" t="s">
        <v>419</v>
      </c>
      <c r="E233" s="36">
        <v>1</v>
      </c>
      <c r="F233" s="36">
        <v>1559.106</v>
      </c>
      <c r="G233" s="36">
        <v>19.48883</v>
      </c>
      <c r="H233" s="36">
        <v>19.48883</v>
      </c>
      <c r="I233" s="36">
        <v>100015.8</v>
      </c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spans="1:19">
      <c r="A234" s="36" t="s">
        <v>303</v>
      </c>
      <c r="B234" s="36">
        <v>9.3810000000000004E-3</v>
      </c>
      <c r="C234" s="36" t="s">
        <v>366</v>
      </c>
      <c r="D234" s="36" t="s">
        <v>419</v>
      </c>
      <c r="E234" s="36">
        <v>1</v>
      </c>
      <c r="F234" s="36">
        <v>1247.461</v>
      </c>
      <c r="G234" s="36">
        <v>15.593260000000001</v>
      </c>
      <c r="H234" s="36">
        <v>15.593260000000001</v>
      </c>
      <c r="I234" s="36">
        <v>100020.5</v>
      </c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spans="1:19">
      <c r="A235" s="36" t="s">
        <v>304</v>
      </c>
      <c r="B235" s="36">
        <v>8.6138999999999993E-2</v>
      </c>
      <c r="C235" s="36" t="s">
        <v>366</v>
      </c>
      <c r="D235" s="36" t="s">
        <v>419</v>
      </c>
      <c r="E235" s="36">
        <v>1</v>
      </c>
      <c r="F235" s="36">
        <v>1074.998</v>
      </c>
      <c r="G235" s="36">
        <v>13.437480000000001</v>
      </c>
      <c r="H235" s="36">
        <v>13.437480000000001</v>
      </c>
      <c r="I235" s="36">
        <v>100162</v>
      </c>
      <c r="J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spans="1:19">
      <c r="A236" s="36" t="s">
        <v>305</v>
      </c>
      <c r="B236" s="36">
        <v>1.1193E-2</v>
      </c>
      <c r="C236" s="36" t="s">
        <v>366</v>
      </c>
      <c r="D236" s="36" t="s">
        <v>418</v>
      </c>
      <c r="E236" s="36">
        <v>1</v>
      </c>
      <c r="F236" s="36">
        <v>2405.7959999999998</v>
      </c>
      <c r="G236" s="36">
        <v>30.07245</v>
      </c>
      <c r="H236" s="36">
        <v>30.07245</v>
      </c>
      <c r="I236" s="36">
        <v>150080.79999999999</v>
      </c>
      <c r="J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spans="1:19">
      <c r="A237" s="36" t="s">
        <v>306</v>
      </c>
      <c r="B237" s="36">
        <v>0.98061100000000001</v>
      </c>
      <c r="C237" s="36" t="s">
        <v>168</v>
      </c>
      <c r="D237" s="36" t="s">
        <v>68</v>
      </c>
      <c r="E237" s="36">
        <v>1</v>
      </c>
      <c r="F237" s="36">
        <v>2209.538</v>
      </c>
      <c r="G237" s="36">
        <v>110.4769</v>
      </c>
      <c r="H237" s="36">
        <v>110.4769</v>
      </c>
      <c r="I237" s="36">
        <v>600270.80000000005</v>
      </c>
      <c r="J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spans="1:19">
      <c r="A238" s="36" t="s">
        <v>307</v>
      </c>
      <c r="B238" s="36">
        <v>5.2254880000000004</v>
      </c>
      <c r="C238" s="36" t="s">
        <v>366</v>
      </c>
      <c r="D238" s="36" t="s">
        <v>68</v>
      </c>
      <c r="E238" s="36">
        <v>1</v>
      </c>
      <c r="F238" s="36">
        <v>358.75130000000001</v>
      </c>
      <c r="G238" s="36">
        <v>17.937570000000001</v>
      </c>
      <c r="H238" s="36">
        <v>17.937570000000001</v>
      </c>
      <c r="I238" s="36">
        <v>600234.30000000005</v>
      </c>
      <c r="J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spans="1:19">
      <c r="A239" s="36" t="s">
        <v>308</v>
      </c>
      <c r="B239" s="36">
        <v>1.05121</v>
      </c>
      <c r="C239" s="36" t="s">
        <v>366</v>
      </c>
      <c r="D239" s="36" t="s">
        <v>68</v>
      </c>
      <c r="E239" s="36">
        <v>1</v>
      </c>
      <c r="F239" s="36">
        <v>378.14190000000002</v>
      </c>
      <c r="G239" s="36">
        <v>18.9071</v>
      </c>
      <c r="H239" s="36">
        <v>18.9071</v>
      </c>
      <c r="I239" s="36">
        <v>600049.69999999995</v>
      </c>
      <c r="J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spans="1:19">
      <c r="A240" s="36" t="s">
        <v>309</v>
      </c>
      <c r="B240" s="36">
        <v>0.47980699999999998</v>
      </c>
      <c r="C240" s="36" t="s">
        <v>168</v>
      </c>
      <c r="D240" s="36" t="s">
        <v>68</v>
      </c>
      <c r="E240" s="36">
        <v>1</v>
      </c>
      <c r="F240" s="36">
        <v>2006.009</v>
      </c>
      <c r="G240" s="36">
        <v>100.3004</v>
      </c>
      <c r="H240" s="36">
        <v>100.3004</v>
      </c>
      <c r="I240" s="36">
        <v>600120.30000000005</v>
      </c>
      <c r="J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spans="1:19">
      <c r="A241" s="36" t="s">
        <v>310</v>
      </c>
      <c r="B241" s="36">
        <v>0.123665</v>
      </c>
      <c r="C241" s="36" t="s">
        <v>366</v>
      </c>
      <c r="D241" s="36" t="s">
        <v>418</v>
      </c>
      <c r="E241" s="36">
        <v>1</v>
      </c>
      <c r="F241" s="36">
        <v>4034.576</v>
      </c>
      <c r="G241" s="36">
        <v>50.432200000000002</v>
      </c>
      <c r="H241" s="36">
        <v>50.432200000000002</v>
      </c>
      <c r="I241" s="36">
        <v>151496.79999999999</v>
      </c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1:19">
      <c r="A242" s="36" t="s">
        <v>311</v>
      </c>
      <c r="B242" s="36">
        <v>6.9082000000000005E-2</v>
      </c>
      <c r="C242" s="36" t="s">
        <v>366</v>
      </c>
      <c r="D242" s="36" t="s">
        <v>419</v>
      </c>
      <c r="E242" s="36">
        <v>1</v>
      </c>
      <c r="F242" s="36">
        <v>1160.9870000000001</v>
      </c>
      <c r="G242" s="36">
        <v>14.51234</v>
      </c>
      <c r="H242" s="36">
        <v>14.51234</v>
      </c>
      <c r="I242" s="36">
        <v>100140.4</v>
      </c>
      <c r="J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spans="1:19">
      <c r="A243" s="36" t="s">
        <v>312</v>
      </c>
      <c r="B243" s="36">
        <v>1.6974750000000001</v>
      </c>
      <c r="C243" s="36" t="s">
        <v>168</v>
      </c>
      <c r="D243" s="36" t="s">
        <v>419</v>
      </c>
      <c r="E243" s="36">
        <v>1</v>
      </c>
      <c r="F243" s="36">
        <v>720.13149999999996</v>
      </c>
      <c r="G243" s="36">
        <v>9.0016440000000006</v>
      </c>
      <c r="H243" s="36">
        <v>9.0016440000000006</v>
      </c>
      <c r="I243" s="36">
        <v>102139.2</v>
      </c>
      <c r="J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spans="1:19">
      <c r="A244" s="36" t="s">
        <v>313</v>
      </c>
      <c r="B244" s="36">
        <v>0.11940099999999999</v>
      </c>
      <c r="C244" s="36" t="s">
        <v>168</v>
      </c>
      <c r="D244" s="36" t="s">
        <v>68</v>
      </c>
      <c r="E244" s="36">
        <v>1</v>
      </c>
      <c r="F244" s="36">
        <v>2430.645</v>
      </c>
      <c r="G244" s="36">
        <v>121.53230000000001</v>
      </c>
      <c r="H244" s="36">
        <v>121.53230000000001</v>
      </c>
      <c r="I244" s="36">
        <v>600036.30000000005</v>
      </c>
      <c r="J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spans="1:19">
      <c r="A245" s="36" t="s">
        <v>314</v>
      </c>
      <c r="B245" s="36">
        <v>3.8379000000000003E-2</v>
      </c>
      <c r="C245" s="36" t="s">
        <v>366</v>
      </c>
      <c r="D245" s="36" t="s">
        <v>418</v>
      </c>
      <c r="E245" s="36">
        <v>1</v>
      </c>
      <c r="F245" s="36">
        <v>4204.402</v>
      </c>
      <c r="G245" s="36">
        <v>52.555019999999999</v>
      </c>
      <c r="H245" s="36">
        <v>52.555019999999999</v>
      </c>
      <c r="I245" s="36">
        <v>150484.1</v>
      </c>
      <c r="J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spans="1:19">
      <c r="A246" s="36" t="s">
        <v>315</v>
      </c>
      <c r="B246" s="36">
        <v>0.219555</v>
      </c>
      <c r="C246" s="36" t="s">
        <v>366</v>
      </c>
      <c r="D246" s="36" t="s">
        <v>68</v>
      </c>
      <c r="E246" s="36">
        <v>1</v>
      </c>
      <c r="F246" s="36">
        <v>626.5806</v>
      </c>
      <c r="G246" s="36">
        <v>31.329029999999999</v>
      </c>
      <c r="H246" s="36">
        <v>31.329029999999999</v>
      </c>
      <c r="I246" s="36">
        <v>600017.19999999995</v>
      </c>
      <c r="J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spans="1:19">
      <c r="A247" s="36" t="s">
        <v>316</v>
      </c>
      <c r="B247" s="36">
        <v>0.29684899999999997</v>
      </c>
      <c r="C247" s="36" t="s">
        <v>168</v>
      </c>
      <c r="D247" s="36" t="s">
        <v>68</v>
      </c>
      <c r="E247" s="36">
        <v>1</v>
      </c>
      <c r="F247" s="36">
        <v>1057.0350000000001</v>
      </c>
      <c r="G247" s="36">
        <v>52.851730000000003</v>
      </c>
      <c r="H247" s="36">
        <v>52.851730000000003</v>
      </c>
      <c r="I247" s="36">
        <v>600039.19999999995</v>
      </c>
      <c r="J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spans="1:19">
      <c r="A248" s="36" t="s">
        <v>317</v>
      </c>
      <c r="B248" s="36">
        <v>1.4499E-2</v>
      </c>
      <c r="C248" s="36" t="s">
        <v>366</v>
      </c>
      <c r="D248" s="36" t="s">
        <v>419</v>
      </c>
      <c r="E248" s="36">
        <v>1</v>
      </c>
      <c r="F248" s="36">
        <v>1447.5930000000001</v>
      </c>
      <c r="G248" s="36">
        <v>18.094919999999998</v>
      </c>
      <c r="H248" s="36">
        <v>18.094919999999998</v>
      </c>
      <c r="I248" s="36">
        <v>100036.7</v>
      </c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1:19">
      <c r="A249" s="36" t="s">
        <v>318</v>
      </c>
      <c r="B249" s="36">
        <v>0.17654300000000001</v>
      </c>
      <c r="C249" s="36" t="s">
        <v>366</v>
      </c>
      <c r="D249" s="36" t="s">
        <v>418</v>
      </c>
      <c r="E249" s="36">
        <v>1</v>
      </c>
      <c r="F249" s="36">
        <v>4408.2370000000001</v>
      </c>
      <c r="G249" s="36">
        <v>55.102960000000003</v>
      </c>
      <c r="H249" s="36">
        <v>55.102960000000003</v>
      </c>
      <c r="I249" s="36">
        <v>152334.70000000001</v>
      </c>
      <c r="J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spans="1:19">
      <c r="A250" s="36" t="s">
        <v>319</v>
      </c>
      <c r="B250" s="36">
        <v>0.133047</v>
      </c>
      <c r="C250" s="36" t="s">
        <v>366</v>
      </c>
      <c r="D250" s="36" t="s">
        <v>419</v>
      </c>
      <c r="E250" s="36">
        <v>1</v>
      </c>
      <c r="F250" s="36">
        <v>1124.481</v>
      </c>
      <c r="G250" s="36">
        <v>14.05602</v>
      </c>
      <c r="H250" s="36">
        <v>14.05602</v>
      </c>
      <c r="I250" s="36">
        <v>100261.8</v>
      </c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1:19">
      <c r="A251" s="36" t="s">
        <v>320</v>
      </c>
      <c r="B251" s="36">
        <v>1.7060000000000001E-3</v>
      </c>
      <c r="C251" s="36" t="s">
        <v>366</v>
      </c>
      <c r="D251" s="36" t="s">
        <v>419</v>
      </c>
      <c r="E251" s="36">
        <v>1</v>
      </c>
      <c r="F251" s="36">
        <v>848.61990000000003</v>
      </c>
      <c r="G251" s="36">
        <v>10.607749999999999</v>
      </c>
      <c r="H251" s="36">
        <v>10.607749999999999</v>
      </c>
      <c r="I251" s="36">
        <v>100002.5</v>
      </c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1:19">
      <c r="A252" s="36" t="s">
        <v>321</v>
      </c>
      <c r="B252" s="36">
        <v>2.5590000000000001E-3</v>
      </c>
      <c r="C252" s="36" t="s">
        <v>366</v>
      </c>
      <c r="D252" s="36" t="s">
        <v>419</v>
      </c>
      <c r="E252" s="36">
        <v>1</v>
      </c>
      <c r="F252" s="36">
        <v>864.37739999999997</v>
      </c>
      <c r="G252" s="36">
        <v>10.80472</v>
      </c>
      <c r="H252" s="36">
        <v>10.80472</v>
      </c>
      <c r="I252" s="36">
        <v>100003.9</v>
      </c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1:19">
      <c r="A253" s="36" t="s">
        <v>322</v>
      </c>
      <c r="B253" s="36">
        <v>1.7747090000000001</v>
      </c>
      <c r="C253" s="36" t="s">
        <v>168</v>
      </c>
      <c r="D253" s="36" t="s">
        <v>418</v>
      </c>
      <c r="E253" s="36">
        <v>1</v>
      </c>
      <c r="F253" s="36">
        <v>1925.9559999999999</v>
      </c>
      <c r="G253" s="36">
        <v>24.074449999999999</v>
      </c>
      <c r="H253" s="36">
        <v>24.074449999999999</v>
      </c>
      <c r="I253" s="36">
        <v>160254</v>
      </c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1:19">
      <c r="A254" s="36" t="s">
        <v>323</v>
      </c>
      <c r="B254" s="36">
        <v>1.5563E-2</v>
      </c>
      <c r="C254" s="36" t="s">
        <v>168</v>
      </c>
      <c r="D254" s="36" t="s">
        <v>68</v>
      </c>
      <c r="E254" s="36">
        <v>1</v>
      </c>
      <c r="F254" s="36">
        <v>607.78459999999995</v>
      </c>
      <c r="G254" s="36">
        <v>30.389230000000001</v>
      </c>
      <c r="H254" s="36">
        <v>30.389230000000001</v>
      </c>
      <c r="I254" s="36">
        <v>600001.19999999995</v>
      </c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1:19">
      <c r="A255" s="36" t="s">
        <v>324</v>
      </c>
      <c r="B255" s="36">
        <v>6.9934999999999997E-2</v>
      </c>
      <c r="C255" s="36" t="s">
        <v>168</v>
      </c>
      <c r="D255" s="36" t="s">
        <v>68</v>
      </c>
      <c r="E255" s="36">
        <v>1</v>
      </c>
      <c r="F255" s="36">
        <v>2306.2220000000002</v>
      </c>
      <c r="G255" s="36">
        <v>115.3111</v>
      </c>
      <c r="H255" s="36">
        <v>115.3111</v>
      </c>
      <c r="I255" s="36">
        <v>600020.19999999995</v>
      </c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1:19">
      <c r="A256" s="36" t="s">
        <v>325</v>
      </c>
      <c r="B256" s="36">
        <v>0.107393</v>
      </c>
      <c r="C256" s="36" t="s">
        <v>168</v>
      </c>
      <c r="D256" s="36" t="s">
        <v>419</v>
      </c>
      <c r="E256" s="36">
        <v>1</v>
      </c>
      <c r="F256" s="36">
        <v>1206.79</v>
      </c>
      <c r="G256" s="36">
        <v>15.08488</v>
      </c>
      <c r="H256" s="36">
        <v>15.08488</v>
      </c>
      <c r="I256" s="36">
        <v>100226.8</v>
      </c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1:19">
      <c r="A257" s="36" t="s">
        <v>326</v>
      </c>
      <c r="B257" s="36">
        <v>7.8222E-2</v>
      </c>
      <c r="C257" s="36" t="s">
        <v>168</v>
      </c>
      <c r="D257" s="36" t="s">
        <v>68</v>
      </c>
      <c r="E257" s="36">
        <v>1</v>
      </c>
      <c r="F257" s="36">
        <v>1297.4349999999999</v>
      </c>
      <c r="G257" s="36">
        <v>64.871729999999999</v>
      </c>
      <c r="H257" s="36">
        <v>64.871729999999999</v>
      </c>
      <c r="I257" s="36">
        <v>600012.69999999995</v>
      </c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1:19">
      <c r="A258" s="36" t="s">
        <v>327</v>
      </c>
      <c r="B258" s="36">
        <v>5.7994999999999998E-2</v>
      </c>
      <c r="C258" s="36" t="s">
        <v>366</v>
      </c>
      <c r="D258" s="36" t="s">
        <v>419</v>
      </c>
      <c r="E258" s="36">
        <v>1</v>
      </c>
      <c r="F258" s="36">
        <v>1411.624</v>
      </c>
      <c r="G258" s="36">
        <v>17.645299999999999</v>
      </c>
      <c r="H258" s="36">
        <v>17.645299999999999</v>
      </c>
      <c r="I258" s="36">
        <v>100143.3</v>
      </c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1:19">
      <c r="A259" s="36" t="s">
        <v>328</v>
      </c>
      <c r="B259" s="36">
        <v>3.7149000000000001E-2</v>
      </c>
      <c r="C259" s="36" t="s">
        <v>366</v>
      </c>
      <c r="D259" s="36" t="s">
        <v>418</v>
      </c>
      <c r="E259" s="36">
        <v>1</v>
      </c>
      <c r="F259" s="36">
        <v>2493.1770000000001</v>
      </c>
      <c r="G259" s="36">
        <v>31.164719999999999</v>
      </c>
      <c r="H259" s="36">
        <v>31.164719999999999</v>
      </c>
      <c r="I259" s="36">
        <v>150277.9</v>
      </c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1:19">
      <c r="A260" s="36" t="s">
        <v>329</v>
      </c>
      <c r="B260" s="36">
        <v>1.7060000000000001E-3</v>
      </c>
      <c r="C260" s="36" t="s">
        <v>366</v>
      </c>
      <c r="D260" s="36" t="s">
        <v>419</v>
      </c>
      <c r="E260" s="36">
        <v>1</v>
      </c>
      <c r="F260" s="36">
        <v>873.43920000000003</v>
      </c>
      <c r="G260" s="36">
        <v>10.91799</v>
      </c>
      <c r="H260" s="36">
        <v>10.91799</v>
      </c>
      <c r="I260" s="36">
        <v>100002.6</v>
      </c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1:19">
      <c r="A261" s="36" t="s">
        <v>330</v>
      </c>
      <c r="B261" s="36">
        <v>0.440077</v>
      </c>
      <c r="C261" s="36" t="s">
        <v>366</v>
      </c>
      <c r="D261" s="36" t="s">
        <v>68</v>
      </c>
      <c r="E261" s="36">
        <v>1</v>
      </c>
      <c r="F261" s="36">
        <v>403.49630000000002</v>
      </c>
      <c r="G261" s="36">
        <v>20.17482</v>
      </c>
      <c r="H261" s="36">
        <v>20.17482</v>
      </c>
      <c r="I261" s="36">
        <v>600022.19999999995</v>
      </c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1:19">
      <c r="A262" s="36" t="s">
        <v>331</v>
      </c>
      <c r="B262" s="36">
        <v>0.16375000000000001</v>
      </c>
      <c r="C262" s="36" t="s">
        <v>307</v>
      </c>
      <c r="D262" s="36" t="s">
        <v>68</v>
      </c>
      <c r="E262" s="36">
        <v>1</v>
      </c>
      <c r="F262" s="36">
        <v>247.69919999999999</v>
      </c>
      <c r="G262" s="36">
        <v>12.38496</v>
      </c>
      <c r="H262" s="36">
        <v>12.38496</v>
      </c>
      <c r="I262" s="36">
        <v>600005.1</v>
      </c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1:19">
      <c r="A263" s="36" t="s">
        <v>332</v>
      </c>
      <c r="B263" s="36">
        <v>9.4668000000000002E-2</v>
      </c>
      <c r="C263" s="36" t="s">
        <v>366</v>
      </c>
      <c r="D263" s="36" t="s">
        <v>419</v>
      </c>
      <c r="E263" s="36">
        <v>1</v>
      </c>
      <c r="F263" s="36">
        <v>1031.7090000000001</v>
      </c>
      <c r="G263" s="36">
        <v>12.89636</v>
      </c>
      <c r="H263" s="36">
        <v>12.89636</v>
      </c>
      <c r="I263" s="36">
        <v>100170.9</v>
      </c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1:19">
      <c r="A264" s="36" t="s">
        <v>333</v>
      </c>
      <c r="B264" s="36">
        <v>1.3646E-2</v>
      </c>
      <c r="C264" s="36" t="s">
        <v>366</v>
      </c>
      <c r="D264" s="36" t="s">
        <v>419</v>
      </c>
      <c r="E264" s="36">
        <v>1</v>
      </c>
      <c r="F264" s="36">
        <v>1239.2429999999999</v>
      </c>
      <c r="G264" s="36">
        <v>15.490539999999999</v>
      </c>
      <c r="H264" s="36">
        <v>15.490539999999999</v>
      </c>
      <c r="I264" s="36">
        <v>100029.6</v>
      </c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1:19">
      <c r="A265" s="36" t="s">
        <v>334</v>
      </c>
      <c r="B265" s="36">
        <v>0.644764</v>
      </c>
      <c r="C265" s="36" t="s">
        <v>168</v>
      </c>
      <c r="D265" s="36" t="s">
        <v>418</v>
      </c>
      <c r="E265" s="36">
        <v>1</v>
      </c>
      <c r="F265" s="36">
        <v>2293.8719999999998</v>
      </c>
      <c r="G265" s="36">
        <v>28.673400000000001</v>
      </c>
      <c r="H265" s="36">
        <v>28.673400000000001</v>
      </c>
      <c r="I265" s="36">
        <v>154437</v>
      </c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1:19">
      <c r="A266" s="36" t="s">
        <v>335</v>
      </c>
      <c r="B266" s="36">
        <v>4.4349E-2</v>
      </c>
      <c r="C266" s="36" t="s">
        <v>366</v>
      </c>
      <c r="D266" s="36" t="s">
        <v>419</v>
      </c>
      <c r="E266" s="36">
        <v>1</v>
      </c>
      <c r="F266" s="36">
        <v>821.50400000000002</v>
      </c>
      <c r="G266" s="36">
        <v>10.268800000000001</v>
      </c>
      <c r="H266" s="36">
        <v>10.268800000000001</v>
      </c>
      <c r="I266" s="36">
        <v>100063.8</v>
      </c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1:19">
      <c r="A267" s="36" t="s">
        <v>336</v>
      </c>
      <c r="B267" s="36">
        <v>0.183365</v>
      </c>
      <c r="C267" s="36" t="s">
        <v>366</v>
      </c>
      <c r="D267" s="36" t="s">
        <v>419</v>
      </c>
      <c r="E267" s="36">
        <v>1</v>
      </c>
      <c r="F267" s="36">
        <v>1253.8620000000001</v>
      </c>
      <c r="G267" s="36">
        <v>15.67327</v>
      </c>
      <c r="H267" s="36">
        <v>15.67327</v>
      </c>
      <c r="I267" s="36">
        <v>100402.4</v>
      </c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1:19">
      <c r="A268" s="36" t="s">
        <v>337</v>
      </c>
      <c r="B268" s="36">
        <v>3.7525999999999997E-2</v>
      </c>
      <c r="C268" s="36" t="s">
        <v>366</v>
      </c>
      <c r="D268" s="36" t="s">
        <v>419</v>
      </c>
      <c r="E268" s="36">
        <v>1</v>
      </c>
      <c r="F268" s="36">
        <v>768.90340000000003</v>
      </c>
      <c r="G268" s="36">
        <v>9.6112929999999999</v>
      </c>
      <c r="H268" s="36">
        <v>9.6112929999999999</v>
      </c>
      <c r="I268" s="36">
        <v>100050.5</v>
      </c>
      <c r="J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spans="1:19">
      <c r="A269" s="36" t="s">
        <v>338</v>
      </c>
      <c r="B269" s="36">
        <v>1.2793000000000001E-2</v>
      </c>
      <c r="C269" s="36" t="s">
        <v>366</v>
      </c>
      <c r="D269" s="36" t="s">
        <v>419</v>
      </c>
      <c r="E269" s="36">
        <v>1</v>
      </c>
      <c r="F269" s="36">
        <v>1383.3430000000001</v>
      </c>
      <c r="G269" s="36">
        <v>17.291789999999999</v>
      </c>
      <c r="H269" s="36">
        <v>17.291789999999999</v>
      </c>
      <c r="I269" s="36">
        <v>100031</v>
      </c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1:19">
      <c r="A270" s="36" t="s">
        <v>339</v>
      </c>
      <c r="B270" s="36">
        <v>1.3646E-2</v>
      </c>
      <c r="C270" s="36" t="s">
        <v>168</v>
      </c>
      <c r="D270" s="36" t="s">
        <v>68</v>
      </c>
      <c r="E270" s="36">
        <v>1</v>
      </c>
      <c r="F270" s="36">
        <v>2459.0039999999999</v>
      </c>
      <c r="G270" s="36">
        <v>122.9502</v>
      </c>
      <c r="H270" s="36">
        <v>122.9502</v>
      </c>
      <c r="I270" s="36">
        <v>600004.19999999995</v>
      </c>
      <c r="J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spans="1:19">
      <c r="A271" s="36" t="s">
        <v>340</v>
      </c>
      <c r="B271" s="36">
        <v>0.35649599999999998</v>
      </c>
      <c r="C271" s="36" t="s">
        <v>366</v>
      </c>
      <c r="D271" s="36" t="s">
        <v>418</v>
      </c>
      <c r="E271" s="36">
        <v>1</v>
      </c>
      <c r="F271" s="36">
        <v>4180.03</v>
      </c>
      <c r="G271" s="36">
        <v>52.250369999999997</v>
      </c>
      <c r="H271" s="36">
        <v>52.250369999999997</v>
      </c>
      <c r="I271" s="36">
        <v>154470.5</v>
      </c>
      <c r="J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spans="1:19">
      <c r="A272" s="36" t="s">
        <v>341</v>
      </c>
      <c r="B272" s="36">
        <v>9.3528E-2</v>
      </c>
      <c r="C272" s="36" t="s">
        <v>366</v>
      </c>
      <c r="D272" s="36" t="s">
        <v>418</v>
      </c>
      <c r="E272" s="36">
        <v>1</v>
      </c>
      <c r="F272" s="36">
        <v>2711.9839999999999</v>
      </c>
      <c r="G272" s="36">
        <v>33.899799999999999</v>
      </c>
      <c r="H272" s="36">
        <v>33.899799999999999</v>
      </c>
      <c r="I272" s="36">
        <v>150760.9</v>
      </c>
      <c r="J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spans="1:19">
      <c r="A273" s="36" t="s">
        <v>342</v>
      </c>
      <c r="B273" s="36">
        <v>1.7060000000000001E-3</v>
      </c>
      <c r="C273" s="36" t="s">
        <v>366</v>
      </c>
      <c r="D273" s="36" t="s">
        <v>419</v>
      </c>
      <c r="E273" s="36">
        <v>1</v>
      </c>
      <c r="F273" s="36">
        <v>838.20740000000001</v>
      </c>
      <c r="G273" s="36">
        <v>10.477589999999999</v>
      </c>
      <c r="H273" s="36">
        <v>10.477589999999999</v>
      </c>
      <c r="I273" s="36">
        <v>100002.5</v>
      </c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1:19">
      <c r="A274" s="36" t="s">
        <v>343</v>
      </c>
      <c r="B274" s="36">
        <v>0.31530999999999998</v>
      </c>
      <c r="C274" s="36" t="s">
        <v>168</v>
      </c>
      <c r="D274" s="36" t="s">
        <v>419</v>
      </c>
      <c r="E274" s="36">
        <v>1</v>
      </c>
      <c r="F274" s="36">
        <v>1718.877</v>
      </c>
      <c r="G274" s="36">
        <v>21.485959999999999</v>
      </c>
      <c r="H274" s="36">
        <v>21.485959999999999</v>
      </c>
      <c r="I274" s="36">
        <v>100948.5</v>
      </c>
      <c r="J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spans="1:19">
      <c r="A275" s="36" t="s">
        <v>344</v>
      </c>
      <c r="B275" s="36">
        <v>0.12878200000000001</v>
      </c>
      <c r="C275" s="36" t="s">
        <v>366</v>
      </c>
      <c r="D275" s="36" t="s">
        <v>419</v>
      </c>
      <c r="E275" s="36">
        <v>1</v>
      </c>
      <c r="F275" s="36">
        <v>850.32960000000003</v>
      </c>
      <c r="G275" s="36">
        <v>10.62912</v>
      </c>
      <c r="H275" s="36">
        <v>10.62912</v>
      </c>
      <c r="I275" s="36">
        <v>100191.6</v>
      </c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1:19">
      <c r="A276" s="36" t="s">
        <v>345</v>
      </c>
      <c r="B276" s="36">
        <v>1.1087E-2</v>
      </c>
      <c r="C276" s="36" t="s">
        <v>366</v>
      </c>
      <c r="D276" s="36" t="s">
        <v>419</v>
      </c>
      <c r="E276" s="36">
        <v>1</v>
      </c>
      <c r="F276" s="36">
        <v>1497.5</v>
      </c>
      <c r="G276" s="36">
        <v>18.71875</v>
      </c>
      <c r="H276" s="36">
        <v>18.71875</v>
      </c>
      <c r="I276" s="36">
        <v>100029.1</v>
      </c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1:19">
      <c r="A277" s="36" t="s">
        <v>346</v>
      </c>
      <c r="B277" s="36">
        <v>7.3345999999999995E-2</v>
      </c>
      <c r="C277" s="36" t="s">
        <v>366</v>
      </c>
      <c r="D277" s="36" t="s">
        <v>419</v>
      </c>
      <c r="E277" s="36">
        <v>1</v>
      </c>
      <c r="F277" s="36">
        <v>894.07809999999995</v>
      </c>
      <c r="G277" s="36">
        <v>11.175979999999999</v>
      </c>
      <c r="H277" s="36">
        <v>11.175979999999999</v>
      </c>
      <c r="I277" s="36">
        <v>100114.8</v>
      </c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1:19">
      <c r="A278" s="36" t="s">
        <v>347</v>
      </c>
      <c r="B278" s="36">
        <v>6.6673999999999997E-2</v>
      </c>
      <c r="C278" s="36" t="s">
        <v>366</v>
      </c>
      <c r="D278" s="36" t="s">
        <v>419</v>
      </c>
      <c r="E278" s="36">
        <v>1</v>
      </c>
      <c r="F278" s="36">
        <v>918.80409999999995</v>
      </c>
      <c r="G278" s="36">
        <v>11.485049999999999</v>
      </c>
      <c r="H278" s="36">
        <v>11.485049999999999</v>
      </c>
      <c r="I278" s="36">
        <v>100107.2</v>
      </c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1:19">
      <c r="A279" s="36" t="s">
        <v>348</v>
      </c>
      <c r="B279" s="36">
        <v>3.3253629999999998</v>
      </c>
      <c r="C279" s="36" t="s">
        <v>366</v>
      </c>
      <c r="D279" s="36" t="s">
        <v>419</v>
      </c>
      <c r="E279" s="36">
        <v>1</v>
      </c>
      <c r="F279" s="36">
        <v>756.01080000000002</v>
      </c>
      <c r="G279" s="36">
        <v>9.4501340000000003</v>
      </c>
      <c r="H279" s="36">
        <v>9.4501340000000003</v>
      </c>
      <c r="I279" s="36">
        <v>104399.5</v>
      </c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1:19">
      <c r="A280" s="36" t="s">
        <v>349</v>
      </c>
      <c r="B280" s="36">
        <v>0.20439299999999999</v>
      </c>
      <c r="C280" s="36" t="s">
        <v>366</v>
      </c>
      <c r="D280" s="36" t="s">
        <v>419</v>
      </c>
      <c r="E280" s="36">
        <v>1</v>
      </c>
      <c r="F280" s="36">
        <v>1430.4010000000001</v>
      </c>
      <c r="G280" s="36">
        <v>17.880009999999999</v>
      </c>
      <c r="H280" s="36">
        <v>17.880009999999999</v>
      </c>
      <c r="I280" s="36">
        <v>100511.6</v>
      </c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1:19">
      <c r="A281" s="36" t="s">
        <v>350</v>
      </c>
      <c r="B281" s="36">
        <v>9.4339999999999997E-3</v>
      </c>
      <c r="C281" s="36" t="s">
        <v>168</v>
      </c>
      <c r="D281" s="36" t="s">
        <v>68</v>
      </c>
      <c r="E281" s="36">
        <v>1</v>
      </c>
      <c r="F281" s="36">
        <v>2585.5340000000001</v>
      </c>
      <c r="G281" s="36">
        <v>129.27670000000001</v>
      </c>
      <c r="H281" s="36">
        <v>129.27670000000001</v>
      </c>
      <c r="I281" s="36">
        <v>600003</v>
      </c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1:19">
      <c r="A282" s="36" t="s">
        <v>351</v>
      </c>
      <c r="B282" s="36">
        <v>0.12537100000000001</v>
      </c>
      <c r="C282" s="36" t="s">
        <v>366</v>
      </c>
      <c r="D282" s="36" t="s">
        <v>419</v>
      </c>
      <c r="E282" s="36">
        <v>1</v>
      </c>
      <c r="F282" s="36">
        <v>828.3125</v>
      </c>
      <c r="G282" s="36">
        <v>10.353910000000001</v>
      </c>
      <c r="H282" s="36">
        <v>10.353910000000001</v>
      </c>
      <c r="I282" s="36">
        <v>100181.7</v>
      </c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1:19">
      <c r="A283" s="36" t="s">
        <v>352</v>
      </c>
      <c r="B283" s="36">
        <v>0.14669199999999999</v>
      </c>
      <c r="C283" s="36" t="s">
        <v>168</v>
      </c>
      <c r="D283" s="36" t="s">
        <v>418</v>
      </c>
      <c r="E283" s="36">
        <v>1</v>
      </c>
      <c r="F283" s="36">
        <v>1933.509</v>
      </c>
      <c r="G283" s="36">
        <v>24.168859999999999</v>
      </c>
      <c r="H283" s="36">
        <v>24.168859999999999</v>
      </c>
      <c r="I283" s="36">
        <v>150850.9</v>
      </c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1:19">
      <c r="A284" s="36" t="s">
        <v>353</v>
      </c>
      <c r="B284" s="36">
        <v>1.9630999999999999E-2</v>
      </c>
      <c r="C284" s="36" t="s">
        <v>366</v>
      </c>
      <c r="D284" s="36" t="s">
        <v>419</v>
      </c>
      <c r="E284" s="36">
        <v>1</v>
      </c>
      <c r="F284" s="36">
        <v>991.96709999999996</v>
      </c>
      <c r="G284" s="36">
        <v>12.39959</v>
      </c>
      <c r="H284" s="36">
        <v>12.39959</v>
      </c>
      <c r="I284" s="36">
        <v>100034.1</v>
      </c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1:19">
      <c r="A285" s="36" t="s">
        <v>354</v>
      </c>
      <c r="B285" s="36">
        <v>8.5300000000000003E-4</v>
      </c>
      <c r="C285" s="36" t="s">
        <v>366</v>
      </c>
      <c r="D285" s="36" t="s">
        <v>419</v>
      </c>
      <c r="E285" s="36">
        <v>1</v>
      </c>
      <c r="F285" s="36">
        <v>1472.5719999999999</v>
      </c>
      <c r="G285" s="36">
        <v>18.407150000000001</v>
      </c>
      <c r="H285" s="36">
        <v>18.407150000000001</v>
      </c>
      <c r="I285" s="36">
        <v>100002.2</v>
      </c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1:19">
      <c r="A286" s="36" t="s">
        <v>355</v>
      </c>
      <c r="B286" s="36">
        <v>4.5036E-2</v>
      </c>
      <c r="C286" s="36" t="s">
        <v>168</v>
      </c>
      <c r="D286" s="36" t="s">
        <v>68</v>
      </c>
      <c r="E286" s="36">
        <v>1</v>
      </c>
      <c r="F286" s="36">
        <v>1407.646</v>
      </c>
      <c r="G286" s="36">
        <v>70.382289999999998</v>
      </c>
      <c r="H286" s="36">
        <v>70.382289999999998</v>
      </c>
      <c r="I286" s="36">
        <v>600007.9</v>
      </c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1:19">
      <c r="A287" s="36" t="s">
        <v>356</v>
      </c>
      <c r="B287" s="36">
        <v>1.8762999999999998E-2</v>
      </c>
      <c r="C287" s="36" t="s">
        <v>366</v>
      </c>
      <c r="D287" s="36" t="s">
        <v>419</v>
      </c>
      <c r="E287" s="36">
        <v>1</v>
      </c>
      <c r="F287" s="36">
        <v>904.58370000000002</v>
      </c>
      <c r="G287" s="36">
        <v>11.3073</v>
      </c>
      <c r="H287" s="36">
        <v>11.3073</v>
      </c>
      <c r="I287" s="36">
        <v>100029.7</v>
      </c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1:19">
      <c r="A288" s="36" t="s">
        <v>357</v>
      </c>
      <c r="B288" s="36">
        <v>2.5590000000000001E-3</v>
      </c>
      <c r="C288" s="36" t="s">
        <v>366</v>
      </c>
      <c r="D288" s="36" t="s">
        <v>419</v>
      </c>
      <c r="E288" s="36">
        <v>1</v>
      </c>
      <c r="F288" s="36">
        <v>857.77869999999996</v>
      </c>
      <c r="G288" s="36">
        <v>10.72223</v>
      </c>
      <c r="H288" s="36">
        <v>10.72223</v>
      </c>
      <c r="I288" s="36">
        <v>100003.8</v>
      </c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1:19">
      <c r="A289" s="36" t="s">
        <v>358</v>
      </c>
      <c r="B289" s="36">
        <v>2.7503E-2</v>
      </c>
      <c r="C289" s="36" t="s">
        <v>366</v>
      </c>
      <c r="D289" s="36" t="s">
        <v>68</v>
      </c>
      <c r="E289" s="36">
        <v>1</v>
      </c>
      <c r="F289" s="36">
        <v>940.73260000000005</v>
      </c>
      <c r="G289" s="36">
        <v>47.036630000000002</v>
      </c>
      <c r="H289" s="36">
        <v>47.036630000000002</v>
      </c>
      <c r="I289" s="36">
        <v>600003.19999999995</v>
      </c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1:19">
      <c r="A290" s="36" t="s">
        <v>359</v>
      </c>
      <c r="B290" s="36">
        <v>9.3810000000000004E-3</v>
      </c>
      <c r="C290" s="36" t="s">
        <v>366</v>
      </c>
      <c r="D290" s="36" t="s">
        <v>419</v>
      </c>
      <c r="E290" s="36">
        <v>1</v>
      </c>
      <c r="F290" s="36">
        <v>1289.3340000000001</v>
      </c>
      <c r="G290" s="36">
        <v>16.116669999999999</v>
      </c>
      <c r="H290" s="36">
        <v>16.116669999999999</v>
      </c>
      <c r="I290" s="36">
        <v>100021.2</v>
      </c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1:19">
      <c r="A291" s="36" t="s">
        <v>360</v>
      </c>
      <c r="B291" s="36">
        <v>1.7909999999999999E-2</v>
      </c>
      <c r="C291" s="36" t="s">
        <v>366</v>
      </c>
      <c r="D291" s="36" t="s">
        <v>419</v>
      </c>
      <c r="E291" s="36">
        <v>1</v>
      </c>
      <c r="F291" s="36">
        <v>1481.34</v>
      </c>
      <c r="G291" s="36">
        <v>18.516749999999998</v>
      </c>
      <c r="H291" s="36">
        <v>18.516749999999998</v>
      </c>
      <c r="I291" s="36">
        <v>100046.39999999999</v>
      </c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1:19">
      <c r="A292" s="36" t="s">
        <v>60</v>
      </c>
      <c r="B292" s="36">
        <v>0.180807</v>
      </c>
      <c r="C292" s="36" t="s">
        <v>366</v>
      </c>
      <c r="D292" s="36" t="s">
        <v>419</v>
      </c>
      <c r="E292" s="36">
        <v>1</v>
      </c>
      <c r="F292" s="36">
        <v>1261.1990000000001</v>
      </c>
      <c r="G292" s="36">
        <v>15.764989999999999</v>
      </c>
      <c r="H292" s="36">
        <v>15.764989999999999</v>
      </c>
      <c r="I292" s="36">
        <v>100399.1</v>
      </c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1:19">
      <c r="A293" s="36" t="s">
        <v>361</v>
      </c>
      <c r="B293" s="36">
        <v>4.3881000000000003E-2</v>
      </c>
      <c r="C293" s="36" t="s">
        <v>168</v>
      </c>
      <c r="D293" s="36" t="s">
        <v>68</v>
      </c>
      <c r="E293" s="36">
        <v>1</v>
      </c>
      <c r="F293" s="36">
        <v>1393.3230000000001</v>
      </c>
      <c r="G293" s="36">
        <v>69.666139999999999</v>
      </c>
      <c r="H293" s="36">
        <v>69.666139999999999</v>
      </c>
      <c r="I293" s="36">
        <v>600007.6</v>
      </c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1:19">
      <c r="A294" s="36" t="s">
        <v>362</v>
      </c>
      <c r="B294" s="36">
        <v>3.71251</v>
      </c>
      <c r="C294" s="36" t="s">
        <v>366</v>
      </c>
      <c r="D294" s="36" t="s">
        <v>419</v>
      </c>
      <c r="E294" s="36">
        <v>1</v>
      </c>
      <c r="F294" s="36">
        <v>736.06500000000005</v>
      </c>
      <c r="G294" s="36">
        <v>9.2008120000000009</v>
      </c>
      <c r="H294" s="36">
        <v>9.2008120000000009</v>
      </c>
      <c r="I294" s="36">
        <v>104782.1</v>
      </c>
      <c r="J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spans="1:19">
      <c r="A295" s="36" t="s">
        <v>363</v>
      </c>
      <c r="B295" s="36">
        <v>1.9276000000000001E-2</v>
      </c>
      <c r="C295" s="36" t="s">
        <v>168</v>
      </c>
      <c r="D295" s="36" t="s">
        <v>68</v>
      </c>
      <c r="E295" s="36">
        <v>1</v>
      </c>
      <c r="F295" s="36">
        <v>2678.2440000000001</v>
      </c>
      <c r="G295" s="36">
        <v>133.91220000000001</v>
      </c>
      <c r="H295" s="36">
        <v>133.91220000000001</v>
      </c>
      <c r="I295" s="36">
        <v>600006.5</v>
      </c>
      <c r="J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spans="1:19">
      <c r="A296" s="36" t="s">
        <v>364</v>
      </c>
      <c r="B296" s="36">
        <v>6.8507999999999999E-2</v>
      </c>
      <c r="C296" s="36" t="s">
        <v>168</v>
      </c>
      <c r="D296" s="36" t="s">
        <v>419</v>
      </c>
      <c r="E296" s="36">
        <v>1</v>
      </c>
      <c r="F296" s="36">
        <v>1556.413</v>
      </c>
      <c r="G296" s="36">
        <v>19.455159999999999</v>
      </c>
      <c r="H296" s="36">
        <v>19.455159999999999</v>
      </c>
      <c r="I296" s="36">
        <v>100186.6</v>
      </c>
      <c r="J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spans="1:19">
      <c r="A297" s="36" t="s">
        <v>365</v>
      </c>
      <c r="B297" s="36">
        <v>7.8463000000000005E-2</v>
      </c>
      <c r="C297" s="36" t="s">
        <v>366</v>
      </c>
      <c r="D297" s="36" t="s">
        <v>68</v>
      </c>
      <c r="E297" s="36">
        <v>1</v>
      </c>
      <c r="F297" s="36">
        <v>960.08219999999994</v>
      </c>
      <c r="G297" s="36">
        <v>48.004109999999997</v>
      </c>
      <c r="H297" s="36">
        <v>48.004109999999997</v>
      </c>
      <c r="I297" s="36">
        <v>600009.4</v>
      </c>
      <c r="J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spans="1:19">
      <c r="A298" s="36" t="s">
        <v>366</v>
      </c>
      <c r="B298" s="36">
        <v>5.049798</v>
      </c>
      <c r="C298" s="36" t="s">
        <v>168</v>
      </c>
      <c r="D298" s="36" t="s">
        <v>418</v>
      </c>
      <c r="E298" s="36">
        <v>1</v>
      </c>
      <c r="F298" s="36">
        <v>4265.7359999999999</v>
      </c>
      <c r="G298" s="36">
        <v>53.3217</v>
      </c>
      <c r="H298" s="36">
        <v>53.3217</v>
      </c>
      <c r="I298" s="36">
        <v>214623.3</v>
      </c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1:19">
      <c r="A299" s="36" t="s">
        <v>367</v>
      </c>
      <c r="B299" s="36">
        <v>0.207208</v>
      </c>
      <c r="C299" s="36" t="s">
        <v>168</v>
      </c>
      <c r="D299" s="36" t="s">
        <v>68</v>
      </c>
      <c r="E299" s="36">
        <v>1</v>
      </c>
      <c r="F299" s="36">
        <v>839.45299999999997</v>
      </c>
      <c r="G299" s="36">
        <v>41.972650000000002</v>
      </c>
      <c r="H299" s="36">
        <v>41.972650000000002</v>
      </c>
      <c r="I299" s="36">
        <v>600021.69999999995</v>
      </c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1:19">
      <c r="A300" s="36" t="s">
        <v>368</v>
      </c>
      <c r="B300" s="36">
        <v>5.9699999999999996E-3</v>
      </c>
      <c r="C300" s="36" t="s">
        <v>366</v>
      </c>
      <c r="D300" s="36" t="s">
        <v>419</v>
      </c>
      <c r="E300" s="36">
        <v>1</v>
      </c>
      <c r="F300" s="36">
        <v>1462.0709999999999</v>
      </c>
      <c r="G300" s="36">
        <v>18.27589</v>
      </c>
      <c r="H300" s="36">
        <v>18.27589</v>
      </c>
      <c r="I300" s="36">
        <v>100015.3</v>
      </c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1:19">
      <c r="A301" s="36" t="s">
        <v>369</v>
      </c>
      <c r="B301" s="36">
        <v>2.405313</v>
      </c>
      <c r="C301" s="36" t="s">
        <v>168</v>
      </c>
      <c r="D301" s="36" t="s">
        <v>68</v>
      </c>
      <c r="E301" s="36">
        <v>1</v>
      </c>
      <c r="F301" s="36">
        <v>2074.7910000000002</v>
      </c>
      <c r="G301" s="36">
        <v>103.7396</v>
      </c>
      <c r="H301" s="36">
        <v>103.7396</v>
      </c>
      <c r="I301" s="36">
        <v>600623.80000000005</v>
      </c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1:19">
      <c r="A302" s="36" t="s">
        <v>370</v>
      </c>
      <c r="B302" s="36">
        <v>0.63009899999999996</v>
      </c>
      <c r="C302" s="36" t="s">
        <v>168</v>
      </c>
      <c r="D302" s="36" t="s">
        <v>68</v>
      </c>
      <c r="E302" s="36">
        <v>1</v>
      </c>
      <c r="F302" s="36">
        <v>2106.4560000000001</v>
      </c>
      <c r="G302" s="36">
        <v>105.3228</v>
      </c>
      <c r="H302" s="36">
        <v>105.3228</v>
      </c>
      <c r="I302" s="36">
        <v>600165.9</v>
      </c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1:19">
      <c r="A303" s="36" t="s">
        <v>371</v>
      </c>
      <c r="B303" s="36">
        <v>5.9338000000000002E-2</v>
      </c>
      <c r="C303" s="36" t="s">
        <v>366</v>
      </c>
      <c r="D303" s="36" t="s">
        <v>418</v>
      </c>
      <c r="E303" s="36">
        <v>1</v>
      </c>
      <c r="F303" s="36">
        <v>2309.473</v>
      </c>
      <c r="G303" s="36">
        <v>28.86842</v>
      </c>
      <c r="H303" s="36">
        <v>28.86842</v>
      </c>
      <c r="I303" s="36">
        <v>150411.1</v>
      </c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1:19">
      <c r="A304" s="36" t="s">
        <v>372</v>
      </c>
      <c r="B304" s="36">
        <v>1.5758999999999999E-2</v>
      </c>
      <c r="C304" s="36" t="s">
        <v>168</v>
      </c>
      <c r="D304" s="36" t="s">
        <v>68</v>
      </c>
      <c r="E304" s="36">
        <v>1</v>
      </c>
      <c r="F304" s="36">
        <v>2653.2179999999998</v>
      </c>
      <c r="G304" s="36">
        <v>132.6609</v>
      </c>
      <c r="H304" s="36">
        <v>132.6609</v>
      </c>
      <c r="I304" s="36">
        <v>600005.19999999995</v>
      </c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1:19">
      <c r="A305" s="36" t="s">
        <v>373</v>
      </c>
      <c r="B305" s="36">
        <v>0.112578</v>
      </c>
      <c r="C305" s="36" t="s">
        <v>366</v>
      </c>
      <c r="D305" s="36" t="s">
        <v>418</v>
      </c>
      <c r="E305" s="36">
        <v>1</v>
      </c>
      <c r="F305" s="36">
        <v>3955.78</v>
      </c>
      <c r="G305" s="36">
        <v>49.447249999999997</v>
      </c>
      <c r="H305" s="36">
        <v>49.447249999999997</v>
      </c>
      <c r="I305" s="36">
        <v>151336</v>
      </c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1:19">
      <c r="A306" s="36" t="s">
        <v>374</v>
      </c>
      <c r="B306" s="36">
        <v>9.8932000000000006E-2</v>
      </c>
      <c r="C306" s="36" t="s">
        <v>366</v>
      </c>
      <c r="D306" s="36" t="s">
        <v>419</v>
      </c>
      <c r="E306" s="36">
        <v>1</v>
      </c>
      <c r="F306" s="36">
        <v>1186.8710000000001</v>
      </c>
      <c r="G306" s="36">
        <v>14.835889999999999</v>
      </c>
      <c r="H306" s="36">
        <v>14.835889999999999</v>
      </c>
      <c r="I306" s="36">
        <v>100205.5</v>
      </c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1:19">
      <c r="A307" s="36" t="s">
        <v>375</v>
      </c>
      <c r="B307" s="36">
        <v>0.122812</v>
      </c>
      <c r="C307" s="36" t="s">
        <v>168</v>
      </c>
      <c r="D307" s="36" t="s">
        <v>68</v>
      </c>
      <c r="E307" s="36">
        <v>1</v>
      </c>
      <c r="F307" s="36">
        <v>728.49540000000002</v>
      </c>
      <c r="G307" s="36">
        <v>36.424770000000002</v>
      </c>
      <c r="H307" s="36">
        <v>36.424770000000002</v>
      </c>
      <c r="I307" s="36">
        <v>600011.19999999995</v>
      </c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1:19">
      <c r="A308" s="36" t="s">
        <v>376</v>
      </c>
      <c r="B308" s="36">
        <v>2.31E-3</v>
      </c>
      <c r="C308" s="36" t="s">
        <v>168</v>
      </c>
      <c r="D308" s="36" t="s">
        <v>418</v>
      </c>
      <c r="E308" s="36">
        <v>1</v>
      </c>
      <c r="F308" s="36">
        <v>1953.1320000000001</v>
      </c>
      <c r="G308" s="36">
        <v>24.41414</v>
      </c>
      <c r="H308" s="36">
        <v>24.41414</v>
      </c>
      <c r="I308" s="36">
        <v>150013.5</v>
      </c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1:19">
      <c r="A309" s="36" t="s">
        <v>377</v>
      </c>
      <c r="B309" s="36">
        <v>0.11655500000000001</v>
      </c>
      <c r="C309" s="36" t="s">
        <v>168</v>
      </c>
      <c r="D309" s="36" t="s">
        <v>419</v>
      </c>
      <c r="E309" s="36">
        <v>1</v>
      </c>
      <c r="F309" s="36">
        <v>1380.7080000000001</v>
      </c>
      <c r="G309" s="36">
        <v>17.258849999999999</v>
      </c>
      <c r="H309" s="36">
        <v>17.258849999999999</v>
      </c>
      <c r="I309" s="36">
        <v>100281.60000000001</v>
      </c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1:19">
      <c r="A310" s="36" t="s">
        <v>378</v>
      </c>
      <c r="B310" s="36">
        <v>0.174452</v>
      </c>
      <c r="C310" s="36" t="s">
        <v>366</v>
      </c>
      <c r="D310" s="36" t="s">
        <v>419</v>
      </c>
      <c r="E310" s="36">
        <v>1</v>
      </c>
      <c r="F310" s="36">
        <v>452.5</v>
      </c>
      <c r="G310" s="36">
        <v>5.65625</v>
      </c>
      <c r="H310" s="36">
        <v>5.65625</v>
      </c>
      <c r="I310" s="36">
        <v>100138.1</v>
      </c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1:19">
      <c r="A311" s="36" t="s">
        <v>379</v>
      </c>
      <c r="B311" s="36">
        <v>1.5591429999999999</v>
      </c>
      <c r="C311" s="36" t="s">
        <v>168</v>
      </c>
      <c r="D311" s="36" t="s">
        <v>419</v>
      </c>
      <c r="E311" s="36">
        <v>1</v>
      </c>
      <c r="F311" s="36">
        <v>226.82810000000001</v>
      </c>
      <c r="G311" s="36">
        <v>2.8353510000000002</v>
      </c>
      <c r="H311" s="36">
        <v>2.8353510000000002</v>
      </c>
      <c r="I311" s="36">
        <v>100618.9</v>
      </c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1:19">
      <c r="A312" s="36" t="s">
        <v>380</v>
      </c>
      <c r="B312" s="36">
        <v>0.255859</v>
      </c>
      <c r="C312" s="36" t="s">
        <v>168</v>
      </c>
      <c r="D312" s="36" t="s">
        <v>68</v>
      </c>
      <c r="E312" s="36">
        <v>1</v>
      </c>
      <c r="F312" s="36">
        <v>1850.1420000000001</v>
      </c>
      <c r="G312" s="36">
        <v>92.507080000000002</v>
      </c>
      <c r="H312" s="36">
        <v>92.507080000000002</v>
      </c>
      <c r="I312" s="36">
        <v>600059.19999999995</v>
      </c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1:19">
      <c r="A313" s="36" t="s">
        <v>381</v>
      </c>
      <c r="B313" s="36">
        <v>8.4432999999999994E-2</v>
      </c>
      <c r="C313" s="36" t="s">
        <v>366</v>
      </c>
      <c r="D313" s="36" t="s">
        <v>418</v>
      </c>
      <c r="E313" s="36">
        <v>1</v>
      </c>
      <c r="F313" s="36">
        <v>4170.8950000000004</v>
      </c>
      <c r="G313" s="36">
        <v>52.136189999999999</v>
      </c>
      <c r="H313" s="36">
        <v>52.136189999999999</v>
      </c>
      <c r="I313" s="36">
        <v>151056.5</v>
      </c>
      <c r="J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spans="1:19">
      <c r="A314" s="36" t="s">
        <v>382</v>
      </c>
      <c r="B314" s="36">
        <v>1.6290389999999999</v>
      </c>
      <c r="C314" s="36" t="s">
        <v>168</v>
      </c>
      <c r="D314" s="36" t="s">
        <v>419</v>
      </c>
      <c r="E314" s="36">
        <v>1</v>
      </c>
      <c r="F314" s="36">
        <v>344.7527</v>
      </c>
      <c r="G314" s="36">
        <v>4.3094089999999996</v>
      </c>
      <c r="H314" s="36">
        <v>4.3094089999999996</v>
      </c>
      <c r="I314" s="36">
        <v>100982.8</v>
      </c>
      <c r="J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spans="1:19">
      <c r="A315" s="36" t="s">
        <v>383</v>
      </c>
      <c r="B315" s="36">
        <v>1.2793000000000001E-2</v>
      </c>
      <c r="C315" s="36" t="s">
        <v>168</v>
      </c>
      <c r="D315" s="36" t="s">
        <v>419</v>
      </c>
      <c r="E315" s="36">
        <v>1</v>
      </c>
      <c r="F315" s="36">
        <v>1081.191</v>
      </c>
      <c r="G315" s="36">
        <v>13.514889999999999</v>
      </c>
      <c r="H315" s="36">
        <v>13.514889999999999</v>
      </c>
      <c r="I315" s="36">
        <v>100024.2</v>
      </c>
      <c r="J315" s="36"/>
      <c r="K315" s="36"/>
      <c r="L315" s="36"/>
      <c r="M315" s="36"/>
      <c r="N315" s="36"/>
      <c r="O315" s="36"/>
      <c r="P315" s="36"/>
      <c r="Q315" s="36"/>
      <c r="R315" s="36"/>
      <c r="S315" s="36"/>
    </row>
    <row r="316" spans="1:19">
      <c r="A316" s="36" t="s">
        <v>384</v>
      </c>
      <c r="B316" s="36">
        <v>6.3112000000000001E-2</v>
      </c>
      <c r="C316" s="36" t="s">
        <v>366</v>
      </c>
      <c r="D316" s="36" t="s">
        <v>419</v>
      </c>
      <c r="E316" s="36">
        <v>1</v>
      </c>
      <c r="F316" s="36">
        <v>837.52829999999994</v>
      </c>
      <c r="G316" s="36">
        <v>10.469099999999999</v>
      </c>
      <c r="H316" s="36">
        <v>10.469099999999999</v>
      </c>
      <c r="I316" s="36">
        <v>100092.5</v>
      </c>
      <c r="J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spans="1:19">
      <c r="A317" s="36" t="s">
        <v>386</v>
      </c>
      <c r="B317" s="36">
        <v>7.5858999999999996E-2</v>
      </c>
      <c r="C317" s="36" t="s">
        <v>366</v>
      </c>
      <c r="D317" s="36" t="s">
        <v>68</v>
      </c>
      <c r="E317" s="36">
        <v>1</v>
      </c>
      <c r="F317" s="36">
        <v>1104.1990000000001</v>
      </c>
      <c r="G317" s="36">
        <v>55.20993</v>
      </c>
      <c r="H317" s="36">
        <v>55.20993</v>
      </c>
      <c r="I317" s="36">
        <v>600010.5</v>
      </c>
      <c r="J317" s="36"/>
      <c r="K317" s="36"/>
      <c r="L317" s="36"/>
      <c r="M317" s="36"/>
      <c r="N317" s="36"/>
      <c r="O317" s="36"/>
      <c r="P317" s="36"/>
      <c r="Q317" s="36"/>
      <c r="R317" s="36"/>
      <c r="S317" s="36"/>
    </row>
    <row r="318" spans="1:19">
      <c r="A318" s="36" t="s">
        <v>387</v>
      </c>
      <c r="B318" s="36">
        <v>0.34314499999999998</v>
      </c>
      <c r="C318" s="36" t="s">
        <v>366</v>
      </c>
      <c r="D318" s="36" t="s">
        <v>419</v>
      </c>
      <c r="E318" s="36">
        <v>1</v>
      </c>
      <c r="F318" s="36">
        <v>592.83590000000004</v>
      </c>
      <c r="G318" s="36">
        <v>7.4104489999999998</v>
      </c>
      <c r="H318" s="36">
        <v>7.4104489999999998</v>
      </c>
      <c r="I318" s="36">
        <v>100356</v>
      </c>
      <c r="J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spans="1:19">
      <c r="A319" s="36" t="s">
        <v>388</v>
      </c>
      <c r="B319" s="36">
        <v>0.19364300000000001</v>
      </c>
      <c r="C319" s="36" t="s">
        <v>168</v>
      </c>
      <c r="D319" s="36" t="s">
        <v>419</v>
      </c>
      <c r="E319" s="36">
        <v>1</v>
      </c>
      <c r="F319" s="36">
        <v>1746.278</v>
      </c>
      <c r="G319" s="36">
        <v>21.828479999999999</v>
      </c>
      <c r="H319" s="36">
        <v>21.828479999999999</v>
      </c>
      <c r="I319" s="36">
        <v>100591.8</v>
      </c>
      <c r="J319" s="36"/>
      <c r="K319" s="36"/>
      <c r="L319" s="36"/>
      <c r="M319" s="36"/>
      <c r="N319" s="36"/>
      <c r="O319" s="36"/>
      <c r="P319" s="36"/>
      <c r="Q319" s="36"/>
      <c r="R319" s="36"/>
      <c r="S319" s="36"/>
    </row>
    <row r="320" spans="1:19">
      <c r="A320" s="36" t="s">
        <v>389</v>
      </c>
      <c r="B320" s="36">
        <v>3.9232000000000003E-2</v>
      </c>
      <c r="C320" s="36" t="s">
        <v>366</v>
      </c>
      <c r="D320" s="36" t="s">
        <v>419</v>
      </c>
      <c r="E320" s="36">
        <v>1</v>
      </c>
      <c r="F320" s="36">
        <v>847.90039999999999</v>
      </c>
      <c r="G320" s="36">
        <v>10.598750000000001</v>
      </c>
      <c r="H320" s="36">
        <v>10.598750000000001</v>
      </c>
      <c r="I320" s="36">
        <v>100058.2</v>
      </c>
      <c r="J320" s="36"/>
      <c r="K320" s="36"/>
      <c r="L320" s="36"/>
      <c r="M320" s="36"/>
      <c r="N320" s="36"/>
      <c r="O320" s="36"/>
      <c r="P320" s="36"/>
      <c r="Q320" s="36"/>
      <c r="R320" s="36"/>
      <c r="S320" s="36"/>
    </row>
    <row r="321" spans="1:19">
      <c r="A321" s="36" t="s">
        <v>390</v>
      </c>
      <c r="B321" s="36">
        <v>8.2799999999999992E-3</v>
      </c>
      <c r="C321" s="36" t="s">
        <v>366</v>
      </c>
      <c r="D321" s="36" t="s">
        <v>418</v>
      </c>
      <c r="E321" s="36">
        <v>1</v>
      </c>
      <c r="F321" s="36">
        <v>2654.451</v>
      </c>
      <c r="G321" s="36">
        <v>33.180630000000001</v>
      </c>
      <c r="H321" s="36">
        <v>33.180630000000001</v>
      </c>
      <c r="I321" s="36">
        <v>150065.9</v>
      </c>
      <c r="J321" s="36"/>
      <c r="K321" s="36"/>
      <c r="L321" s="36"/>
      <c r="M321" s="36"/>
      <c r="N321" s="36"/>
      <c r="O321" s="36"/>
      <c r="P321" s="36"/>
      <c r="Q321" s="36"/>
      <c r="R321" s="36"/>
      <c r="S321" s="36"/>
    </row>
    <row r="322" spans="1:19">
      <c r="A322" s="36" t="s">
        <v>391</v>
      </c>
      <c r="B322" s="36">
        <v>0.51524999999999999</v>
      </c>
      <c r="C322" s="36" t="s">
        <v>366</v>
      </c>
      <c r="D322" s="36" t="s">
        <v>419</v>
      </c>
      <c r="E322" s="36">
        <v>1</v>
      </c>
      <c r="F322" s="36">
        <v>276.79950000000002</v>
      </c>
      <c r="G322" s="36">
        <v>3.459994</v>
      </c>
      <c r="H322" s="36">
        <v>3.459994</v>
      </c>
      <c r="I322" s="36">
        <v>100249.60000000001</v>
      </c>
      <c r="J322" s="36"/>
      <c r="K322" s="36"/>
      <c r="L322" s="36"/>
      <c r="M322" s="36"/>
      <c r="N322" s="36"/>
      <c r="O322" s="36"/>
      <c r="P322" s="36"/>
      <c r="Q322" s="36"/>
      <c r="R322" s="36"/>
      <c r="S322" s="36"/>
    </row>
    <row r="323" spans="1:19">
      <c r="A323" s="36" t="s">
        <v>392</v>
      </c>
      <c r="B323" s="36">
        <v>1.1087E-2</v>
      </c>
      <c r="C323" s="36" t="s">
        <v>366</v>
      </c>
      <c r="D323" s="36" t="s">
        <v>419</v>
      </c>
      <c r="E323" s="36">
        <v>1</v>
      </c>
      <c r="F323" s="36">
        <v>1241.4639999999999</v>
      </c>
      <c r="G323" s="36">
        <v>15.51831</v>
      </c>
      <c r="H323" s="36">
        <v>15.51831</v>
      </c>
      <c r="I323" s="36">
        <v>100024.1</v>
      </c>
      <c r="J323" s="36"/>
      <c r="K323" s="36"/>
      <c r="L323" s="36"/>
      <c r="M323" s="36"/>
      <c r="N323" s="36"/>
      <c r="O323" s="36"/>
      <c r="P323" s="36"/>
      <c r="Q323" s="36"/>
      <c r="R323" s="36"/>
      <c r="S323" s="36"/>
    </row>
    <row r="324" spans="1:19">
      <c r="A324" s="36" t="s">
        <v>393</v>
      </c>
      <c r="B324" s="36">
        <v>0.33091100000000001</v>
      </c>
      <c r="C324" s="36" t="s">
        <v>366</v>
      </c>
      <c r="D324" s="36" t="s">
        <v>419</v>
      </c>
      <c r="E324" s="36">
        <v>1</v>
      </c>
      <c r="F324" s="36">
        <v>1078.4870000000001</v>
      </c>
      <c r="G324" s="36">
        <v>13.48109</v>
      </c>
      <c r="H324" s="36">
        <v>13.48109</v>
      </c>
      <c r="I324" s="36">
        <v>100624.5</v>
      </c>
      <c r="J324" s="36"/>
      <c r="K324" s="36"/>
      <c r="L324" s="36"/>
      <c r="M324" s="36"/>
      <c r="N324" s="36"/>
      <c r="O324" s="36"/>
      <c r="P324" s="36"/>
      <c r="Q324" s="36"/>
      <c r="R324" s="36"/>
      <c r="S324" s="36"/>
    </row>
    <row r="325" spans="1:19">
      <c r="A325" s="36" t="s">
        <v>394</v>
      </c>
      <c r="B325" s="36">
        <v>0.32775199999999999</v>
      </c>
      <c r="C325" s="36" t="s">
        <v>168</v>
      </c>
      <c r="D325" s="36" t="s">
        <v>419</v>
      </c>
      <c r="E325" s="36">
        <v>1</v>
      </c>
      <c r="F325" s="36">
        <v>432.05590000000001</v>
      </c>
      <c r="G325" s="36">
        <v>5.4006990000000004</v>
      </c>
      <c r="H325" s="36">
        <v>5.4006990000000004</v>
      </c>
      <c r="I325" s="36">
        <v>100247.8</v>
      </c>
      <c r="J325" s="36"/>
      <c r="K325" s="36"/>
      <c r="L325" s="36"/>
      <c r="M325" s="36"/>
      <c r="N325" s="36"/>
      <c r="O325" s="36"/>
      <c r="P325" s="36"/>
      <c r="Q325" s="36"/>
      <c r="R325" s="36"/>
      <c r="S325" s="36"/>
    </row>
    <row r="326" spans="1:19">
      <c r="A326" s="36" t="s">
        <v>395</v>
      </c>
      <c r="B326" s="36">
        <v>1.1140000000000001E-2</v>
      </c>
      <c r="C326" s="36" t="s">
        <v>366</v>
      </c>
      <c r="D326" s="36" t="s">
        <v>418</v>
      </c>
      <c r="E326" s="36">
        <v>1</v>
      </c>
      <c r="F326" s="36">
        <v>2345.2130000000002</v>
      </c>
      <c r="G326" s="36">
        <v>29.315159999999999</v>
      </c>
      <c r="H326" s="36">
        <v>29.315159999999999</v>
      </c>
      <c r="I326" s="36">
        <v>150078.39999999999</v>
      </c>
      <c r="J326" s="36"/>
      <c r="K326" s="36"/>
      <c r="L326" s="36"/>
      <c r="M326" s="36"/>
      <c r="N326" s="36"/>
      <c r="O326" s="36"/>
      <c r="P326" s="36"/>
      <c r="Q326" s="36"/>
      <c r="R326" s="36"/>
      <c r="S326" s="36"/>
    </row>
    <row r="327" spans="1:19">
      <c r="A327" s="36" t="s">
        <v>396</v>
      </c>
      <c r="B327" s="36">
        <v>0.531416</v>
      </c>
      <c r="C327" s="36" t="s">
        <v>168</v>
      </c>
      <c r="D327" s="36" t="s">
        <v>68</v>
      </c>
      <c r="E327" s="36">
        <v>1</v>
      </c>
      <c r="F327" s="36">
        <v>821.41110000000003</v>
      </c>
      <c r="G327" s="36">
        <v>41.070549999999997</v>
      </c>
      <c r="H327" s="36">
        <v>41.070549999999997</v>
      </c>
      <c r="I327" s="36">
        <v>600054.6</v>
      </c>
      <c r="J327" s="36"/>
      <c r="K327" s="36"/>
      <c r="L327" s="36"/>
      <c r="M327" s="36"/>
      <c r="N327" s="36"/>
      <c r="O327" s="36"/>
      <c r="P327" s="36"/>
      <c r="Q327" s="36"/>
      <c r="R327" s="36"/>
      <c r="S327" s="36"/>
    </row>
    <row r="328" spans="1:19">
      <c r="A328" s="36" t="s">
        <v>397</v>
      </c>
      <c r="B328" s="36">
        <v>0.1439</v>
      </c>
      <c r="C328" s="36" t="s">
        <v>168</v>
      </c>
      <c r="D328" s="36" t="s">
        <v>68</v>
      </c>
      <c r="E328" s="36">
        <v>1</v>
      </c>
      <c r="F328" s="36">
        <v>704.92179999999996</v>
      </c>
      <c r="G328" s="36">
        <v>35.246090000000002</v>
      </c>
      <c r="H328" s="36">
        <v>35.246090000000002</v>
      </c>
      <c r="I328" s="36">
        <v>600012.69999999995</v>
      </c>
      <c r="J328" s="36"/>
      <c r="K328" s="36"/>
      <c r="L328" s="36"/>
      <c r="M328" s="36"/>
      <c r="N328" s="36"/>
      <c r="O328" s="36"/>
      <c r="P328" s="36"/>
      <c r="Q328" s="36"/>
      <c r="R328" s="36"/>
      <c r="S328" s="36"/>
    </row>
    <row r="329" spans="1:19">
      <c r="A329" s="36" t="s">
        <v>398</v>
      </c>
      <c r="B329" s="36">
        <v>8.5290000000000001E-3</v>
      </c>
      <c r="C329" s="36" t="s">
        <v>168</v>
      </c>
      <c r="D329" s="36" t="s">
        <v>419</v>
      </c>
      <c r="E329" s="36">
        <v>1</v>
      </c>
      <c r="F329" s="36">
        <v>1191.96</v>
      </c>
      <c r="G329" s="36">
        <v>14.8995</v>
      </c>
      <c r="H329" s="36">
        <v>14.8995</v>
      </c>
      <c r="I329" s="36">
        <v>100017.8</v>
      </c>
      <c r="J329" s="36"/>
      <c r="K329" s="36"/>
      <c r="L329" s="36"/>
      <c r="M329" s="36"/>
      <c r="N329" s="36"/>
      <c r="O329" s="36"/>
      <c r="P329" s="36"/>
      <c r="Q329" s="36"/>
      <c r="R329" s="36"/>
      <c r="S329" s="36"/>
    </row>
    <row r="330" spans="1:19">
      <c r="A330" s="36" t="s">
        <v>399</v>
      </c>
      <c r="B330" s="36">
        <v>2.8996999999999998E-2</v>
      </c>
      <c r="C330" s="36" t="s">
        <v>168</v>
      </c>
      <c r="D330" s="36" t="s">
        <v>419</v>
      </c>
      <c r="E330" s="36">
        <v>1</v>
      </c>
      <c r="F330" s="36">
        <v>1071.8889999999999</v>
      </c>
      <c r="G330" s="36">
        <v>13.39861</v>
      </c>
      <c r="H330" s="36">
        <v>13.39861</v>
      </c>
      <c r="I330" s="36">
        <v>100054.39999999999</v>
      </c>
      <c r="J330" s="36"/>
      <c r="K330" s="36"/>
      <c r="L330" s="36"/>
      <c r="M330" s="36"/>
      <c r="N330" s="36"/>
      <c r="O330" s="36"/>
      <c r="P330" s="36"/>
      <c r="Q330" s="36"/>
      <c r="R330" s="36"/>
      <c r="S330" s="36"/>
    </row>
    <row r="331" spans="1:19">
      <c r="A331" s="36" t="s">
        <v>400</v>
      </c>
      <c r="B331" s="36">
        <v>1.3646E-2</v>
      </c>
      <c r="C331" s="36" t="s">
        <v>168</v>
      </c>
      <c r="D331" s="36" t="s">
        <v>419</v>
      </c>
      <c r="E331" s="36">
        <v>1</v>
      </c>
      <c r="F331" s="36">
        <v>1069.153</v>
      </c>
      <c r="G331" s="36">
        <v>13.364409999999999</v>
      </c>
      <c r="H331" s="36">
        <v>13.364409999999999</v>
      </c>
      <c r="I331" s="36">
        <v>100025.5</v>
      </c>
      <c r="J331" s="36"/>
      <c r="K331" s="36"/>
      <c r="L331" s="36"/>
      <c r="M331" s="36"/>
      <c r="N331" s="36"/>
      <c r="O331" s="36"/>
      <c r="P331" s="36"/>
      <c r="Q331" s="36"/>
      <c r="R331" s="36"/>
      <c r="S331" s="36"/>
    </row>
    <row r="332" spans="1:19">
      <c r="A332" s="36" t="s">
        <v>401</v>
      </c>
      <c r="B332" s="36">
        <v>0.136458</v>
      </c>
      <c r="C332" s="36" t="s">
        <v>366</v>
      </c>
      <c r="D332" s="36" t="s">
        <v>419</v>
      </c>
      <c r="E332" s="36">
        <v>1</v>
      </c>
      <c r="F332" s="36">
        <v>1406.453</v>
      </c>
      <c r="G332" s="36">
        <v>17.580660000000002</v>
      </c>
      <c r="H332" s="36">
        <v>17.580660000000002</v>
      </c>
      <c r="I332" s="36">
        <v>100335.9</v>
      </c>
      <c r="J332" s="36"/>
      <c r="K332" s="36"/>
      <c r="L332" s="36"/>
      <c r="M332" s="36"/>
      <c r="N332" s="36"/>
      <c r="O332" s="36"/>
      <c r="P332" s="36"/>
      <c r="Q332" s="36"/>
      <c r="R332" s="36"/>
      <c r="S332" s="36"/>
    </row>
    <row r="333" spans="1:19">
      <c r="A333" s="36" t="s">
        <v>402</v>
      </c>
      <c r="B333" s="36">
        <v>4.0085000000000003E-2</v>
      </c>
      <c r="C333" s="36" t="s">
        <v>366</v>
      </c>
      <c r="D333" s="36" t="s">
        <v>419</v>
      </c>
      <c r="E333" s="36">
        <v>1</v>
      </c>
      <c r="F333" s="36">
        <v>883.10360000000003</v>
      </c>
      <c r="G333" s="36">
        <v>11.0388</v>
      </c>
      <c r="H333" s="36">
        <v>11.0388</v>
      </c>
      <c r="I333" s="36">
        <v>100061.9</v>
      </c>
      <c r="J333" s="36"/>
      <c r="K333" s="36"/>
      <c r="L333" s="36"/>
      <c r="M333" s="36"/>
      <c r="N333" s="36"/>
      <c r="O333" s="36"/>
      <c r="P333" s="36"/>
      <c r="Q333" s="36"/>
      <c r="R333" s="36"/>
      <c r="S333" s="36"/>
    </row>
    <row r="334" spans="1:19">
      <c r="A334" s="36" t="s">
        <v>403</v>
      </c>
      <c r="B334" s="36">
        <v>0.85115700000000005</v>
      </c>
      <c r="C334" s="36" t="s">
        <v>366</v>
      </c>
      <c r="D334" s="36" t="s">
        <v>68</v>
      </c>
      <c r="E334" s="36">
        <v>1</v>
      </c>
      <c r="F334" s="36">
        <v>994.48630000000003</v>
      </c>
      <c r="G334" s="36">
        <v>49.724319999999999</v>
      </c>
      <c r="H334" s="36">
        <v>49.724319999999999</v>
      </c>
      <c r="I334" s="36">
        <v>600105.80000000005</v>
      </c>
      <c r="J334" s="36"/>
      <c r="K334" s="36"/>
      <c r="L334" s="36"/>
      <c r="M334" s="36"/>
      <c r="N334" s="36"/>
      <c r="O334" s="36"/>
      <c r="P334" s="36"/>
      <c r="Q334" s="36"/>
      <c r="R334" s="36"/>
      <c r="S334" s="36"/>
    </row>
    <row r="335" spans="1:19">
      <c r="A335" s="36" t="s">
        <v>404</v>
      </c>
      <c r="B335" s="36">
        <v>9.8079E-2</v>
      </c>
      <c r="C335" s="36" t="s">
        <v>366</v>
      </c>
      <c r="D335" s="36" t="s">
        <v>419</v>
      </c>
      <c r="E335" s="36">
        <v>1</v>
      </c>
      <c r="F335" s="36">
        <v>967.71799999999996</v>
      </c>
      <c r="G335" s="36">
        <v>12.09648</v>
      </c>
      <c r="H335" s="36">
        <v>12.09648</v>
      </c>
      <c r="I335" s="36">
        <v>100166.1</v>
      </c>
      <c r="J335" s="36"/>
      <c r="K335" s="36"/>
      <c r="L335" s="36"/>
      <c r="M335" s="36"/>
      <c r="N335" s="36"/>
      <c r="O335" s="36"/>
      <c r="P335" s="36"/>
      <c r="Q335" s="36"/>
      <c r="R335" s="36"/>
      <c r="S335" s="36"/>
    </row>
    <row r="336" spans="1:19">
      <c r="A336" s="36" t="s">
        <v>405</v>
      </c>
      <c r="B336" s="36">
        <v>0.46093800000000001</v>
      </c>
      <c r="C336" s="36" t="s">
        <v>366</v>
      </c>
      <c r="D336" s="36" t="s">
        <v>68</v>
      </c>
      <c r="E336" s="36">
        <v>1</v>
      </c>
      <c r="F336" s="36">
        <v>494.65589999999997</v>
      </c>
      <c r="G336" s="36">
        <v>24.732790000000001</v>
      </c>
      <c r="H336" s="36">
        <v>24.732790000000001</v>
      </c>
      <c r="I336" s="36">
        <v>600028.5</v>
      </c>
      <c r="J336" s="36"/>
      <c r="K336" s="36"/>
      <c r="L336" s="36"/>
      <c r="M336" s="36"/>
      <c r="N336" s="36"/>
      <c r="O336" s="36"/>
      <c r="P336" s="36"/>
      <c r="Q336" s="36"/>
      <c r="R336" s="36"/>
      <c r="S336" s="36"/>
    </row>
    <row r="337" spans="1:19">
      <c r="A337" s="36" t="s">
        <v>406</v>
      </c>
      <c r="B337" s="36">
        <v>9.5520999999999995E-2</v>
      </c>
      <c r="C337" s="36" t="s">
        <v>366</v>
      </c>
      <c r="D337" s="36" t="s">
        <v>419</v>
      </c>
      <c r="E337" s="36">
        <v>1</v>
      </c>
      <c r="F337" s="36">
        <v>1367</v>
      </c>
      <c r="G337" s="36">
        <v>17.087499999999999</v>
      </c>
      <c r="H337" s="36">
        <v>17.087499999999999</v>
      </c>
      <c r="I337" s="36">
        <v>100228.5</v>
      </c>
      <c r="J337" s="36"/>
      <c r="K337" s="36"/>
      <c r="L337" s="36"/>
      <c r="M337" s="36"/>
      <c r="N337" s="36"/>
      <c r="O337" s="36"/>
      <c r="P337" s="36"/>
      <c r="Q337" s="36"/>
      <c r="R337" s="36"/>
      <c r="S337" s="36"/>
    </row>
    <row r="338" spans="1:19">
      <c r="A338" s="36" t="s">
        <v>407</v>
      </c>
      <c r="B338" s="36">
        <v>2.3328999999999999E-2</v>
      </c>
      <c r="C338" s="36" t="s">
        <v>366</v>
      </c>
      <c r="D338" s="36" t="s">
        <v>418</v>
      </c>
      <c r="E338" s="36">
        <v>1</v>
      </c>
      <c r="F338" s="36">
        <v>2192.4079999999999</v>
      </c>
      <c r="G338" s="36">
        <v>27.405100000000001</v>
      </c>
      <c r="H338" s="36">
        <v>27.405100000000001</v>
      </c>
      <c r="I338" s="36">
        <v>150153.4</v>
      </c>
      <c r="J338" s="36"/>
      <c r="K338" s="36"/>
      <c r="L338" s="36"/>
      <c r="M338" s="36"/>
      <c r="N338" s="36"/>
      <c r="O338" s="36"/>
      <c r="P338" s="36"/>
      <c r="Q338" s="36"/>
      <c r="R338" s="36"/>
      <c r="S338" s="36"/>
    </row>
    <row r="339" spans="1:19">
      <c r="A339" s="36" t="s">
        <v>408</v>
      </c>
      <c r="B339" s="36">
        <v>1.3407899999999999</v>
      </c>
      <c r="C339" s="36" t="s">
        <v>168</v>
      </c>
      <c r="D339" s="36" t="s">
        <v>68</v>
      </c>
      <c r="E339" s="36">
        <v>1</v>
      </c>
      <c r="F339" s="36">
        <v>2220.8290000000002</v>
      </c>
      <c r="G339" s="36">
        <v>111.0414</v>
      </c>
      <c r="H339" s="36">
        <v>111.0414</v>
      </c>
      <c r="I339" s="36">
        <v>600372.19999999995</v>
      </c>
      <c r="J339" s="36"/>
      <c r="K339" s="36"/>
      <c r="L339" s="36"/>
      <c r="M339" s="36"/>
      <c r="N339" s="36"/>
      <c r="O339" s="36"/>
      <c r="P339" s="36"/>
      <c r="Q339" s="36"/>
      <c r="R339" s="36"/>
      <c r="S339" s="36"/>
    </row>
    <row r="340" spans="1:19">
      <c r="A340" s="36" t="s">
        <v>409</v>
      </c>
      <c r="B340" s="36">
        <v>2.31E-3</v>
      </c>
      <c r="C340" s="36" t="s">
        <v>366</v>
      </c>
      <c r="D340" s="36" t="s">
        <v>419</v>
      </c>
      <c r="E340" s="36">
        <v>1</v>
      </c>
      <c r="F340" s="36">
        <v>1196.942</v>
      </c>
      <c r="G340" s="36">
        <v>14.961779999999999</v>
      </c>
      <c r="H340" s="36">
        <v>14.961779999999999</v>
      </c>
      <c r="I340" s="36">
        <v>100004.8</v>
      </c>
      <c r="J340" s="36"/>
      <c r="K340" s="36"/>
      <c r="L340" s="36"/>
      <c r="M340" s="36"/>
      <c r="N340" s="36"/>
      <c r="O340" s="36"/>
      <c r="P340" s="36"/>
      <c r="Q340" s="36"/>
      <c r="R340" s="36"/>
      <c r="S340" s="36"/>
    </row>
    <row r="341" spans="1:19">
      <c r="B341">
        <f>SUM(B2:B340)</f>
        <v>259.45881200000008</v>
      </c>
      <c r="F341">
        <f>SUM(F2:F340)</f>
        <v>487047.84514000011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D5FD4-5C04-4DE2-9A13-7C149AB3FDEC}"/>
</file>

<file path=customXml/itemProps2.xml><?xml version="1.0" encoding="utf-8"?>
<ds:datastoreItem xmlns:ds="http://schemas.openxmlformats.org/officeDocument/2006/customXml" ds:itemID="{BC7C60E9-B03C-4417-9309-8889629F9BB8}"/>
</file>

<file path=customXml/itemProps3.xml><?xml version="1.0" encoding="utf-8"?>
<ds:datastoreItem xmlns:ds="http://schemas.openxmlformats.org/officeDocument/2006/customXml" ds:itemID="{F76E852C-090D-48FE-8239-063E964703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 Njie</dc:creator>
  <cp:keywords/>
  <dc:description/>
  <cp:lastModifiedBy>Ghaleb, Mamoun</cp:lastModifiedBy>
  <cp:revision/>
  <dcterms:created xsi:type="dcterms:W3CDTF">2024-06-24T17:05:43Z</dcterms:created>
  <dcterms:modified xsi:type="dcterms:W3CDTF">2024-06-25T16:59:15Z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</Properties>
</file>