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Criteria/"/>
    </mc:Choice>
  </mc:AlternateContent>
  <xr:revisionPtr revIDLastSave="608" documentId="11_3A33CFCCAEC3BAB95853E126022BC6AF425E3942" xr6:coauthVersionLast="47" xr6:coauthVersionMax="47" xr10:uidLastSave="{DD6CF2D5-2787-4A56-947B-FBFF191EC9C1}"/>
  <bookViews>
    <workbookView xWindow="-110" yWindow="-110" windowWidth="25820" windowHeight="13900" activeTab="1" xr2:uid="{00000000-000D-0000-FFFF-FFFF00000000}"/>
  </bookViews>
  <sheets>
    <sheet name="BestStrategy" sheetId="2" r:id="rId1"/>
    <sheet name="Weigh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C22" i="2"/>
  <c r="D22" i="2"/>
  <c r="C10" i="2"/>
  <c r="D9" i="2"/>
  <c r="D8" i="2"/>
  <c r="D7" i="2"/>
  <c r="D5" i="2"/>
  <c r="R5" i="2" s="1"/>
  <c r="D4" i="2"/>
  <c r="D3" i="2"/>
  <c r="M3" i="2" s="1"/>
  <c r="C10" i="1"/>
  <c r="D9" i="1"/>
  <c r="D8" i="1"/>
  <c r="D7" i="1"/>
  <c r="D6" i="1"/>
  <c r="D5" i="1"/>
  <c r="D4" i="1"/>
  <c r="D3" i="1"/>
  <c r="D2" i="1"/>
  <c r="D2" i="2"/>
  <c r="D6" i="2"/>
  <c r="N9" i="2"/>
  <c r="O9" i="2"/>
  <c r="M9" i="2"/>
  <c r="R2" i="2"/>
  <c r="P2" i="2"/>
  <c r="Q2" i="2"/>
  <c r="O2" i="2"/>
  <c r="N2" i="2"/>
  <c r="M2" i="2"/>
  <c r="R3" i="2"/>
  <c r="Q3" i="2"/>
  <c r="P3" i="2"/>
  <c r="O3" i="2"/>
  <c r="N3" i="2"/>
  <c r="R4" i="2"/>
  <c r="Q4" i="2"/>
  <c r="P4" i="2"/>
  <c r="O4" i="2"/>
  <c r="N4" i="2"/>
  <c r="M4" i="2"/>
  <c r="Q5" i="2"/>
  <c r="P5" i="2"/>
  <c r="O5" i="2"/>
  <c r="N5" i="2"/>
  <c r="M5" i="2"/>
  <c r="R8" i="2"/>
  <c r="Q8" i="2"/>
  <c r="P8" i="2"/>
  <c r="O8" i="2"/>
  <c r="N8" i="2"/>
  <c r="M8" i="2"/>
  <c r="R9" i="2"/>
  <c r="Q9" i="2"/>
  <c r="P9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D10" i="1"/>
  <c r="N6" i="2"/>
  <c r="O6" i="2"/>
  <c r="M6" i="2"/>
  <c r="H10" i="1"/>
  <c r="G10" i="1"/>
  <c r="Q6" i="2" l="1"/>
  <c r="R6" i="2"/>
  <c r="P6" i="2"/>
  <c r="D10" i="2"/>
  <c r="Q7" i="2"/>
  <c r="R7" i="2"/>
  <c r="P7" i="2"/>
  <c r="N7" i="2"/>
  <c r="N10" i="2" s="1"/>
  <c r="O7" i="2"/>
  <c r="O10" i="2" s="1"/>
  <c r="P10" i="2"/>
  <c r="Q10" i="2"/>
  <c r="R10" i="2"/>
  <c r="M7" i="2"/>
  <c r="M10" i="2" s="1"/>
</calcChain>
</file>

<file path=xl/sharedStrings.xml><?xml version="1.0" encoding="utf-8"?>
<sst xmlns="http://schemas.openxmlformats.org/spreadsheetml/2006/main" count="208" uniqueCount="139">
  <si>
    <t>Aspects</t>
  </si>
  <si>
    <t>Indicators</t>
  </si>
  <si>
    <t>Calculated</t>
  </si>
  <si>
    <t>Weight</t>
  </si>
  <si>
    <t>Score</t>
  </si>
  <si>
    <r>
      <t>Min Time</t>
    </r>
    <r>
      <rPr>
        <b/>
        <sz val="11"/>
        <rFont val="Times New Roman"/>
        <charset val="1"/>
      </rPr>
      <t> </t>
    </r>
  </si>
  <si>
    <r>
      <t>Min Cost</t>
    </r>
    <r>
      <rPr>
        <b/>
        <sz val="11"/>
        <rFont val="Times New Roman"/>
        <charset val="1"/>
      </rPr>
      <t> </t>
    </r>
  </si>
  <si>
    <r>
      <t>Min Time&amp;Cost</t>
    </r>
    <r>
      <rPr>
        <b/>
        <sz val="11"/>
        <rFont val="Times New Roman"/>
        <charset val="1"/>
      </rPr>
      <t> </t>
    </r>
  </si>
  <si>
    <r>
      <t>Min Cost then Cost&amp;Time</t>
    </r>
    <r>
      <rPr>
        <b/>
        <sz val="11"/>
        <rFont val="Times New Roman"/>
        <charset val="1"/>
      </rPr>
      <t> </t>
    </r>
  </si>
  <si>
    <r>
      <t>Min Cost then Time</t>
    </r>
    <r>
      <rPr>
        <b/>
        <sz val="11"/>
        <rFont val="Times New Roman"/>
        <charset val="1"/>
      </rPr>
      <t> </t>
    </r>
  </si>
  <si>
    <r>
      <t>Min Time then Cost</t>
    </r>
    <r>
      <rPr>
        <b/>
        <sz val="11"/>
        <rFont val="Times New Roman"/>
        <charset val="1"/>
      </rPr>
      <t> </t>
    </r>
  </si>
  <si>
    <t>Economic</t>
  </si>
  <si>
    <t>Construction and Maintenance cost</t>
  </si>
  <si>
    <t>Digital access</t>
    <phoneticPr fontId="0" type="noConversion"/>
  </si>
  <si>
    <t>Potential volume growth</t>
  </si>
  <si>
    <t>Social</t>
  </si>
  <si>
    <t>Safety and security</t>
  </si>
  <si>
    <t>Job Creation</t>
  </si>
  <si>
    <t>Environmental</t>
  </si>
  <si>
    <t>Environmental Impact</t>
  </si>
  <si>
    <t>Energy efficiency</t>
    <phoneticPr fontId="0" type="noConversion"/>
  </si>
  <si>
    <t>Sensitivity to climate change</t>
  </si>
  <si>
    <t>Total</t>
  </si>
  <si>
    <t>Min Time </t>
  </si>
  <si>
    <t>Min Cost </t>
  </si>
  <si>
    <t>Min Time&amp;Cost </t>
  </si>
  <si>
    <t>Min Cost then Cost&amp;Time </t>
  </si>
  <si>
    <t>Min Cost then Time </t>
  </si>
  <si>
    <t>Min Time then Cost </t>
  </si>
  <si>
    <t>score</t>
    <phoneticPr fontId="3" type="noConversion"/>
  </si>
  <si>
    <t>strategy 1</t>
  </si>
  <si>
    <t>strategy 2</t>
  </si>
  <si>
    <t>Job creation</t>
  </si>
  <si>
    <r>
      <t>Aspects</t>
    </r>
    <r>
      <rPr>
        <sz val="16"/>
        <color rgb="FF000000"/>
        <rFont val="Neue Haas Grotesk Text Pro"/>
        <charset val="1"/>
      </rPr>
      <t>​</t>
    </r>
  </si>
  <si>
    <r>
      <t>Indicators</t>
    </r>
    <r>
      <rPr>
        <sz val="16"/>
        <color rgb="FF000000"/>
        <rFont val="Neue Haas Grotesk Text Pro"/>
        <charset val="1"/>
      </rPr>
      <t>​</t>
    </r>
  </si>
  <si>
    <r>
      <t>Calculated</t>
    </r>
    <r>
      <rPr>
        <sz val="16"/>
        <color rgb="FF000000"/>
        <rFont val="Neue Haas Grotesk Text Pro"/>
        <charset val="1"/>
      </rPr>
      <t>​</t>
    </r>
  </si>
  <si>
    <r>
      <t>Score</t>
    </r>
    <r>
      <rPr>
        <sz val="16"/>
        <color rgb="FF000000"/>
        <rFont val="Neue Haas Grotesk Text Pro"/>
        <charset val="1"/>
      </rPr>
      <t>​</t>
    </r>
  </si>
  <si>
    <r>
      <t>Economic</t>
    </r>
    <r>
      <rPr>
        <sz val="18"/>
        <color rgb="FF000000"/>
        <rFont val="Neue Haas Grotesk Text Pro"/>
        <charset val="1"/>
      </rPr>
      <t>​</t>
    </r>
  </si>
  <si>
    <t>Construction and Maintenance cost​</t>
  </si>
  <si>
    <r>
      <t>0.237</t>
    </r>
    <r>
      <rPr>
        <sz val="14"/>
        <color rgb="FF000000"/>
        <rFont val="Neue Haas Grotesk Text Pro"/>
        <charset val="1"/>
      </rPr>
      <t>​</t>
    </r>
  </si>
  <si>
    <r>
      <t>18.88%</t>
    </r>
    <r>
      <rPr>
        <sz val="14"/>
        <color rgb="FF000000"/>
        <rFont val="Neue Haas Grotesk Text Pro"/>
        <charset val="1"/>
      </rPr>
      <t>​</t>
    </r>
  </si>
  <si>
    <t>Digital access​</t>
  </si>
  <si>
    <r>
      <t>0.126</t>
    </r>
    <r>
      <rPr>
        <sz val="14"/>
        <color rgb="FF000000"/>
        <rFont val="Neue Haas Grotesk Text Pro"/>
        <charset val="1"/>
      </rPr>
      <t>​</t>
    </r>
  </si>
  <si>
    <r>
      <t>10.04%</t>
    </r>
    <r>
      <rPr>
        <sz val="14"/>
        <color rgb="FF000000"/>
        <rFont val="Neue Haas Grotesk Text Pro"/>
        <charset val="1"/>
      </rPr>
      <t>​</t>
    </r>
  </si>
  <si>
    <r>
      <t>Potential volume growth</t>
    </r>
    <r>
      <rPr>
        <sz val="14"/>
        <color rgb="FF000000"/>
        <rFont val="Neue Haas Grotesk Text Pro"/>
        <charset val="1"/>
      </rPr>
      <t>​</t>
    </r>
  </si>
  <si>
    <r>
      <t>0.078</t>
    </r>
    <r>
      <rPr>
        <sz val="14"/>
        <color rgb="FF000000"/>
        <rFont val="Neue Haas Grotesk Text Pro"/>
        <charset val="1"/>
      </rPr>
      <t>​</t>
    </r>
  </si>
  <si>
    <r>
      <t>6.22%</t>
    </r>
    <r>
      <rPr>
        <sz val="14"/>
        <color rgb="FF000000"/>
        <rFont val="Neue Haas Grotesk Text Pro"/>
        <charset val="1"/>
      </rPr>
      <t>​</t>
    </r>
  </si>
  <si>
    <r>
      <t>Social</t>
    </r>
    <r>
      <rPr>
        <sz val="18"/>
        <color rgb="FF000000"/>
        <rFont val="Neue Haas Grotesk Text Pro"/>
        <charset val="1"/>
      </rPr>
      <t>​</t>
    </r>
  </si>
  <si>
    <t>Safety and security​</t>
  </si>
  <si>
    <r>
      <t>0.409</t>
    </r>
    <r>
      <rPr>
        <sz val="14"/>
        <color rgb="FF000000"/>
        <rFont val="Neue Haas Grotesk Text Pro"/>
        <charset val="1"/>
      </rPr>
      <t>​</t>
    </r>
  </si>
  <si>
    <r>
      <t>32.59%</t>
    </r>
    <r>
      <rPr>
        <sz val="14"/>
        <color rgb="FF000000"/>
        <rFont val="Neue Haas Grotesk Text Pro"/>
        <charset val="1"/>
      </rPr>
      <t>​</t>
    </r>
  </si>
  <si>
    <t> </t>
  </si>
  <si>
    <r>
      <t>Community Engagement</t>
    </r>
    <r>
      <rPr>
        <sz val="14"/>
        <color rgb="FF000000"/>
        <rFont val="Neue Haas Grotesk Text Pro"/>
        <charset val="1"/>
      </rPr>
      <t>​</t>
    </r>
  </si>
  <si>
    <r>
      <t>0.05</t>
    </r>
    <r>
      <rPr>
        <sz val="14"/>
        <color rgb="FF000000"/>
        <rFont val="Neue Haas Grotesk Text Pro"/>
        <charset val="1"/>
      </rPr>
      <t>​</t>
    </r>
  </si>
  <si>
    <r>
      <t>3.98%</t>
    </r>
    <r>
      <rPr>
        <sz val="14"/>
        <color rgb="FF000000"/>
        <rFont val="Neue Haas Grotesk Text Pro"/>
        <charset val="1"/>
      </rPr>
      <t>​</t>
    </r>
  </si>
  <si>
    <t>Aspects​</t>
  </si>
  <si>
    <t>Indicators​</t>
  </si>
  <si>
    <t>Calculated​</t>
  </si>
  <si>
    <t>Score​</t>
  </si>
  <si>
    <t>Indicators strategy 1​</t>
  </si>
  <si>
    <t>Indicators strategy 2​</t>
  </si>
  <si>
    <t>Assessment strategy 1​</t>
  </si>
  <si>
    <t>Assessment strategy 2​</t>
  </si>
  <si>
    <r>
      <t>Job creation</t>
    </r>
    <r>
      <rPr>
        <sz val="14"/>
        <color rgb="FF000000"/>
        <rFont val="Neue Haas Grotesk Text Pro"/>
        <charset val="1"/>
      </rPr>
      <t>​</t>
    </r>
  </si>
  <si>
    <r>
      <t>0.07</t>
    </r>
    <r>
      <rPr>
        <sz val="14"/>
        <color rgb="FF000000"/>
        <rFont val="Neue Haas Grotesk Text Pro"/>
        <charset val="1"/>
      </rPr>
      <t>​</t>
    </r>
  </si>
  <si>
    <r>
      <t>5.58%</t>
    </r>
    <r>
      <rPr>
        <sz val="14"/>
        <color rgb="FF000000"/>
        <rFont val="Neue Haas Grotesk Text Pro"/>
        <charset val="1"/>
      </rPr>
      <t>​</t>
    </r>
  </si>
  <si>
    <t>Economic​</t>
  </si>
  <si>
    <t>0.237​</t>
  </si>
  <si>
    <t>18.88%​</t>
  </si>
  <si>
    <t>95​</t>
  </si>
  <si>
    <t>92​</t>
  </si>
  <si>
    <t>18​</t>
  </si>
  <si>
    <t>17​</t>
  </si>
  <si>
    <r>
      <t>Environmental</t>
    </r>
    <r>
      <rPr>
        <sz val="18"/>
        <color rgb="FF000000"/>
        <rFont val="Neue Haas Grotesk Text Pro"/>
        <charset val="1"/>
      </rPr>
      <t>​</t>
    </r>
  </si>
  <si>
    <r>
      <t>Environmental Impact</t>
    </r>
    <r>
      <rPr>
        <sz val="14"/>
        <color rgb="FF000000"/>
        <rFont val="Neue Haas Grotesk Text Pro"/>
        <charset val="1"/>
      </rPr>
      <t>​</t>
    </r>
  </si>
  <si>
    <r>
      <t>0.098</t>
    </r>
    <r>
      <rPr>
        <sz val="14"/>
        <color rgb="FF000000"/>
        <rFont val="Neue Haas Grotesk Text Pro"/>
        <charset val="1"/>
      </rPr>
      <t>​</t>
    </r>
  </si>
  <si>
    <r>
      <t>7.81%</t>
    </r>
    <r>
      <rPr>
        <sz val="14"/>
        <color rgb="FF000000"/>
        <rFont val="Neue Haas Grotesk Text Pro"/>
        <charset val="1"/>
      </rPr>
      <t>​</t>
    </r>
  </si>
  <si>
    <t>0.126​</t>
  </si>
  <si>
    <t>10.04%​</t>
  </si>
  <si>
    <t>88​</t>
  </si>
  <si>
    <t>91​</t>
  </si>
  <si>
    <t>9​</t>
  </si>
  <si>
    <t>Energy efficiency​</t>
  </si>
  <si>
    <r>
      <t>0.124</t>
    </r>
    <r>
      <rPr>
        <sz val="14"/>
        <color rgb="FF000000"/>
        <rFont val="Neue Haas Grotesk Text Pro"/>
        <charset val="1"/>
      </rPr>
      <t>​</t>
    </r>
  </si>
  <si>
    <r>
      <t>9.88%</t>
    </r>
    <r>
      <rPr>
        <sz val="14"/>
        <color rgb="FF000000"/>
        <rFont val="Neue Haas Grotesk Text Pro"/>
        <charset val="1"/>
      </rPr>
      <t>​</t>
    </r>
  </si>
  <si>
    <t>Potential volume growth​</t>
  </si>
  <si>
    <t>0.078​</t>
  </si>
  <si>
    <t>6.22%​</t>
  </si>
  <si>
    <t>90​</t>
  </si>
  <si>
    <t>68​</t>
  </si>
  <si>
    <t>6​</t>
  </si>
  <si>
    <t>4​</t>
  </si>
  <si>
    <r>
      <t>Sensitivity to climate change</t>
    </r>
    <r>
      <rPr>
        <sz val="14"/>
        <color rgb="FF000000"/>
        <rFont val="Neue Haas Grotesk Text Pro"/>
        <charset val="1"/>
      </rPr>
      <t>​</t>
    </r>
  </si>
  <si>
    <r>
      <t>0.063</t>
    </r>
    <r>
      <rPr>
        <sz val="14"/>
        <color rgb="FF000000"/>
        <rFont val="Neue Haas Grotesk Text Pro"/>
        <charset val="1"/>
      </rPr>
      <t>​</t>
    </r>
  </si>
  <si>
    <r>
      <t>5.02%</t>
    </r>
    <r>
      <rPr>
        <sz val="14"/>
        <color rgb="FF000000"/>
        <rFont val="Neue Haas Grotesk Text Pro"/>
        <charset val="1"/>
      </rPr>
      <t>​</t>
    </r>
  </si>
  <si>
    <t>Social​</t>
  </si>
  <si>
    <t>Safety and security​</t>
  </si>
  <si>
    <t>0.409​</t>
  </si>
  <si>
    <t>32.59%​</t>
  </si>
  <si>
    <t>78​</t>
  </si>
  <si>
    <t>89​</t>
  </si>
  <si>
    <t>25​</t>
  </si>
  <si>
    <t>29​</t>
  </si>
  <si>
    <r>
      <t>Total</t>
    </r>
    <r>
      <rPr>
        <sz val="12"/>
        <color rgb="FF000000"/>
        <rFont val="Neue Haas Grotesk Text Pro"/>
        <charset val="1"/>
      </rPr>
      <t>​</t>
    </r>
  </si>
  <si>
    <t>​</t>
  </si>
  <si>
    <r>
      <t>1.255</t>
    </r>
    <r>
      <rPr>
        <sz val="14"/>
        <color rgb="FF000000"/>
        <rFont val="Neue Haas Grotesk Text Pro"/>
        <charset val="1"/>
      </rPr>
      <t>​</t>
    </r>
  </si>
  <si>
    <r>
      <t>100.00%</t>
    </r>
    <r>
      <rPr>
        <sz val="14"/>
        <color rgb="FF000000"/>
        <rFont val="Neue Haas Grotesk Text Pro"/>
        <charset val="1"/>
      </rPr>
      <t>​</t>
    </r>
  </si>
  <si>
    <t>Community Engagement​</t>
  </si>
  <si>
    <t>0.05​</t>
  </si>
  <si>
    <t>3.98%​</t>
  </si>
  <si>
    <t>56​</t>
  </si>
  <si>
    <t>70​</t>
  </si>
  <si>
    <t>2​</t>
  </si>
  <si>
    <t>3​</t>
  </si>
  <si>
    <t>Job creation​</t>
  </si>
  <si>
    <t>0.07​</t>
  </si>
  <si>
    <t>5.58%​</t>
  </si>
  <si>
    <t>74​</t>
  </si>
  <si>
    <t>80​</t>
  </si>
  <si>
    <t>Environmental​</t>
  </si>
  <si>
    <t>Environmental Impact​</t>
  </si>
  <si>
    <t>0.098​</t>
  </si>
  <si>
    <t>7.81%​</t>
  </si>
  <si>
    <t>85​</t>
  </si>
  <si>
    <t>69​</t>
  </si>
  <si>
    <t>7​</t>
  </si>
  <si>
    <t>5​</t>
  </si>
  <si>
    <t>0.124​</t>
  </si>
  <si>
    <t>9.88%​</t>
  </si>
  <si>
    <t>67​</t>
  </si>
  <si>
    <t>Sensitivity to climate change​</t>
  </si>
  <si>
    <t>0.063​</t>
  </si>
  <si>
    <t>5.02%​</t>
  </si>
  <si>
    <t>75​</t>
  </si>
  <si>
    <t>Total​</t>
  </si>
  <si>
    <t>1.255​</t>
  </si>
  <si>
    <t>100.00%​</t>
  </si>
  <si>
    <t>81​</t>
  </si>
  <si>
    <r>
      <t>83</t>
    </r>
    <r>
      <rPr>
        <sz val="12"/>
        <color rgb="FF000000"/>
        <rFont val="Calibri"/>
        <charset val="1"/>
      </rPr>
      <t>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</si>
</sst>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name val="Aptos Narrow"/>
      <family val="3"/>
      <charset val="134"/>
      <scheme val="minor"/>
    </font>
    <font>
      <b/>
      <sz val="11"/>
      <color theme="1"/>
      <name val="Aptos Narrow"/>
      <family val="3"/>
      <charset val="134"/>
      <scheme val="minor"/>
    </font>
    <font>
      <sz val="13.5"/>
      <color rgb="FF000000"/>
      <name val="Times New Roman"/>
      <charset val="1"/>
    </font>
    <font>
      <sz val="16"/>
      <color rgb="FF000000"/>
      <name val="Neue Haas Grotesk Text Pro"/>
      <charset val="1"/>
    </font>
    <font>
      <b/>
      <sz val="16"/>
      <color rgb="FF000000"/>
      <name val="Neue Haas Grotesk Text Pro"/>
      <charset val="1"/>
    </font>
    <font>
      <sz val="18"/>
      <color rgb="FF000000"/>
      <name val="Neue Haas Grotesk Text Pro"/>
      <charset val="1"/>
    </font>
    <font>
      <sz val="14"/>
      <color rgb="FF000000"/>
      <name val="Neue Haas Grotesk Text Pro"/>
      <charset val="1"/>
    </font>
    <font>
      <sz val="12"/>
      <color rgb="FF000000"/>
      <name val="Neue Haas Grotesk Text Pro"/>
      <charset val="1"/>
    </font>
    <font>
      <b/>
      <sz val="12"/>
      <color rgb="FF000000"/>
      <name val="Neue Haas Grotesk Text Pro"/>
      <charset val="1"/>
    </font>
    <font>
      <b/>
      <sz val="14"/>
      <color rgb="FF000000"/>
      <name val="Neue Haas Grotesk Text Pro"/>
      <charset val="1"/>
    </font>
    <font>
      <sz val="12"/>
      <color rgb="FF000000"/>
      <name val="Calibri"/>
      <charset val="1"/>
    </font>
    <font>
      <sz val="12"/>
      <color rgb="FF000000"/>
      <name val="宋体"/>
      <charset val="1"/>
    </font>
    <font>
      <b/>
      <sz val="12"/>
      <color rgb="FF000000"/>
      <name val="Calibri"/>
      <charset val="1"/>
    </font>
    <font>
      <b/>
      <sz val="11"/>
      <color theme="1"/>
      <name val="Aptos Narrow"/>
      <family val="2"/>
      <scheme val="minor"/>
    </font>
    <font>
      <b/>
      <sz val="11"/>
      <name val="Times New Roman"/>
      <charset val="1"/>
    </font>
    <font>
      <sz val="11"/>
      <name val="Times New Roman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ECD6"/>
        <bgColor indexed="64"/>
      </patternFill>
    </fill>
    <fill>
      <patternFill patternType="solid">
        <fgColor rgb="FFF1D6D6"/>
        <bgColor indexed="64"/>
      </patternFill>
    </fill>
    <fill>
      <patternFill patternType="solid">
        <fgColor rgb="FFCCD4C8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DEE7D1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rgb="FF8BC34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9BBB59"/>
      </right>
      <top style="thin">
        <color rgb="FF000000"/>
      </top>
      <bottom style="thin">
        <color rgb="FF9BBB59"/>
      </bottom>
      <diagonal/>
    </border>
    <border>
      <left style="thin">
        <color rgb="FF9BBB59"/>
      </left>
      <right style="thin">
        <color rgb="FF9BBB59"/>
      </right>
      <top style="thin">
        <color rgb="FF000000"/>
      </top>
      <bottom style="thin">
        <color rgb="FF9BBB59"/>
      </bottom>
      <diagonal/>
    </border>
    <border>
      <left style="thin">
        <color rgb="FF9BBB59"/>
      </left>
      <right style="thin">
        <color rgb="FF000000"/>
      </right>
      <top style="thin">
        <color rgb="FF000000"/>
      </top>
      <bottom style="thin">
        <color rgb="FF9BBB59"/>
      </bottom>
      <diagonal/>
    </border>
    <border>
      <left style="thin">
        <color rgb="FF000000"/>
      </left>
      <right style="thin">
        <color rgb="FF9BBB59"/>
      </right>
      <top style="thin">
        <color rgb="FF9BBB59"/>
      </top>
      <bottom/>
      <diagonal/>
    </border>
    <border>
      <left style="thin">
        <color rgb="FF000000"/>
      </left>
      <right style="thin">
        <color rgb="FF9BBB59"/>
      </right>
      <top/>
      <bottom/>
      <diagonal/>
    </border>
    <border>
      <left style="thin">
        <color rgb="FF000000"/>
      </left>
      <right style="thin">
        <color rgb="FF9BBB59"/>
      </right>
      <top/>
      <bottom style="thin">
        <color rgb="FF9BBB59"/>
      </bottom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  <border>
      <left style="thin">
        <color rgb="FF9BBB59"/>
      </left>
      <right style="thin">
        <color rgb="FF000000"/>
      </right>
      <top style="thin">
        <color rgb="FF9BBB59"/>
      </top>
      <bottom style="thin">
        <color rgb="FF9BBB59"/>
      </bottom>
      <diagonal/>
    </border>
    <border>
      <left style="thin">
        <color rgb="FF000000"/>
      </left>
      <right style="thin">
        <color rgb="FF9BBB59"/>
      </right>
      <top style="thin">
        <color rgb="FF9BBB59"/>
      </top>
      <bottom style="thin">
        <color rgb="FF000000"/>
      </bottom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000000"/>
      </bottom>
      <diagonal/>
    </border>
    <border>
      <left style="thin">
        <color rgb="FF9BBB59"/>
      </left>
      <right style="thin">
        <color rgb="FF000000"/>
      </right>
      <top style="thin">
        <color rgb="FF9BBB59"/>
      </top>
      <bottom style="thin">
        <color rgb="FF000000"/>
      </bottom>
      <diagonal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10" fontId="0" fillId="0" borderId="0" xfId="0" applyNumberFormat="1"/>
    <xf numFmtId="0" fontId="5" fillId="0" borderId="0" xfId="0" applyFont="1"/>
    <xf numFmtId="0" fontId="7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11" fillId="7" borderId="1" xfId="0" applyFont="1" applyFill="1" applyBorder="1"/>
    <xf numFmtId="0" fontId="10" fillId="7" borderId="1" xfId="0" applyFont="1" applyFill="1" applyBorder="1"/>
    <xf numFmtId="0" fontId="12" fillId="7" borderId="1" xfId="0" applyFont="1" applyFill="1" applyBorder="1"/>
    <xf numFmtId="0" fontId="13" fillId="8" borderId="5" xfId="0" applyFont="1" applyFill="1" applyBorder="1"/>
    <xf numFmtId="0" fontId="13" fillId="8" borderId="6" xfId="0" applyFont="1" applyFill="1" applyBorder="1"/>
    <xf numFmtId="0" fontId="13" fillId="8" borderId="7" xfId="0" applyFont="1" applyFill="1" applyBorder="1"/>
    <xf numFmtId="0" fontId="13" fillId="9" borderId="11" xfId="0" applyFont="1" applyFill="1" applyBorder="1"/>
    <xf numFmtId="0" fontId="13" fillId="9" borderId="12" xfId="0" applyFont="1" applyFill="1" applyBorder="1"/>
    <xf numFmtId="0" fontId="13" fillId="8" borderId="11" xfId="0" applyFont="1" applyFill="1" applyBorder="1"/>
    <xf numFmtId="0" fontId="13" fillId="8" borderId="12" xfId="0" applyFont="1" applyFill="1" applyBorder="1"/>
    <xf numFmtId="0" fontId="13" fillId="8" borderId="13" xfId="0" applyFont="1" applyFill="1" applyBorder="1"/>
    <xf numFmtId="0" fontId="14" fillId="8" borderId="14" xfId="0" applyFont="1" applyFill="1" applyBorder="1"/>
    <xf numFmtId="0" fontId="13" fillId="8" borderId="14" xfId="0" applyFont="1" applyFill="1" applyBorder="1"/>
    <xf numFmtId="0" fontId="15" fillId="10" borderId="15" xfId="0" applyFont="1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0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0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164" fontId="16" fillId="0" borderId="0" xfId="0" applyNumberFormat="1" applyFont="1"/>
    <xf numFmtId="164" fontId="16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4" borderId="2" xfId="0" applyFont="1" applyFill="1" applyBorder="1" applyAlignment="1"/>
    <xf numFmtId="0" fontId="8" fillId="4" borderId="3" xfId="0" applyFont="1" applyFill="1" applyBorder="1" applyAlignment="1"/>
    <xf numFmtId="0" fontId="8" fillId="4" borderId="4" xfId="0" applyFont="1" applyFill="1" applyBorder="1" applyAlignment="1"/>
    <xf numFmtId="0" fontId="8" fillId="5" borderId="2" xfId="0" applyFont="1" applyFill="1" applyBorder="1" applyAlignment="1"/>
    <xf numFmtId="0" fontId="8" fillId="5" borderId="3" xfId="0" applyFont="1" applyFill="1" applyBorder="1" applyAlignment="1"/>
    <xf numFmtId="0" fontId="8" fillId="5" borderId="4" xfId="0" applyFont="1" applyFill="1" applyBorder="1" applyAlignment="1"/>
    <xf numFmtId="0" fontId="13" fillId="9" borderId="8" xfId="0" applyFont="1" applyFill="1" applyBorder="1" applyAlignment="1"/>
    <xf numFmtId="0" fontId="8" fillId="6" borderId="2" xfId="0" applyFont="1" applyFill="1" applyBorder="1" applyAlignment="1"/>
    <xf numFmtId="0" fontId="13" fillId="9" borderId="9" xfId="0" applyFont="1" applyFill="1" applyBorder="1" applyAlignment="1"/>
    <xf numFmtId="0" fontId="8" fillId="6" borderId="3" xfId="0" applyFont="1" applyFill="1" applyBorder="1" applyAlignment="1"/>
    <xf numFmtId="0" fontId="13" fillId="9" borderId="10" xfId="0" applyFont="1" applyFill="1" applyBorder="1" applyAlignment="1"/>
    <xf numFmtId="0" fontId="8" fillId="6" borderId="4" xfId="0" applyFont="1" applyFill="1" applyBorder="1" applyAlignment="1"/>
    <xf numFmtId="0" fontId="13" fillId="8" borderId="8" xfId="0" applyFont="1" applyFill="1" applyBorder="1" applyAlignment="1"/>
    <xf numFmtId="0" fontId="13" fillId="8" borderId="9" xfId="0" applyFont="1" applyFill="1" applyBorder="1" applyAlignment="1"/>
    <xf numFmtId="0" fontId="13" fillId="8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4A99-244B-4CBC-B119-AD63642AA09D}">
  <dimension ref="A1:R32"/>
  <sheetViews>
    <sheetView workbookViewId="0">
      <selection activeCell="D2" sqref="D2:D9"/>
    </sheetView>
  </sheetViews>
  <sheetFormatPr defaultRowHeight="15"/>
  <cols>
    <col min="1" max="1" width="13.28515625" bestFit="1" customWidth="1"/>
    <col min="2" max="2" width="44.140625" customWidth="1"/>
    <col min="3" max="3" width="12.5703125" customWidth="1"/>
    <col min="4" max="4" width="8.28515625" customWidth="1"/>
    <col min="8" max="8" width="10" customWidth="1"/>
    <col min="9" max="13" width="9.28515625" bestFit="1" customWidth="1"/>
  </cols>
  <sheetData>
    <row r="1" spans="1:18" ht="58.5" customHeight="1">
      <c r="A1" s="39" t="s">
        <v>0</v>
      </c>
      <c r="B1" s="39" t="s">
        <v>1</v>
      </c>
      <c r="C1" s="39" t="s">
        <v>2</v>
      </c>
      <c r="D1" s="40" t="s">
        <v>3</v>
      </c>
      <c r="E1" s="34" t="s">
        <v>4</v>
      </c>
      <c r="F1" s="41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3" t="s">
        <v>10</v>
      </c>
      <c r="L1" s="34" t="s">
        <v>3</v>
      </c>
      <c r="M1" s="41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43" t="s">
        <v>10</v>
      </c>
    </row>
    <row r="2" spans="1:18">
      <c r="A2" s="46" t="s">
        <v>11</v>
      </c>
      <c r="B2" s="30" t="s">
        <v>12</v>
      </c>
      <c r="C2" s="29">
        <v>0.23699999999999999</v>
      </c>
      <c r="D2" s="31">
        <f>C2/$C$10</f>
        <v>0.1544980443285528</v>
      </c>
      <c r="E2" s="29"/>
      <c r="F2" s="37">
        <v>46.43</v>
      </c>
      <c r="G2" s="37">
        <v>100</v>
      </c>
      <c r="H2" s="37">
        <v>64.290000000000006</v>
      </c>
      <c r="I2" s="38">
        <v>96.4</v>
      </c>
      <c r="J2" s="38">
        <v>96.4</v>
      </c>
      <c r="K2" s="38">
        <v>0</v>
      </c>
      <c r="M2" s="35">
        <f>F2*$D2</f>
        <v>7.1733441981747061</v>
      </c>
      <c r="N2" s="35">
        <f>G2*$D2</f>
        <v>15.449804432855279</v>
      </c>
      <c r="O2" s="35">
        <f>H2*$D2</f>
        <v>9.9326792698826605</v>
      </c>
      <c r="P2" s="35">
        <f t="shared" ref="P2:Q9" si="0">I2*$D2</f>
        <v>14.893611473272491</v>
      </c>
      <c r="Q2" s="35">
        <f t="shared" si="0"/>
        <v>14.893611473272491</v>
      </c>
      <c r="R2" s="35">
        <f>K2*$D2</f>
        <v>0</v>
      </c>
    </row>
    <row r="3" spans="1:18">
      <c r="A3" s="46"/>
      <c r="B3" s="30" t="s">
        <v>13</v>
      </c>
      <c r="C3" s="29">
        <v>0.126</v>
      </c>
      <c r="D3" s="31">
        <f>C3/$C$10</f>
        <v>8.2138200782268578E-2</v>
      </c>
      <c r="E3" s="29"/>
      <c r="F3" s="37">
        <v>38.888888888888893</v>
      </c>
      <c r="G3" s="37">
        <v>30.000000000000004</v>
      </c>
      <c r="H3" s="37">
        <v>22.000000000000004</v>
      </c>
      <c r="I3" s="38">
        <v>27</v>
      </c>
      <c r="J3" s="38">
        <v>27</v>
      </c>
      <c r="K3" s="38">
        <v>37.333333333333343</v>
      </c>
      <c r="L3" s="35"/>
      <c r="M3" s="35">
        <f>F3*$D3</f>
        <v>3.1942633637548896</v>
      </c>
      <c r="N3" s="35">
        <f>G3*$D3</f>
        <v>2.4641460234680577</v>
      </c>
      <c r="O3" s="35">
        <f t="shared" ref="O3:O9" si="1">H3*$D3</f>
        <v>1.807040417209909</v>
      </c>
      <c r="P3" s="35">
        <f t="shared" si="0"/>
        <v>2.2177314211212518</v>
      </c>
      <c r="Q3" s="35">
        <f t="shared" si="0"/>
        <v>2.2177314211212518</v>
      </c>
      <c r="R3" s="35">
        <f t="shared" ref="R3:R9" si="2">K3*$D3</f>
        <v>3.0664928292046945</v>
      </c>
    </row>
    <row r="4" spans="1:18">
      <c r="A4" s="46"/>
      <c r="B4" s="30" t="s">
        <v>14</v>
      </c>
      <c r="C4" s="29">
        <v>0.05</v>
      </c>
      <c r="D4" s="31">
        <f>C4/$C$10</f>
        <v>3.259452411994785E-2</v>
      </c>
      <c r="E4" s="29"/>
      <c r="F4" s="37">
        <v>38.659999999999997</v>
      </c>
      <c r="G4" s="37">
        <v>0</v>
      </c>
      <c r="H4" s="37">
        <v>20.81</v>
      </c>
      <c r="I4" s="38">
        <v>0</v>
      </c>
      <c r="J4" s="38">
        <v>100</v>
      </c>
      <c r="K4" s="38">
        <v>11.34</v>
      </c>
      <c r="M4" s="35">
        <f t="shared" ref="M3:M8" si="3">F4*$D4</f>
        <v>1.2601043024771839</v>
      </c>
      <c r="N4" s="35">
        <f t="shared" ref="N4:N9" si="4">G4*$D4</f>
        <v>0</v>
      </c>
      <c r="O4" s="35">
        <f t="shared" si="1"/>
        <v>0.67829204693611467</v>
      </c>
      <c r="P4" s="35">
        <f t="shared" si="0"/>
        <v>0</v>
      </c>
      <c r="Q4" s="35">
        <f t="shared" si="0"/>
        <v>3.259452411994785</v>
      </c>
      <c r="R4" s="35">
        <f t="shared" si="2"/>
        <v>0.36962190352020863</v>
      </c>
    </row>
    <row r="5" spans="1:18">
      <c r="A5" s="46" t="s">
        <v>15</v>
      </c>
      <c r="B5" s="30" t="s">
        <v>16</v>
      </c>
      <c r="C5" s="29">
        <v>0.40899999999999997</v>
      </c>
      <c r="D5" s="31">
        <f>C5/$C$10</f>
        <v>0.26662320730117339</v>
      </c>
      <c r="E5" s="29"/>
      <c r="F5" s="37">
        <v>78.878539309290062</v>
      </c>
      <c r="G5" s="37">
        <v>59.77181965183933</v>
      </c>
      <c r="H5" s="37">
        <v>78.791228265363188</v>
      </c>
      <c r="I5" s="38">
        <v>66.2</v>
      </c>
      <c r="J5" s="38">
        <v>66.099999999999994</v>
      </c>
      <c r="K5" s="38">
        <v>74.764192236071253</v>
      </c>
      <c r="L5" s="35"/>
      <c r="M5" s="35">
        <f t="shared" si="3"/>
        <v>21.030849137874597</v>
      </c>
      <c r="N5" s="35">
        <f t="shared" si="4"/>
        <v>15.936554261800707</v>
      </c>
      <c r="O5" s="35">
        <f>H5*$D5</f>
        <v>21.007569987310003</v>
      </c>
      <c r="P5" s="35">
        <f t="shared" si="0"/>
        <v>17.650456323337679</v>
      </c>
      <c r="Q5" s="35">
        <f t="shared" si="0"/>
        <v>17.623794002607561</v>
      </c>
      <c r="R5" s="35">
        <f>K5*$D5</f>
        <v>19.933868725262805</v>
      </c>
    </row>
    <row r="6" spans="1:18">
      <c r="A6" s="46"/>
      <c r="B6" s="30" t="s">
        <v>17</v>
      </c>
      <c r="C6" s="29">
        <v>0.16700000000000001</v>
      </c>
      <c r="D6" s="31">
        <f>C6/$C$10</f>
        <v>0.10886571056062581</v>
      </c>
      <c r="E6" s="29"/>
      <c r="F6" s="37">
        <v>43.712574850299404</v>
      </c>
      <c r="G6" s="37">
        <v>22.954091816367264</v>
      </c>
      <c r="H6" s="37">
        <v>33.333333333333329</v>
      </c>
      <c r="I6" s="38">
        <v>18.089123867069485</v>
      </c>
      <c r="J6" s="38">
        <v>18.693353474320244</v>
      </c>
      <c r="K6" s="38">
        <v>63.217522658610271</v>
      </c>
      <c r="M6" s="35">
        <f>F6*$D6</f>
        <v>4.7588005215123861</v>
      </c>
      <c r="N6" s="35">
        <f t="shared" si="4"/>
        <v>2.4989135158626681</v>
      </c>
      <c r="O6" s="35">
        <f t="shared" ref="O6:O7" si="5">H6*$D6</f>
        <v>3.6288570186875266</v>
      </c>
      <c r="P6" s="35">
        <f>I6*$D6</f>
        <v>1.969285323207695</v>
      </c>
      <c r="Q6" s="35">
        <f>J6*$D6</f>
        <v>2.0350652087428167</v>
      </c>
      <c r="R6" s="35">
        <f>K6*$D6</f>
        <v>6.8822205241120695</v>
      </c>
    </row>
    <row r="7" spans="1:18">
      <c r="A7" s="46" t="s">
        <v>18</v>
      </c>
      <c r="B7" s="30" t="s">
        <v>19</v>
      </c>
      <c r="C7" s="29">
        <v>0.23400000000000001</v>
      </c>
      <c r="D7" s="31">
        <f>C7/$C$10</f>
        <v>0.15254237288135594</v>
      </c>
      <c r="E7" s="29"/>
      <c r="F7" s="37">
        <v>61.8322928987699</v>
      </c>
      <c r="G7" s="37">
        <v>72.831653925056926</v>
      </c>
      <c r="H7" s="37">
        <v>65.336053176173195</v>
      </c>
      <c r="I7" s="37">
        <v>69.2</v>
      </c>
      <c r="J7" s="37">
        <v>48.9</v>
      </c>
      <c r="K7" s="37">
        <v>81.900000000000006</v>
      </c>
      <c r="M7" s="35">
        <f>F7*$D7</f>
        <v>9.4320446794733748</v>
      </c>
      <c r="N7" s="35">
        <f t="shared" si="4"/>
        <v>11.109913310601904</v>
      </c>
      <c r="O7" s="35">
        <f t="shared" si="5"/>
        <v>9.9665165861959117</v>
      </c>
      <c r="P7" s="35">
        <f>I7*$D7</f>
        <v>10.555932203389832</v>
      </c>
      <c r="Q7" s="35">
        <f t="shared" si="0"/>
        <v>7.4593220338983057</v>
      </c>
      <c r="R7" s="35">
        <f t="shared" si="2"/>
        <v>12.493220338983052</v>
      </c>
    </row>
    <row r="8" spans="1:18">
      <c r="A8" s="46"/>
      <c r="B8" s="30" t="s">
        <v>20</v>
      </c>
      <c r="C8" s="29">
        <v>0.124</v>
      </c>
      <c r="D8" s="31">
        <f>C8/$C$10</f>
        <v>8.0834419817470665E-2</v>
      </c>
      <c r="E8" s="29"/>
      <c r="F8" s="37">
        <v>24.054117647058824</v>
      </c>
      <c r="G8" s="38">
        <v>8.3273529411764713</v>
      </c>
      <c r="H8" s="38">
        <v>19.72926470588235</v>
      </c>
      <c r="I8" s="38">
        <v>19.7</v>
      </c>
      <c r="J8" s="38">
        <v>28.5</v>
      </c>
      <c r="K8" s="38">
        <v>27.045427728613568</v>
      </c>
      <c r="L8" s="35"/>
      <c r="M8" s="35">
        <f t="shared" si="3"/>
        <v>1.9444006442211828</v>
      </c>
      <c r="N8" s="35">
        <f t="shared" si="4"/>
        <v>0.67313674361530795</v>
      </c>
      <c r="O8" s="35">
        <f t="shared" si="1"/>
        <v>1.5948036659253009</v>
      </c>
      <c r="P8" s="35">
        <f t="shared" si="0"/>
        <v>1.5924380704041721</v>
      </c>
      <c r="Q8" s="35">
        <f t="shared" si="0"/>
        <v>2.3037809647979142</v>
      </c>
      <c r="R8" s="35">
        <f t="shared" si="2"/>
        <v>2.1862014591578114</v>
      </c>
    </row>
    <row r="9" spans="1:18">
      <c r="A9" s="46"/>
      <c r="B9" s="30" t="s">
        <v>21</v>
      </c>
      <c r="C9" s="29">
        <v>0.187</v>
      </c>
      <c r="D9" s="31">
        <f>C9/$C$10</f>
        <v>0.12190352020860495</v>
      </c>
      <c r="E9" s="29"/>
      <c r="F9" s="38">
        <v>80.502736655098019</v>
      </c>
      <c r="G9" s="38">
        <v>62.779231739013838</v>
      </c>
      <c r="H9" s="38">
        <v>80.165168944515727</v>
      </c>
      <c r="I9" s="38">
        <v>69.8</v>
      </c>
      <c r="J9" s="38">
        <v>69.7</v>
      </c>
      <c r="K9" s="38">
        <v>76.198134670348153</v>
      </c>
      <c r="L9" s="35"/>
      <c r="M9" s="35">
        <f>F9*$D9</f>
        <v>9.813566984682744</v>
      </c>
      <c r="N9" s="35">
        <f t="shared" si="4"/>
        <v>7.6530093449775674</v>
      </c>
      <c r="O9" s="35">
        <f t="shared" si="1"/>
        <v>9.7724162924540039</v>
      </c>
      <c r="P9" s="35">
        <f t="shared" si="0"/>
        <v>8.5088657105606256</v>
      </c>
      <c r="Q9" s="35">
        <f t="shared" si="0"/>
        <v>8.4966753585397665</v>
      </c>
      <c r="R9" s="35">
        <f t="shared" si="2"/>
        <v>9.2888208496447877</v>
      </c>
    </row>
    <row r="10" spans="1:18">
      <c r="A10" s="33" t="s">
        <v>22</v>
      </c>
      <c r="B10" s="33"/>
      <c r="C10" s="33">
        <f>SUM(C2:C9)</f>
        <v>1.534</v>
      </c>
      <c r="D10" s="31">
        <f>SUM(D2:D9)</f>
        <v>0.99999999999999989</v>
      </c>
      <c r="E10" s="21"/>
      <c r="G10" s="32"/>
      <c r="H10" s="32"/>
      <c r="L10" t="s">
        <v>22</v>
      </c>
      <c r="M10" s="44">
        <f>SUM(M2:M9)</f>
        <v>58.607373832171064</v>
      </c>
      <c r="N10" s="44">
        <f t="shared" ref="N10:R10" si="6">SUM(N2:N9)</f>
        <v>55.785477633181493</v>
      </c>
      <c r="O10" s="44">
        <f t="shared" si="6"/>
        <v>58.388175284601424</v>
      </c>
      <c r="P10" s="44">
        <f t="shared" si="6"/>
        <v>57.388320525293743</v>
      </c>
      <c r="Q10" s="45">
        <f t="shared" si="6"/>
        <v>58.289432874974892</v>
      </c>
      <c r="R10" s="45">
        <f t="shared" si="6"/>
        <v>54.22044662988543</v>
      </c>
    </row>
    <row r="11" spans="1:18">
      <c r="I11" s="36"/>
    </row>
    <row r="12" spans="1:18">
      <c r="K12" s="36"/>
      <c r="L12" s="36"/>
      <c r="M12" s="36"/>
    </row>
    <row r="13" spans="1:18" ht="16.5">
      <c r="A13" s="39" t="s">
        <v>0</v>
      </c>
      <c r="B13" s="39" t="s">
        <v>1</v>
      </c>
      <c r="C13" s="39" t="s">
        <v>2</v>
      </c>
      <c r="D13" s="40" t="s">
        <v>3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</row>
    <row r="14" spans="1:18">
      <c r="A14" s="46" t="s">
        <v>11</v>
      </c>
      <c r="B14" s="30" t="s">
        <v>12</v>
      </c>
      <c r="C14" s="29">
        <v>0.23699999999999999</v>
      </c>
      <c r="D14" s="31">
        <f>C14/$C$10</f>
        <v>0.1544980443285528</v>
      </c>
      <c r="E14" s="36">
        <v>7.1733441981747061</v>
      </c>
      <c r="F14" s="36">
        <v>15.449804432855279</v>
      </c>
      <c r="G14" s="36">
        <v>9.9326792698826605</v>
      </c>
      <c r="H14" s="36">
        <v>14.893611473272491</v>
      </c>
      <c r="I14" s="36">
        <v>14.893611473272491</v>
      </c>
      <c r="J14" s="36">
        <v>0</v>
      </c>
    </row>
    <row r="15" spans="1:18">
      <c r="A15" s="46"/>
      <c r="B15" s="30" t="s">
        <v>13</v>
      </c>
      <c r="C15" s="29">
        <v>0.126</v>
      </c>
      <c r="D15" s="31">
        <f>C15/$C$10</f>
        <v>8.2138200782268578E-2</v>
      </c>
      <c r="E15" s="36">
        <v>3.1942633637548896</v>
      </c>
      <c r="F15" s="36">
        <v>2.4641460234680577</v>
      </c>
      <c r="G15" s="36">
        <v>1.807040417209909</v>
      </c>
      <c r="H15" s="36">
        <v>2.2177314211212518</v>
      </c>
      <c r="I15" s="36">
        <v>2.2177314211212518</v>
      </c>
      <c r="J15" s="36">
        <v>3.0664928292046945</v>
      </c>
    </row>
    <row r="16" spans="1:18">
      <c r="A16" s="46"/>
      <c r="B16" s="30" t="s">
        <v>14</v>
      </c>
      <c r="C16" s="29">
        <v>0.05</v>
      </c>
      <c r="D16" s="31">
        <f>C16/$C$10</f>
        <v>3.259452411994785E-2</v>
      </c>
      <c r="E16" s="36">
        <v>1.2601043024771839</v>
      </c>
      <c r="F16" s="36">
        <v>0</v>
      </c>
      <c r="G16" s="36">
        <v>0.67829204693611467</v>
      </c>
      <c r="H16" s="36">
        <v>0</v>
      </c>
      <c r="I16" s="36">
        <v>3.259452411994785</v>
      </c>
      <c r="J16" s="36">
        <v>0.36962190352020863</v>
      </c>
    </row>
    <row r="17" spans="1:12">
      <c r="A17" s="46" t="s">
        <v>15</v>
      </c>
      <c r="B17" s="30" t="s">
        <v>16</v>
      </c>
      <c r="C17" s="29">
        <v>0.40899999999999997</v>
      </c>
      <c r="D17" s="31">
        <f>C17/$C$10</f>
        <v>0.26662320730117339</v>
      </c>
      <c r="E17" s="36">
        <v>21.030849137874597</v>
      </c>
      <c r="F17" s="36">
        <v>15.936554261800707</v>
      </c>
      <c r="G17" s="36">
        <v>21.007569987310003</v>
      </c>
      <c r="H17" s="36">
        <v>17.650456323337679</v>
      </c>
      <c r="I17" s="36">
        <v>17.623794002607561</v>
      </c>
      <c r="J17" s="36">
        <v>19.933868725262805</v>
      </c>
    </row>
    <row r="18" spans="1:12">
      <c r="A18" s="46"/>
      <c r="B18" s="30" t="s">
        <v>17</v>
      </c>
      <c r="C18" s="29">
        <v>0.16700000000000001</v>
      </c>
      <c r="D18" s="31">
        <f>C18/$C$10</f>
        <v>0.10886571056062581</v>
      </c>
      <c r="E18" s="36">
        <v>4.7588005215123861</v>
      </c>
      <c r="F18" s="36">
        <v>2.4989135158626681</v>
      </c>
      <c r="G18" s="36">
        <v>3.6288570186875266</v>
      </c>
      <c r="H18" s="36">
        <v>1.969285323207695</v>
      </c>
      <c r="I18" s="36">
        <v>2.0350652087428167</v>
      </c>
      <c r="J18" s="36">
        <v>6.8822205241120695</v>
      </c>
    </row>
    <row r="19" spans="1:12">
      <c r="A19" s="46" t="s">
        <v>18</v>
      </c>
      <c r="B19" s="30" t="s">
        <v>19</v>
      </c>
      <c r="C19" s="29">
        <v>0.23400000000000001</v>
      </c>
      <c r="D19" s="31">
        <f>C19/$C$10</f>
        <v>0.15254237288135594</v>
      </c>
      <c r="E19" s="36">
        <v>9.4320446794733748</v>
      </c>
      <c r="F19" s="36">
        <v>11.109913310601904</v>
      </c>
      <c r="G19" s="36">
        <v>9.9665165861959117</v>
      </c>
      <c r="H19" s="36">
        <v>10.555932203389832</v>
      </c>
      <c r="I19" s="36">
        <v>7.4593220338983057</v>
      </c>
      <c r="J19" s="36">
        <v>12.493220338983052</v>
      </c>
    </row>
    <row r="20" spans="1:12">
      <c r="A20" s="46"/>
      <c r="B20" s="30" t="s">
        <v>20</v>
      </c>
      <c r="C20" s="29">
        <v>0.124</v>
      </c>
      <c r="D20" s="31">
        <f>C20/$C$10</f>
        <v>8.0834419817470665E-2</v>
      </c>
      <c r="E20" s="36">
        <v>1.9444006442211828</v>
      </c>
      <c r="F20" s="36">
        <v>0.67313674361530795</v>
      </c>
      <c r="G20" s="36">
        <v>1.5948036659253009</v>
      </c>
      <c r="H20" s="36">
        <v>1.5924380704041721</v>
      </c>
      <c r="I20" s="36">
        <v>2.3037809647979142</v>
      </c>
      <c r="J20" s="36">
        <v>2.1862014591578114</v>
      </c>
    </row>
    <row r="21" spans="1:12">
      <c r="A21" s="46"/>
      <c r="B21" s="30" t="s">
        <v>21</v>
      </c>
      <c r="C21" s="29">
        <v>0.187</v>
      </c>
      <c r="D21" s="31">
        <f>C21/$C$10</f>
        <v>0.12190352020860495</v>
      </c>
      <c r="E21" s="36">
        <v>9.813566984682744</v>
      </c>
      <c r="F21" s="36">
        <v>7.6530093449775674</v>
      </c>
      <c r="G21" s="36">
        <v>9.7724162924540039</v>
      </c>
      <c r="H21" s="36">
        <v>8.5088657105606256</v>
      </c>
      <c r="I21" s="36">
        <v>8.4966753585397665</v>
      </c>
      <c r="J21" s="36">
        <v>9.2888208496447877</v>
      </c>
    </row>
    <row r="22" spans="1:12">
      <c r="A22" s="33" t="s">
        <v>22</v>
      </c>
      <c r="B22" s="33"/>
      <c r="C22" s="33">
        <f>SUM(C14:C21)</f>
        <v>1.534</v>
      </c>
      <c r="D22" s="31">
        <f>SUM(D14:D21)</f>
        <v>0.99999999999999989</v>
      </c>
      <c r="E22" s="36">
        <v>58.607373832171064</v>
      </c>
      <c r="F22" s="36">
        <v>55.785477633181493</v>
      </c>
      <c r="G22" s="36">
        <v>58.388175284601424</v>
      </c>
      <c r="H22" s="36">
        <v>57.388320525293743</v>
      </c>
      <c r="I22" s="36">
        <v>58.289432874974892</v>
      </c>
      <c r="J22" s="36">
        <v>54.22044662988543</v>
      </c>
    </row>
    <row r="26" spans="1:12" ht="87">
      <c r="D26" s="30" t="s">
        <v>12</v>
      </c>
      <c r="E26" s="30" t="s">
        <v>13</v>
      </c>
      <c r="F26" s="30" t="s">
        <v>14</v>
      </c>
      <c r="G26" s="30" t="s">
        <v>16</v>
      </c>
      <c r="H26" s="30" t="s">
        <v>17</v>
      </c>
      <c r="I26" s="30" t="s">
        <v>19</v>
      </c>
      <c r="J26" s="30" t="s">
        <v>20</v>
      </c>
      <c r="K26" s="30" t="s">
        <v>21</v>
      </c>
    </row>
    <row r="27" spans="1:12">
      <c r="C27" t="s">
        <v>23</v>
      </c>
      <c r="D27" s="36">
        <v>7.1733441981747061</v>
      </c>
      <c r="E27" s="36">
        <v>3.1942633637548896</v>
      </c>
      <c r="F27" s="36">
        <v>1.2601043024771839</v>
      </c>
      <c r="G27" s="36">
        <v>21.030849137874597</v>
      </c>
      <c r="H27" s="36">
        <v>4.7588005215123861</v>
      </c>
      <c r="I27" s="36">
        <v>9.4320446794733748</v>
      </c>
      <c r="J27" s="36">
        <v>1.9444006442211828</v>
      </c>
      <c r="K27" s="36">
        <v>9.813566984682744</v>
      </c>
      <c r="L27" s="36">
        <v>58.607373832171064</v>
      </c>
    </row>
    <row r="28" spans="1:12">
      <c r="C28" t="s">
        <v>24</v>
      </c>
      <c r="D28" s="36">
        <v>15.449804432855279</v>
      </c>
      <c r="E28" s="36">
        <v>2.4641460234680577</v>
      </c>
      <c r="F28" s="36">
        <v>0</v>
      </c>
      <c r="G28" s="36">
        <v>15.936554261800707</v>
      </c>
      <c r="H28" s="36">
        <v>2.4989135158626681</v>
      </c>
      <c r="I28" s="36">
        <v>11.109913310601904</v>
      </c>
      <c r="J28" s="36">
        <v>0.67313674361530795</v>
      </c>
      <c r="K28" s="36">
        <v>7.6530093449775674</v>
      </c>
      <c r="L28" s="36">
        <v>55.785477633181493</v>
      </c>
    </row>
    <row r="29" spans="1:12">
      <c r="C29" t="s">
        <v>25</v>
      </c>
      <c r="D29" s="36">
        <v>9.9326792698826605</v>
      </c>
      <c r="E29" s="36">
        <v>1.807040417209909</v>
      </c>
      <c r="F29" s="36">
        <v>0.67829204693611467</v>
      </c>
      <c r="G29" s="36">
        <v>21.007569987310003</v>
      </c>
      <c r="H29" s="36">
        <v>3.6288570186875266</v>
      </c>
      <c r="I29" s="36">
        <v>9.9665165861959117</v>
      </c>
      <c r="J29" s="36">
        <v>1.5948036659253009</v>
      </c>
      <c r="K29" s="36">
        <v>9.7724162924540039</v>
      </c>
      <c r="L29" s="36">
        <v>58.388175284601424</v>
      </c>
    </row>
    <row r="30" spans="1:12">
      <c r="C30" t="s">
        <v>26</v>
      </c>
      <c r="D30" s="36">
        <v>14.893611473272491</v>
      </c>
      <c r="E30" s="36">
        <v>2.2177314211212518</v>
      </c>
      <c r="F30" s="36">
        <v>0</v>
      </c>
      <c r="G30" s="36">
        <v>17.650456323337679</v>
      </c>
      <c r="H30" s="36">
        <v>1.969285323207695</v>
      </c>
      <c r="I30" s="36">
        <v>10.555932203389832</v>
      </c>
      <c r="J30" s="36">
        <v>1.5924380704041721</v>
      </c>
      <c r="K30" s="36">
        <v>8.5088657105606256</v>
      </c>
      <c r="L30" s="36">
        <v>57.388320525293743</v>
      </c>
    </row>
    <row r="31" spans="1:12">
      <c r="C31" t="s">
        <v>27</v>
      </c>
      <c r="D31" s="36">
        <v>14.893611473272491</v>
      </c>
      <c r="E31" s="36">
        <v>2.2177314211212518</v>
      </c>
      <c r="F31" s="36">
        <v>3.259452411994785</v>
      </c>
      <c r="G31" s="36">
        <v>17.623794002607561</v>
      </c>
      <c r="H31" s="36">
        <v>2.0350652087428167</v>
      </c>
      <c r="I31" s="36">
        <v>7.4593220338983057</v>
      </c>
      <c r="J31" s="36">
        <v>2.3037809647979142</v>
      </c>
      <c r="K31" s="36">
        <v>8.4966753585397665</v>
      </c>
      <c r="L31" s="36">
        <v>58.289432874974892</v>
      </c>
    </row>
    <row r="32" spans="1:12">
      <c r="C32" t="s">
        <v>28</v>
      </c>
      <c r="D32" s="36">
        <v>0</v>
      </c>
      <c r="E32" s="36">
        <v>3.0664928292046945</v>
      </c>
      <c r="F32" s="36">
        <v>0.36962190352020863</v>
      </c>
      <c r="G32" s="36">
        <v>19.933868725262805</v>
      </c>
      <c r="H32" s="36">
        <v>6.8822205241120695</v>
      </c>
      <c r="I32" s="36">
        <v>12.493220338983052</v>
      </c>
      <c r="J32" s="36">
        <v>2.1862014591578114</v>
      </c>
      <c r="K32" s="36">
        <v>9.2888208496447877</v>
      </c>
      <c r="L32" s="36">
        <v>54.22044662988543</v>
      </c>
    </row>
  </sheetData>
  <mergeCells count="6">
    <mergeCell ref="A19:A21"/>
    <mergeCell ref="A2:A4"/>
    <mergeCell ref="A5:A6"/>
    <mergeCell ref="A7:A9"/>
    <mergeCell ref="A14:A16"/>
    <mergeCell ref="A17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selection activeCell="J16" sqref="J16"/>
    </sheetView>
  </sheetViews>
  <sheetFormatPr defaultRowHeight="15"/>
  <cols>
    <col min="1" max="1" width="13.7109375" customWidth="1"/>
    <col min="2" max="2" width="17.28515625" customWidth="1"/>
    <col min="3" max="3" width="11.140625" customWidth="1"/>
    <col min="4" max="4" width="11" customWidth="1"/>
    <col min="5" max="8" width="9.42578125" bestFit="1" customWidth="1"/>
  </cols>
  <sheetData>
    <row r="1" spans="1:27">
      <c r="A1" s="22" t="s">
        <v>0</v>
      </c>
      <c r="B1" s="22" t="s">
        <v>1</v>
      </c>
      <c r="C1" s="22" t="s">
        <v>2</v>
      </c>
      <c r="D1" s="23" t="s">
        <v>29</v>
      </c>
      <c r="E1" s="25" t="s">
        <v>30</v>
      </c>
      <c r="F1" s="25" t="s">
        <v>31</v>
      </c>
      <c r="G1" s="25" t="s">
        <v>30</v>
      </c>
      <c r="H1" s="25" t="s">
        <v>31</v>
      </c>
    </row>
    <row r="2" spans="1:27" ht="27.75">
      <c r="A2" s="47" t="s">
        <v>11</v>
      </c>
      <c r="B2" s="24" t="s">
        <v>12</v>
      </c>
      <c r="C2" s="25">
        <v>0.23699999999999999</v>
      </c>
      <c r="D2" s="26">
        <f>C2/$C$10</f>
        <v>0.19668049792531123</v>
      </c>
      <c r="E2" s="25">
        <v>95</v>
      </c>
      <c r="F2" s="25">
        <v>92</v>
      </c>
      <c r="G2" s="28">
        <f>E2*D2</f>
        <v>18.684647302904565</v>
      </c>
      <c r="H2" s="28">
        <f>F2*D2</f>
        <v>18.094605809128634</v>
      </c>
    </row>
    <row r="3" spans="1:27">
      <c r="A3" s="47"/>
      <c r="B3" s="24" t="s">
        <v>13</v>
      </c>
      <c r="C3" s="25">
        <v>0.126</v>
      </c>
      <c r="D3" s="26">
        <f>C3/$C$10</f>
        <v>0.10456431535269711</v>
      </c>
      <c r="E3" s="25">
        <v>88</v>
      </c>
      <c r="F3" s="25">
        <v>91</v>
      </c>
      <c r="G3" s="28">
        <f>E3*D3</f>
        <v>9.2016597510373455</v>
      </c>
      <c r="H3" s="28">
        <f>F3*D3</f>
        <v>9.5153526970954374</v>
      </c>
    </row>
    <row r="4" spans="1:27" ht="27.75">
      <c r="A4" s="47"/>
      <c r="B4" s="24" t="s">
        <v>14</v>
      </c>
      <c r="C4" s="25">
        <v>7.8E-2</v>
      </c>
      <c r="D4" s="26">
        <f>C4/$C$10</f>
        <v>6.4730290456431541E-2</v>
      </c>
      <c r="E4" s="25">
        <v>90</v>
      </c>
      <c r="F4" s="25">
        <v>68</v>
      </c>
      <c r="G4" s="28">
        <f>E4*D4</f>
        <v>5.8257261410788388</v>
      </c>
      <c r="H4" s="28">
        <f>F4*D4</f>
        <v>4.4016597510373447</v>
      </c>
    </row>
    <row r="5" spans="1:27">
      <c r="A5" s="47" t="s">
        <v>15</v>
      </c>
      <c r="B5" s="24" t="s">
        <v>16</v>
      </c>
      <c r="C5" s="25">
        <v>0.40899999999999997</v>
      </c>
      <c r="D5" s="26">
        <f>C5/$C$10</f>
        <v>0.33941908713692948</v>
      </c>
      <c r="E5" s="25">
        <v>78</v>
      </c>
      <c r="F5" s="25">
        <v>89</v>
      </c>
      <c r="G5" s="28">
        <f>E5*D5</f>
        <v>26.4746887966805</v>
      </c>
      <c r="H5" s="28">
        <f>F5*D5</f>
        <v>30.208298755186725</v>
      </c>
    </row>
    <row r="6" spans="1:27">
      <c r="A6" s="47"/>
      <c r="B6" s="24" t="s">
        <v>32</v>
      </c>
      <c r="C6" s="25">
        <v>7.0000000000000007E-2</v>
      </c>
      <c r="D6" s="26">
        <f>C6/$C$10</f>
        <v>5.8091286307053958E-2</v>
      </c>
      <c r="E6" s="25">
        <v>56</v>
      </c>
      <c r="F6" s="25">
        <v>70</v>
      </c>
      <c r="G6" s="28">
        <f>E6*D6</f>
        <v>3.2531120331950216</v>
      </c>
      <c r="H6" s="28">
        <f>F6*D6</f>
        <v>4.0663900414937775</v>
      </c>
    </row>
    <row r="7" spans="1:27" ht="27.75">
      <c r="A7" s="47" t="s">
        <v>18</v>
      </c>
      <c r="B7" s="24" t="s">
        <v>19</v>
      </c>
      <c r="C7" s="25">
        <v>9.8000000000000004E-2</v>
      </c>
      <c r="D7" s="26">
        <f>C7/$C$10</f>
        <v>8.1327800829875535E-2</v>
      </c>
      <c r="E7" s="25">
        <v>85</v>
      </c>
      <c r="F7" s="25">
        <v>69</v>
      </c>
      <c r="G7" s="28">
        <f>E7*D7</f>
        <v>6.9128630705394203</v>
      </c>
      <c r="H7" s="28">
        <f>F7*D7</f>
        <v>5.6116182572614122</v>
      </c>
    </row>
    <row r="8" spans="1:27">
      <c r="A8" s="47"/>
      <c r="B8" s="24" t="s">
        <v>20</v>
      </c>
      <c r="C8" s="25">
        <v>0.124</v>
      </c>
      <c r="D8" s="26">
        <f>C8/$C$10</f>
        <v>0.10290456431535271</v>
      </c>
      <c r="E8" s="25">
        <v>67</v>
      </c>
      <c r="F8" s="25">
        <v>69</v>
      </c>
      <c r="G8" s="28">
        <f>E8*D8</f>
        <v>6.8946058091286311</v>
      </c>
      <c r="H8" s="28">
        <f>F8*D8</f>
        <v>7.1004149377593366</v>
      </c>
    </row>
    <row r="9" spans="1:27" ht="27.75">
      <c r="A9" s="47"/>
      <c r="B9" s="24" t="s">
        <v>21</v>
      </c>
      <c r="C9" s="25">
        <v>6.3E-2</v>
      </c>
      <c r="D9" s="26">
        <f>C9/$C$10</f>
        <v>5.2282157676348556E-2</v>
      </c>
      <c r="E9" s="25">
        <v>69</v>
      </c>
      <c r="F9" s="25">
        <v>75</v>
      </c>
      <c r="G9" s="28">
        <f>E9*D9</f>
        <v>3.6074688796680503</v>
      </c>
      <c r="H9" s="28">
        <f>F9*D9</f>
        <v>3.9211618257261418</v>
      </c>
    </row>
    <row r="10" spans="1:27">
      <c r="A10" s="27" t="s">
        <v>22</v>
      </c>
      <c r="B10" s="27"/>
      <c r="C10" s="27">
        <f>SUM(C2:C9)</f>
        <v>1.2049999999999998</v>
      </c>
      <c r="D10" s="26">
        <f>SUM(D2:D9)</f>
        <v>1</v>
      </c>
      <c r="E10" s="21"/>
      <c r="F10" s="21"/>
      <c r="G10" s="28">
        <f>SUM(G2:G9)</f>
        <v>80.854771784232369</v>
      </c>
      <c r="H10" s="28">
        <f>SUM(H2:H9)</f>
        <v>82.919502074688822</v>
      </c>
    </row>
    <row r="11" spans="1:27">
      <c r="D11" s="1"/>
      <c r="E11" s="21"/>
      <c r="F11" s="21"/>
      <c r="G11" s="21"/>
      <c r="H11" s="21"/>
    </row>
    <row r="12" spans="1:27">
      <c r="D12" s="1"/>
    </row>
    <row r="16" spans="1:27" ht="21">
      <c r="X16" s="3" t="s">
        <v>33</v>
      </c>
      <c r="Y16" s="3" t="s">
        <v>34</v>
      </c>
      <c r="Z16" s="3" t="s">
        <v>35</v>
      </c>
      <c r="AA16" s="3" t="s">
        <v>36</v>
      </c>
    </row>
    <row r="17" spans="13:27" ht="18.75">
      <c r="X17" s="48" t="s">
        <v>37</v>
      </c>
      <c r="Y17" s="4" t="s">
        <v>38</v>
      </c>
      <c r="Z17" s="4" t="s">
        <v>39</v>
      </c>
      <c r="AA17" s="4" t="s">
        <v>40</v>
      </c>
    </row>
    <row r="18" spans="13:27" ht="18.75" customHeight="1">
      <c r="X18" s="49"/>
      <c r="Y18" s="4" t="s">
        <v>41</v>
      </c>
      <c r="Z18" s="4" t="s">
        <v>42</v>
      </c>
      <c r="AA18" s="4" t="s">
        <v>43</v>
      </c>
    </row>
    <row r="19" spans="13:27" ht="18.75" customHeight="1">
      <c r="X19" s="50"/>
      <c r="Y19" s="4" t="s">
        <v>44</v>
      </c>
      <c r="Z19" s="4" t="s">
        <v>45</v>
      </c>
      <c r="AA19" s="4" t="s">
        <v>46</v>
      </c>
    </row>
    <row r="20" spans="13:27" ht="18.75" customHeight="1">
      <c r="X20" s="51" t="s">
        <v>47</v>
      </c>
      <c r="Y20" s="5" t="s">
        <v>48</v>
      </c>
      <c r="Z20" s="5" t="s">
        <v>49</v>
      </c>
      <c r="AA20" s="5" t="s">
        <v>50</v>
      </c>
    </row>
    <row r="21" spans="13:27" ht="18.75" customHeight="1">
      <c r="M21" s="2" t="s">
        <v>51</v>
      </c>
      <c r="X21" s="52"/>
      <c r="Y21" s="5" t="s">
        <v>52</v>
      </c>
      <c r="Z21" s="5" t="s">
        <v>53</v>
      </c>
      <c r="AA21" s="5" t="s">
        <v>54</v>
      </c>
    </row>
    <row r="22" spans="13:27" ht="18.75" customHeight="1">
      <c r="M22" s="10" t="s">
        <v>55</v>
      </c>
      <c r="N22" s="11" t="s">
        <v>56</v>
      </c>
      <c r="O22" s="11" t="s">
        <v>57</v>
      </c>
      <c r="P22" s="11" t="s">
        <v>58</v>
      </c>
      <c r="Q22" s="11" t="s">
        <v>59</v>
      </c>
      <c r="R22" s="11" t="s">
        <v>60</v>
      </c>
      <c r="S22" s="11" t="s">
        <v>61</v>
      </c>
      <c r="T22" s="12" t="s">
        <v>62</v>
      </c>
      <c r="X22" s="53"/>
      <c r="Y22" s="5" t="s">
        <v>63</v>
      </c>
      <c r="Z22" s="5" t="s">
        <v>64</v>
      </c>
      <c r="AA22" s="5" t="s">
        <v>65</v>
      </c>
    </row>
    <row r="23" spans="13:27" ht="18.75" customHeight="1">
      <c r="M23" s="54" t="s">
        <v>66</v>
      </c>
      <c r="N23" s="13" t="s">
        <v>38</v>
      </c>
      <c r="O23" s="13" t="s">
        <v>67</v>
      </c>
      <c r="P23" s="13" t="s">
        <v>68</v>
      </c>
      <c r="Q23" s="13" t="s">
        <v>69</v>
      </c>
      <c r="R23" s="13" t="s">
        <v>70</v>
      </c>
      <c r="S23" s="13" t="s">
        <v>71</v>
      </c>
      <c r="T23" s="14" t="s">
        <v>72</v>
      </c>
      <c r="X23" s="55" t="s">
        <v>73</v>
      </c>
      <c r="Y23" s="6" t="s">
        <v>74</v>
      </c>
      <c r="Z23" s="6" t="s">
        <v>75</v>
      </c>
      <c r="AA23" s="6" t="s">
        <v>76</v>
      </c>
    </row>
    <row r="24" spans="13:27" ht="18.75" customHeight="1">
      <c r="M24" s="56"/>
      <c r="N24" s="15" t="s">
        <v>41</v>
      </c>
      <c r="O24" s="15" t="s">
        <v>77</v>
      </c>
      <c r="P24" s="15" t="s">
        <v>78</v>
      </c>
      <c r="Q24" s="15" t="s">
        <v>79</v>
      </c>
      <c r="R24" s="15" t="s">
        <v>80</v>
      </c>
      <c r="S24" s="15" t="s">
        <v>81</v>
      </c>
      <c r="T24" s="16" t="s">
        <v>81</v>
      </c>
      <c r="X24" s="57"/>
      <c r="Y24" s="6" t="s">
        <v>82</v>
      </c>
      <c r="Z24" s="6" t="s">
        <v>83</v>
      </c>
      <c r="AA24" s="6" t="s">
        <v>84</v>
      </c>
    </row>
    <row r="25" spans="13:27" ht="18.75" customHeight="1">
      <c r="M25" s="58"/>
      <c r="N25" s="13" t="s">
        <v>85</v>
      </c>
      <c r="O25" s="13" t="s">
        <v>86</v>
      </c>
      <c r="P25" s="13" t="s">
        <v>87</v>
      </c>
      <c r="Q25" s="13" t="s">
        <v>88</v>
      </c>
      <c r="R25" s="13" t="s">
        <v>89</v>
      </c>
      <c r="S25" s="13" t="s">
        <v>90</v>
      </c>
      <c r="T25" s="14" t="s">
        <v>91</v>
      </c>
      <c r="X25" s="59"/>
      <c r="Y25" s="6" t="s">
        <v>92</v>
      </c>
      <c r="Z25" s="6" t="s">
        <v>93</v>
      </c>
      <c r="AA25" s="6" t="s">
        <v>94</v>
      </c>
    </row>
    <row r="26" spans="13:27" ht="18.75" customHeight="1">
      <c r="M26" s="60" t="s">
        <v>95</v>
      </c>
      <c r="N26" s="15" t="s">
        <v>96</v>
      </c>
      <c r="O26" s="15" t="s">
        <v>97</v>
      </c>
      <c r="P26" s="15" t="s">
        <v>98</v>
      </c>
      <c r="Q26" s="15" t="s">
        <v>99</v>
      </c>
      <c r="R26" s="15" t="s">
        <v>100</v>
      </c>
      <c r="S26" s="15" t="s">
        <v>101</v>
      </c>
      <c r="T26" s="16" t="s">
        <v>102</v>
      </c>
      <c r="X26" s="7" t="s">
        <v>103</v>
      </c>
      <c r="Y26" s="8" t="s">
        <v>104</v>
      </c>
      <c r="Z26" s="9" t="s">
        <v>105</v>
      </c>
      <c r="AA26" s="9" t="s">
        <v>106</v>
      </c>
    </row>
    <row r="27" spans="13:27">
      <c r="M27" s="61"/>
      <c r="N27" s="13" t="s">
        <v>107</v>
      </c>
      <c r="O27" s="13" t="s">
        <v>108</v>
      </c>
      <c r="P27" s="13" t="s">
        <v>109</v>
      </c>
      <c r="Q27" s="13" t="s">
        <v>110</v>
      </c>
      <c r="R27" s="13" t="s">
        <v>111</v>
      </c>
      <c r="S27" s="13" t="s">
        <v>112</v>
      </c>
      <c r="T27" s="14" t="s">
        <v>113</v>
      </c>
    </row>
    <row r="28" spans="13:27">
      <c r="M28" s="62"/>
      <c r="N28" s="15" t="s">
        <v>114</v>
      </c>
      <c r="O28" s="15" t="s">
        <v>115</v>
      </c>
      <c r="P28" s="15" t="s">
        <v>116</v>
      </c>
      <c r="Q28" s="15" t="s">
        <v>117</v>
      </c>
      <c r="R28" s="15" t="s">
        <v>118</v>
      </c>
      <c r="S28" s="15" t="s">
        <v>91</v>
      </c>
      <c r="T28" s="16" t="s">
        <v>91</v>
      </c>
    </row>
    <row r="29" spans="13:27">
      <c r="M29" s="54" t="s">
        <v>119</v>
      </c>
      <c r="N29" s="13" t="s">
        <v>120</v>
      </c>
      <c r="O29" s="13" t="s">
        <v>121</v>
      </c>
      <c r="P29" s="13" t="s">
        <v>122</v>
      </c>
      <c r="Q29" s="13" t="s">
        <v>123</v>
      </c>
      <c r="R29" s="13" t="s">
        <v>124</v>
      </c>
      <c r="S29" s="13" t="s">
        <v>125</v>
      </c>
      <c r="T29" s="14" t="s">
        <v>126</v>
      </c>
    </row>
    <row r="30" spans="13:27">
      <c r="M30" s="56"/>
      <c r="N30" s="15" t="s">
        <v>82</v>
      </c>
      <c r="O30" s="15" t="s">
        <v>127</v>
      </c>
      <c r="P30" s="15" t="s">
        <v>128</v>
      </c>
      <c r="Q30" s="15" t="s">
        <v>129</v>
      </c>
      <c r="R30" s="15" t="s">
        <v>124</v>
      </c>
      <c r="S30" s="15" t="s">
        <v>125</v>
      </c>
      <c r="T30" s="16" t="s">
        <v>125</v>
      </c>
    </row>
    <row r="31" spans="13:27">
      <c r="M31" s="58"/>
      <c r="N31" s="13" t="s">
        <v>130</v>
      </c>
      <c r="O31" s="13" t="s">
        <v>131</v>
      </c>
      <c r="P31" s="13" t="s">
        <v>132</v>
      </c>
      <c r="Q31" s="13" t="s">
        <v>124</v>
      </c>
      <c r="R31" s="13" t="s">
        <v>133</v>
      </c>
      <c r="S31" s="13" t="s">
        <v>113</v>
      </c>
      <c r="T31" s="14" t="s">
        <v>91</v>
      </c>
    </row>
    <row r="32" spans="13:27" ht="15.75">
      <c r="M32" s="17" t="s">
        <v>134</v>
      </c>
      <c r="N32" s="18" t="s">
        <v>104</v>
      </c>
      <c r="O32" s="19" t="s">
        <v>135</v>
      </c>
      <c r="P32" s="19" t="s">
        <v>136</v>
      </c>
      <c r="Q32" s="19" t="s">
        <v>104</v>
      </c>
      <c r="R32" s="19" t="s">
        <v>104</v>
      </c>
      <c r="S32" s="19" t="s">
        <v>137</v>
      </c>
      <c r="T32" s="20" t="s">
        <v>138</v>
      </c>
    </row>
  </sheetData>
  <mergeCells count="9">
    <mergeCell ref="M29:M31"/>
    <mergeCell ref="A5:A6"/>
    <mergeCell ref="A2:A4"/>
    <mergeCell ref="A7:A9"/>
    <mergeCell ref="X17:X19"/>
    <mergeCell ref="X20:X22"/>
    <mergeCell ref="X23:X25"/>
    <mergeCell ref="M23:M25"/>
    <mergeCell ref="M26:M28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D40687-AB55-4B8B-9CEC-3AD6C17A47DF}"/>
</file>

<file path=customXml/itemProps2.xml><?xml version="1.0" encoding="utf-8"?>
<ds:datastoreItem xmlns:ds="http://schemas.openxmlformats.org/officeDocument/2006/customXml" ds:itemID="{A32E0146-0D81-48EF-8C5F-B07B97B8CAEE}"/>
</file>

<file path=customXml/itemProps3.xml><?xml version="1.0" encoding="utf-8"?>
<ds:datastoreItem xmlns:ds="http://schemas.openxmlformats.org/officeDocument/2006/customXml" ds:itemID="{952E5436-ACFD-4165-ADEE-57BBC3B56F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Ghaleb, Mamoun</cp:lastModifiedBy>
  <cp:revision/>
  <dcterms:created xsi:type="dcterms:W3CDTF">2024-06-17T14:01:54Z</dcterms:created>
  <dcterms:modified xsi:type="dcterms:W3CDTF">2024-06-27T14:52:12Z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