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vaneswari.V\Documents\proj\Documents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27" i="1"/>
  <c r="G24" i="1"/>
  <c r="G30" i="1" s="1"/>
  <c r="G26" i="1"/>
  <c r="D27" i="1"/>
  <c r="D26" i="1"/>
  <c r="D9" i="1"/>
  <c r="D8" i="1"/>
  <c r="D7" i="1"/>
  <c r="D16" i="1" l="1"/>
  <c r="G33" i="1"/>
  <c r="G34" i="1" s="1"/>
  <c r="D24" i="1" l="1"/>
  <c r="D28" i="1" s="1"/>
  <c r="D33" i="1" s="1"/>
  <c r="D34" i="1" s="1"/>
  <c r="D19" i="1"/>
</calcChain>
</file>

<file path=xl/sharedStrings.xml><?xml version="1.0" encoding="utf-8"?>
<sst xmlns="http://schemas.openxmlformats.org/spreadsheetml/2006/main" count="29" uniqueCount="27">
  <si>
    <t xml:space="preserve"> </t>
  </si>
  <si>
    <t>gros salary</t>
  </si>
  <si>
    <t>Standard deduction</t>
  </si>
  <si>
    <t>prof tax</t>
  </si>
  <si>
    <t>Monthly</t>
  </si>
  <si>
    <t>yearly</t>
  </si>
  <si>
    <t xml:space="preserve">Broad Band </t>
  </si>
  <si>
    <t>Food coupon</t>
  </si>
  <si>
    <t>Investment</t>
  </si>
  <si>
    <t>General</t>
  </si>
  <si>
    <t>80 C</t>
  </si>
  <si>
    <t>NPS</t>
  </si>
  <si>
    <t>HRA</t>
  </si>
  <si>
    <t>Taxable income</t>
  </si>
  <si>
    <t xml:space="preserve">Old regime </t>
  </si>
  <si>
    <t>New regime</t>
  </si>
  <si>
    <t>Total tax</t>
  </si>
  <si>
    <t>updto 10 L</t>
  </si>
  <si>
    <t>upto 5 L</t>
  </si>
  <si>
    <t>up to taxable income</t>
  </si>
  <si>
    <t>Total tax p.a</t>
  </si>
  <si>
    <t>Total tax p.m</t>
  </si>
  <si>
    <t xml:space="preserve">upto 6 L </t>
  </si>
  <si>
    <t>upto 15 L</t>
  </si>
  <si>
    <t>upto 9 L</t>
  </si>
  <si>
    <t>upto 12 L</t>
  </si>
  <si>
    <t xml:space="preserve">upto 2565340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</si>
</sst>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₹-861]\ * #,##0.00_-;\-[$₹-861]\ * #,##0.00_-;_-[$₹-861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44" fontId="0" fillId="0" borderId="0" xfId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topLeftCell="A22" workbookViewId="0">
      <selection activeCell="G32" sqref="G32"/>
    </sheetView>
  </sheetViews>
  <sheetFormatPr defaultRowHeight="14.5" x14ac:dyDescent="0.35"/>
  <cols>
    <col min="2" max="2" width="17.453125" customWidth="1"/>
    <col min="3" max="3" width="15.453125" customWidth="1"/>
    <col min="4" max="4" width="25.6328125" style="1" customWidth="1"/>
    <col min="6" max="6" width="17.1796875" customWidth="1"/>
    <col min="7" max="7" width="24.90625" style="6" customWidth="1"/>
  </cols>
  <sheetData>
    <row r="2" spans="1:7" x14ac:dyDescent="0.35">
      <c r="A2" t="s">
        <v>0</v>
      </c>
      <c r="B2" t="s">
        <v>1</v>
      </c>
      <c r="D2" s="1">
        <v>2615340</v>
      </c>
    </row>
    <row r="3" spans="1:7" x14ac:dyDescent="0.35">
      <c r="C3" t="s">
        <v>4</v>
      </c>
      <c r="D3" s="1" t="s">
        <v>5</v>
      </c>
    </row>
    <row r="5" spans="1:7" s="2" customFormat="1" x14ac:dyDescent="0.35">
      <c r="B5" s="2" t="s">
        <v>9</v>
      </c>
      <c r="D5" s="3"/>
      <c r="G5" s="7"/>
    </row>
    <row r="6" spans="1:7" x14ac:dyDescent="0.35">
      <c r="B6" t="s">
        <v>2</v>
      </c>
      <c r="D6" s="1">
        <v>50000</v>
      </c>
    </row>
    <row r="7" spans="1:7" x14ac:dyDescent="0.35">
      <c r="B7" t="s">
        <v>3</v>
      </c>
      <c r="C7">
        <v>200</v>
      </c>
      <c r="D7" s="1">
        <f>C7*12</f>
        <v>2400</v>
      </c>
    </row>
    <row r="8" spans="1:7" x14ac:dyDescent="0.35">
      <c r="B8" t="s">
        <v>6</v>
      </c>
      <c r="C8">
        <v>1000</v>
      </c>
      <c r="D8" s="1">
        <f>C8*12</f>
        <v>12000</v>
      </c>
    </row>
    <row r="9" spans="1:7" x14ac:dyDescent="0.35">
      <c r="B9" t="s">
        <v>7</v>
      </c>
      <c r="C9">
        <v>3000</v>
      </c>
      <c r="D9" s="1">
        <f>C9*12</f>
        <v>36000</v>
      </c>
    </row>
    <row r="11" spans="1:7" s="2" customFormat="1" x14ac:dyDescent="0.35">
      <c r="B11" s="2" t="s">
        <v>8</v>
      </c>
      <c r="D11" s="3"/>
      <c r="G11" s="7"/>
    </row>
    <row r="12" spans="1:7" x14ac:dyDescent="0.35">
      <c r="B12" t="s">
        <v>10</v>
      </c>
      <c r="D12" s="1">
        <v>150000</v>
      </c>
    </row>
    <row r="13" spans="1:7" x14ac:dyDescent="0.35">
      <c r="B13" t="s">
        <v>11</v>
      </c>
      <c r="D13" s="1">
        <v>50000</v>
      </c>
    </row>
    <row r="14" spans="1:7" x14ac:dyDescent="0.35">
      <c r="B14" t="s">
        <v>12</v>
      </c>
      <c r="C14">
        <v>28965</v>
      </c>
      <c r="D14" s="1">
        <v>382200</v>
      </c>
    </row>
    <row r="16" spans="1:7" x14ac:dyDescent="0.35">
      <c r="D16" s="1">
        <f>SUM(D6:D14)</f>
        <v>682600</v>
      </c>
    </row>
    <row r="19" spans="3:7" s="2" customFormat="1" x14ac:dyDescent="0.35">
      <c r="C19" s="2" t="s">
        <v>13</v>
      </c>
      <c r="D19" s="3">
        <f>D2-D16</f>
        <v>1932740</v>
      </c>
      <c r="G19" s="7"/>
    </row>
    <row r="22" spans="3:7" s="2" customFormat="1" x14ac:dyDescent="0.35">
      <c r="D22" s="3"/>
      <c r="E22" s="2" t="s">
        <v>16</v>
      </c>
      <c r="G22" s="7"/>
    </row>
    <row r="23" spans="3:7" s="4" customFormat="1" x14ac:dyDescent="0.35">
      <c r="D23" s="5" t="s">
        <v>14</v>
      </c>
      <c r="G23" s="8" t="s">
        <v>15</v>
      </c>
    </row>
    <row r="24" spans="3:7" s="4" customFormat="1" x14ac:dyDescent="0.35">
      <c r="C24" s="2" t="s">
        <v>13</v>
      </c>
      <c r="D24" s="3">
        <f>D2-D16</f>
        <v>1932740</v>
      </c>
      <c r="F24" s="2" t="s">
        <v>13</v>
      </c>
      <c r="G24" s="6">
        <f>D2-50000</f>
        <v>2565340</v>
      </c>
    </row>
    <row r="26" spans="3:7" x14ac:dyDescent="0.35">
      <c r="C26" t="s">
        <v>18</v>
      </c>
      <c r="D26" s="1">
        <f>250000*5%</f>
        <v>12500</v>
      </c>
      <c r="F26" t="s">
        <v>22</v>
      </c>
      <c r="G26" s="6">
        <f xml:space="preserve"> 300000*5%</f>
        <v>15000</v>
      </c>
    </row>
    <row r="27" spans="3:7" x14ac:dyDescent="0.35">
      <c r="C27" t="s">
        <v>17</v>
      </c>
      <c r="D27" s="1">
        <f>500000*20%</f>
        <v>100000</v>
      </c>
      <c r="F27" t="s">
        <v>24</v>
      </c>
      <c r="G27" s="6">
        <f xml:space="preserve"> 300000*10%</f>
        <v>30000</v>
      </c>
    </row>
    <row r="28" spans="3:7" x14ac:dyDescent="0.35">
      <c r="C28" t="s">
        <v>19</v>
      </c>
      <c r="D28" s="1">
        <f>(D24-1000000)*30%</f>
        <v>279822</v>
      </c>
      <c r="F28" t="s">
        <v>25</v>
      </c>
      <c r="G28" s="6">
        <f xml:space="preserve"> 300000*15%</f>
        <v>45000</v>
      </c>
    </row>
    <row r="29" spans="3:7" x14ac:dyDescent="0.35">
      <c r="F29" t="s">
        <v>23</v>
      </c>
      <c r="G29" s="6">
        <f xml:space="preserve"> 300000*20%</f>
        <v>60000</v>
      </c>
    </row>
    <row r="30" spans="3:7" x14ac:dyDescent="0.35">
      <c r="F30" t="s">
        <v>26</v>
      </c>
      <c r="G30" s="6">
        <f>(G24-1500000)*30%</f>
        <v>319602</v>
      </c>
    </row>
    <row r="33" spans="3:7" x14ac:dyDescent="0.35">
      <c r="C33" t="s">
        <v>20</v>
      </c>
      <c r="D33" s="1">
        <f>SUM(D26:D28)</f>
        <v>392322</v>
      </c>
      <c r="G33" s="6">
        <f>SUM(G26:G31)</f>
        <v>469602</v>
      </c>
    </row>
    <row r="34" spans="3:7" x14ac:dyDescent="0.35">
      <c r="C34" t="s">
        <v>21</v>
      </c>
      <c r="D34" s="1">
        <f>D33/12</f>
        <v>32693.5</v>
      </c>
      <c r="G34" s="6">
        <f>G33/12</f>
        <v>39133.5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NIIT Technologies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Bhuvaneswari Vajravel</dc:creator>
  <cp:lastModifiedBy>Bhuvaneswari Vajravel</cp:lastModifiedBy>
  <dcterms:created xsi:type="dcterms:W3CDTF">2023-11-07T08:05:27Z</dcterms:created>
  <dcterms:modified xsi:type="dcterms:W3CDTF">2023-11-07T09:18:43Z</dcterms:modified>
</cp:coreProperties>
</file>