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orensics\Downloads\"/>
    </mc:Choice>
  </mc:AlternateContent>
  <bookViews>
    <workbookView xWindow="0" yWindow="0" windowWidth="28800" windowHeight="12435"/>
  </bookViews>
  <sheets>
    <sheet name="Sheet1" sheetId="1" r:id="rId1"/>
    <sheet name="Sheet2" sheetId="2" r:id="rId2"/>
    <sheet name="Sheet3" sheetId="3" r:id="rId3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52" i="1" l="1"/>
  <c r="H52" i="1" s="1"/>
  <c r="H54" i="1" s="1"/>
  <c r="D52" i="1"/>
  <c r="G17" i="1" l="1"/>
  <c r="H17" i="1" s="1"/>
  <c r="D17" i="1"/>
  <c r="G12" i="1" l="1"/>
  <c r="H12" i="1" s="1"/>
  <c r="G13" i="1"/>
  <c r="H13" i="1" s="1"/>
  <c r="G38" i="1"/>
  <c r="H38" i="1" s="1"/>
  <c r="G37" i="1"/>
  <c r="H37" i="1" s="1"/>
  <c r="H3" i="1"/>
  <c r="G16" i="1"/>
  <c r="H16" i="1" s="1"/>
  <c r="G4" i="1"/>
  <c r="H4" i="1" s="1"/>
  <c r="G5" i="1"/>
  <c r="H5" i="1" s="1"/>
  <c r="G6" i="1"/>
  <c r="H6" i="1" s="1"/>
  <c r="G7" i="1"/>
  <c r="H7" i="1" s="1"/>
  <c r="G8" i="1"/>
  <c r="H8" i="1" s="1"/>
  <c r="G9" i="1"/>
  <c r="H9" i="1" s="1"/>
  <c r="G30" i="1"/>
  <c r="H30" i="1" s="1"/>
  <c r="G31" i="1"/>
  <c r="H31" i="1" s="1"/>
  <c r="G32" i="1"/>
  <c r="H32" i="1" s="1"/>
  <c r="G20" i="1"/>
  <c r="H20" i="1" s="1"/>
  <c r="G10" i="1"/>
  <c r="H10" i="1" s="1"/>
  <c r="G11" i="1"/>
  <c r="H11" i="1" s="1"/>
  <c r="G21" i="1"/>
  <c r="H21" i="1" s="1"/>
  <c r="G22" i="1"/>
  <c r="H22" i="1" s="1"/>
  <c r="G23" i="1"/>
  <c r="H23" i="1" s="1"/>
  <c r="G24" i="1"/>
  <c r="H24" i="1" s="1"/>
  <c r="G25" i="1"/>
  <c r="H25" i="1" s="1"/>
  <c r="G33" i="1"/>
  <c r="H33" i="1" s="1"/>
  <c r="G14" i="1"/>
  <c r="H14" i="1" s="1"/>
  <c r="G15" i="1"/>
  <c r="H15" i="1" s="1"/>
  <c r="G26" i="1"/>
  <c r="H26" i="1" s="1"/>
  <c r="G39" i="1"/>
  <c r="H39" i="1" s="1"/>
  <c r="G27" i="1"/>
  <c r="H27" i="1" s="1"/>
  <c r="G35" i="1"/>
  <c r="H35" i="1" s="1"/>
  <c r="G40" i="1"/>
  <c r="H40" i="1" s="1"/>
  <c r="G41" i="1"/>
  <c r="H41" i="1" s="1"/>
  <c r="G42" i="1"/>
  <c r="H42" i="1" s="1"/>
  <c r="G43" i="1"/>
  <c r="H43" i="1" s="1"/>
  <c r="G44" i="1"/>
  <c r="H44" i="1" s="1"/>
  <c r="G19" i="1"/>
  <c r="H19" i="1" s="1"/>
  <c r="G34" i="1"/>
  <c r="H34" i="1" s="1"/>
  <c r="G28" i="1"/>
  <c r="H28" i="1" s="1"/>
  <c r="G45" i="1"/>
  <c r="H45" i="1" s="1"/>
  <c r="G46" i="1"/>
  <c r="H46" i="1" s="1"/>
  <c r="G47" i="1"/>
  <c r="H47" i="1" s="1"/>
  <c r="G48" i="1"/>
  <c r="H48" i="1" s="1"/>
  <c r="G36" i="1"/>
  <c r="H36" i="1" s="1"/>
  <c r="G49" i="1"/>
  <c r="H49" i="1" s="1"/>
  <c r="G50" i="1"/>
  <c r="H50" i="1" s="1"/>
  <c r="G51" i="1"/>
  <c r="H51" i="1" s="1"/>
  <c r="G18" i="1"/>
  <c r="H18" i="1" s="1"/>
  <c r="G29" i="1"/>
  <c r="H29" i="1" s="1"/>
  <c r="G3" i="1"/>
  <c r="D16" i="1"/>
  <c r="D4" i="1"/>
  <c r="D5" i="1"/>
  <c r="D6" i="1"/>
  <c r="D7" i="1"/>
  <c r="D8" i="1"/>
  <c r="D9" i="1"/>
  <c r="D30" i="1"/>
  <c r="D31" i="1"/>
  <c r="D32" i="1"/>
  <c r="D20" i="1"/>
  <c r="D10" i="1"/>
  <c r="D11" i="1"/>
  <c r="D21" i="1"/>
  <c r="D22" i="1"/>
  <c r="D23" i="1"/>
  <c r="D24" i="1"/>
  <c r="D25" i="1"/>
  <c r="D33" i="1"/>
  <c r="D14" i="1"/>
  <c r="D15" i="1"/>
  <c r="D26" i="1"/>
  <c r="D12" i="1"/>
  <c r="D39" i="1"/>
  <c r="D27" i="1"/>
  <c r="D35" i="1"/>
  <c r="D40" i="1"/>
  <c r="D41" i="1"/>
  <c r="D42" i="1"/>
  <c r="D43" i="1"/>
  <c r="D44" i="1"/>
  <c r="D19" i="1"/>
  <c r="D34" i="1"/>
  <c r="D28" i="1"/>
  <c r="D45" i="1"/>
  <c r="D46" i="1"/>
  <c r="D47" i="1"/>
  <c r="D48" i="1"/>
  <c r="D36" i="1"/>
  <c r="D49" i="1"/>
  <c r="D50" i="1"/>
  <c r="D13" i="1"/>
  <c r="D38" i="1"/>
  <c r="D37" i="1"/>
  <c r="D51" i="1"/>
  <c r="D18" i="1"/>
  <c r="D29" i="1"/>
  <c r="D3" i="1"/>
</calcChain>
</file>

<file path=xl/sharedStrings.xml><?xml version="1.0" encoding="utf-8"?>
<sst xmlns="http://schemas.openxmlformats.org/spreadsheetml/2006/main" count="110" uniqueCount="110">
  <si>
    <t>Description</t>
  </si>
  <si>
    <t>Battery</t>
  </si>
  <si>
    <t>90 deg micro USB cable</t>
  </si>
  <si>
    <t>Link</t>
  </si>
  <si>
    <t>amplified speaker system (5V)</t>
  </si>
  <si>
    <t>Servo driven rotating base</t>
  </si>
  <si>
    <t>http://www.robotshop.com/en/lynxmotion-base-rotate-kit-no-servo.html</t>
  </si>
  <si>
    <t>Total:</t>
  </si>
  <si>
    <t>90 deg audio cable - 4ft</t>
  </si>
  <si>
    <t>http://www.mcmaster.com/#47065t243/=wu7542</t>
  </si>
  <si>
    <t>http://www.mcmaster.com/#47065t103/=wu75em</t>
  </si>
  <si>
    <t>80/20 1.5in 90 deg brace</t>
  </si>
  <si>
    <t>80/20 1.5in 90 deg corner</t>
  </si>
  <si>
    <t>http://www.mcmaster.com/#5537t51/=wu75yk</t>
  </si>
  <si>
    <t>*80/20 1.5in. solid extrusion - 8ft</t>
  </si>
  <si>
    <t>http://www.ebay.com/itm/RC-Turnigy-5000mAh-2S-20C-Lipo-Pack-/261569382452?pt=LH_DefaultDomain_0&amp;hash=item3ce6c00834</t>
  </si>
  <si>
    <t>IR prox sensors (5V) w/cable</t>
  </si>
  <si>
    <t>http://www.ebay.com/itm/SparkFun-IOIO-OTG-/191528032653?pt=LH_DefaultDomain_0&amp;hash=item2c97f5d98d</t>
  </si>
  <si>
    <t>http://www.ebay.com/itm/1x-Sharp-GP2Y0A21YK0F-Infrared-IR-Distance-Sensor-10-80cm-/141429691827?pt=LH_DefaultDomain_0&amp;hash=item20edddd5b3</t>
  </si>
  <si>
    <t>http://www.ebay.com/itm/Sirius-XM-3-5mm-male-to-male-Auxiliary-Audio-Cable-Right-Angle-90-degrees-10065x-/221586020592?pt=LH_DefaultDomain_0&amp;hash=item33978e58f0</t>
  </si>
  <si>
    <t>http://www.ebay.com/itm/StarTech-com-Micro-USB-Cable-A-to-Right-Angle-Micro-B-UUSBHAUB3RA-New-/281528968323?pt=LH_DefaultDomain_0&amp;hash=item418c6f2483</t>
  </si>
  <si>
    <t>http://www.ebay.com/itm/Frisby-Desktop-Laptop-Notebook-Computer-PC-Mini-USB-Powered-Portable-Speakers-/131376665293?pt=LH_DefaultDomain_0&amp;hash=item1e96a8d2cd</t>
  </si>
  <si>
    <t>http://www.amazon.com/Genuine-SKYRC-Power-6Amps-50Watts/dp/B00ND7J38C</t>
  </si>
  <si>
    <t>SKYRC iMAX B6AC V2 battery charger</t>
  </si>
  <si>
    <t>Android IOIO OTG (5-15V)</t>
  </si>
  <si>
    <t>LM324 Quad Opperational Amplifier</t>
  </si>
  <si>
    <t>TIP31 NPN Transistor</t>
  </si>
  <si>
    <t>4.7kΩ Resistor</t>
  </si>
  <si>
    <t>47kΩ Resistor</t>
  </si>
  <si>
    <t>330Ω Resistor</t>
  </si>
  <si>
    <t>9 pin screw terminal</t>
  </si>
  <si>
    <t>Arduino Uno</t>
  </si>
  <si>
    <t>G5V-2-H1 5V Relay</t>
  </si>
  <si>
    <t>Used QTY</t>
  </si>
  <si>
    <t>QTY of Pkgs</t>
  </si>
  <si>
    <t>Pkg QTY</t>
  </si>
  <si>
    <t>1/2in conduit lock nut</t>
  </si>
  <si>
    <t>#6-32 X 1.5 in. machine screw/nut</t>
  </si>
  <si>
    <t>.25x.14x1 in. nylon spacers</t>
  </si>
  <si>
    <t>#6-32 x 1.25 machine screw/nut</t>
  </si>
  <si>
    <t>#4-40 x 0.5in machine screw</t>
  </si>
  <si>
    <t>Unit Cost</t>
  </si>
  <si>
    <t>Used Cost</t>
  </si>
  <si>
    <t>heat sink</t>
  </si>
  <si>
    <t>Battery socket and pin pair</t>
  </si>
  <si>
    <t>2" grey swivel wheel w/lock</t>
  </si>
  <si>
    <t>5/16 Aluminum washers</t>
  </si>
  <si>
    <t>3/8 - 16 nut</t>
  </si>
  <si>
    <t>http://www.mcmaster.com/#47065t97/=z621i9</t>
  </si>
  <si>
    <t>80/20 T-slot fastener for 1.5 in. extrusion</t>
  </si>
  <si>
    <t>#10 lock washer</t>
  </si>
  <si>
    <t>proto board</t>
  </si>
  <si>
    <t>1.75 X 5/16-18 socket head cap screw</t>
  </si>
  <si>
    <t>3/8 lock washer</t>
  </si>
  <si>
    <t>5/16 lock washers</t>
  </si>
  <si>
    <t>http://www.radioshack.com/radioshack-standard-servo/2730766.html</t>
  </si>
  <si>
    <t>Standard Servo (5V)</t>
  </si>
  <si>
    <t>5mm Blue LED</t>
  </si>
  <si>
    <t>http://www.ledsupply.com/leds/5mm-led-blue-470nm-30-degree-viewing-angle?gclid=CjwKEAjw4s2wBRDSnr2jwZenlkgSJABvFcwQsHhGYiH62-dYrjQiAElbP6Pmxz6a7QgQkew0ZvoD9xoCp0zw_wcB</t>
  </si>
  <si>
    <t>http://www.mouser.com/ProductDetail/Fairchild-Semiconductor/LM324N/?qs=sGAEpiMZZMtCHixnSjNA6L4TgEijsfBkCjYI4qFuvdU%3d</t>
  </si>
  <si>
    <t>http://www.mouser.com/ProductDetail/Central-Semiconductor/TIP31/?qs=sGAEpiMZZMutncetXCRkfnN4f3PuPq4Y</t>
  </si>
  <si>
    <t>http://www.mouser.com/ProductDetail/Ohmite/OD472JE/?qs=sGAEpiMZZMuDPtTs5Gda20wkUEoAUy6cJVhknFF6uiU%3d</t>
  </si>
  <si>
    <t>http://www.mouser.com/ProductDetail/Ohmite/OD473JE/?qs=sGAEpiMZZMuDPtTs5Gda2xA0s8Om0erSLiRj1MkjNK8%3d</t>
  </si>
  <si>
    <t>http://www.mouser.com/ProductDetail/Ohmite/OD331JE/?qs=sGAEpiMZZMuDPtTs5Gda29oHdSiM7txmqu9ayzW2Kb0%3d</t>
  </si>
  <si>
    <t>http://www.mcmaster.com/#47065t4/=z9058j</t>
  </si>
  <si>
    <t>grey wire track snap (6ft length)</t>
  </si>
  <si>
    <t>http://www.adafruit.com/product/2134</t>
  </si>
  <si>
    <t>http://www.adafruit.com/product/50</t>
  </si>
  <si>
    <t>http://www.mouser.com/ProductDetail/Omron-Electronics/G5V-2-H1-DC5/?qs=sGAEpiMZZMs3UE%252bXNiFaVDVuZJnAgzXjZnSFmYYYj4s%3d</t>
  </si>
  <si>
    <t>http://www.lowes.com/pd_108659-15527-49212___?productId=3150213&amp;pl=1&amp;Ntt=gampak+flex+connector</t>
  </si>
  <si>
    <t>7" x 5" x 2.5" Electrical enclosure</t>
  </si>
  <si>
    <t>http://www.mcmaster.com/#7593k32/=z90j3c</t>
  </si>
  <si>
    <t>http://www.lowes.com/pd_75927-15527-47106_1z0xc72__?productId=1100417&amp;pl=1</t>
  </si>
  <si>
    <t>http://www.lowes.com/ProductDisplay?partNumber=57977-37672-490413&amp;langId=-1&amp;storeId=10151&amp;productId=3035920&amp;catalogId=10051&amp;cmRelshp=rel&amp;rel=nofollow&amp;cId=PDIO1</t>
  </si>
  <si>
    <t>http://www.lowes.com/pd_136921-37672-880429_0__?productId=3012432</t>
  </si>
  <si>
    <t>http://www.lowes.com/pd_62179-37672-605438_0__?productId=4746589</t>
  </si>
  <si>
    <t>http://www.lowes.com/pd_57834-37672-605399___?productId=4746423&amp;pl=1&amp;Ntt=57834</t>
  </si>
  <si>
    <t>http://www.mcmaster.com/#93286a015/=z945r5</t>
  </si>
  <si>
    <t>http://www.lowes.com/pd_235514-255-4031299NN_0__?productId=3026956</t>
  </si>
  <si>
    <t>http://www.lowes.com/pd_63409-37672-300021___?productId=3036826&amp;pl=1&amp;Ntt=5%2F16+lock+washer</t>
  </si>
  <si>
    <t>http://www.lowes.com/pd_61816-37672-811056___?productId=3036632&amp;pl=1&amp;Ntt=3%2F8+lock+washer</t>
  </si>
  <si>
    <t>http://www.lowes.com/pd_63303-37672-150009_4294856646+5003696+4294838133_4294937087?productId=3058551</t>
  </si>
  <si>
    <t>#10-32 X 1/2" machine screw w/ nut</t>
  </si>
  <si>
    <t>http://www.lowes.com/pd_57851-37672-491306___?productId=3035878&amp;pl=1&amp;Ntt=%2310-32+x+1%2F2</t>
  </si>
  <si>
    <t>http://www.lowes.com/pd_58135-37672-490694___?productId=3035994&amp;pl=1&amp;Ntt=%2310+lock+washer</t>
  </si>
  <si>
    <t>5V Voltage regulator LM1085</t>
  </si>
  <si>
    <t>http://www.mouser.com/ProductDetail/Texas-Instruments/LM1085IT-ADJ-NOPB/?qs=sGAEpiMZZMvu8NZDyZ4K0VV0B0ysNg0m</t>
  </si>
  <si>
    <t>http://www.mouser.com/ProductDetail/Aavid-Thermalloy/576802B04000G/?qs=sGAEpiMZZMttgyDkZ5WiulTe7Op12VJLbec5xbCwMjU%3d</t>
  </si>
  <si>
    <t>Pkg Cost</t>
  </si>
  <si>
    <t>USB BLE transeiver (non hub)</t>
  </si>
  <si>
    <t>http://www.dx.com/p/ultra-mini-bluetooth-3-0-usb-dongle-65631#.VhaAQflVhBc</t>
  </si>
  <si>
    <t>http://www.adafruit.com/products/590</t>
  </si>
  <si>
    <t>5/16 - 18 1.25 in. bolt</t>
  </si>
  <si>
    <t>http://www.homedepot.com/p/Crown-Bolt-5-16-in-x-1-3-4-in-Internal-Hex-Socket-Cap-Head-Cap-Screws-2-Pack-45338/203576071</t>
  </si>
  <si>
    <t>male/female T style connectors</t>
  </si>
  <si>
    <t>3 pin JST-XH balancer connectors</t>
  </si>
  <si>
    <t>http://www.amazon.com/10pcs-JST-XH-Lipo-Balance-Extension/dp/B008TKMC86</t>
  </si>
  <si>
    <t>http://www.amazon.com/gp/product/B0070RS7V0?psc=1&amp;redirect=true&amp;ref_=ox_sc_act_title_1&amp;smid=A2SUJMBSXWX5S4</t>
  </si>
  <si>
    <t>http://www.lowes.com/pd_329037-37672-126976___?Ntt=126976&amp;UserSearch=126976&amp;productId=3818121</t>
  </si>
  <si>
    <t>#6 x 0.5-in Stainless Steel Screws</t>
  </si>
  <si>
    <t>1N4007 Diode</t>
  </si>
  <si>
    <t>http://www.mouser.com/ProductDetail/Fairchild-Semiconductor/1N4007/?qs=sGAEpiMZZMuQUXCJI7Y4lvWy%252b1U8RtCq</t>
  </si>
  <si>
    <t>http://www.mouser.com/ProductDetail/NKK-Switches/S7A/?qs=sGAEpiMZZMtFyPk3yBMYYKX%252bX7DCQbjaL5%2fHSWkR1FI%3d</t>
  </si>
  <si>
    <t>DPST toggle switch (center off)</t>
  </si>
  <si>
    <t>1/2in conduit strain relief</t>
  </si>
  <si>
    <t>http://www.amazon.com/Redcat-Racing-Banana-Version-Female/dp/B00D25G2HA/ref=sr_1_3/191-1541482-2729660?ie=UTF8&amp;qid=1444608344&amp;sr=8-3&amp;keywords=hxt+4mm</t>
  </si>
  <si>
    <t>http://www.lowes.com/pd_63318-37672-190096_1z0v10o__?productId=3058581&amp;pl=1</t>
  </si>
  <si>
    <t>*This does not include the cost of filiment for 3D printing or wire</t>
  </si>
  <si>
    <t>Nexus 7 tablet</t>
  </si>
  <si>
    <t>http://www.newegg.com/Product/Product.aspx?Item=N82E16834231150&amp;cm_re=nexus_7-_-34-231-150-_-Product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</si>
</sst>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.00;\-&quot;$&quot;#,##0.00"/>
    <numFmt numFmtId="165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1" xfId="0" applyBorder="1" applyAlignment="1">
      <alignment horizontal="center"/>
    </xf>
    <xf numFmtId="165" fontId="0" fillId="0" borderId="1" xfId="0" applyNumberFormat="1" applyBorder="1"/>
    <xf numFmtId="0" fontId="0" fillId="0" borderId="1" xfId="0" applyBorder="1"/>
    <xf numFmtId="0" fontId="0" fillId="0" borderId="1" xfId="0" applyFill="1" applyBorder="1" applyAlignment="1">
      <alignment horizontal="center"/>
    </xf>
    <xf numFmtId="165" fontId="0" fillId="0" borderId="1" xfId="0" applyNumberFormat="1" applyFill="1" applyBorder="1"/>
    <xf numFmtId="0" fontId="0" fillId="0" borderId="0" xfId="0" applyAlignment="1">
      <alignment horizontal="center"/>
    </xf>
    <xf numFmtId="0" fontId="1" fillId="0" borderId="2" xfId="0" applyFont="1" applyBorder="1"/>
    <xf numFmtId="165" fontId="0" fillId="0" borderId="4" xfId="0" applyNumberFormat="1" applyBorder="1"/>
    <xf numFmtId="0" fontId="0" fillId="0" borderId="3" xfId="0" applyBorder="1"/>
    <xf numFmtId="164" fontId="0" fillId="0" borderId="1" xfId="0" applyNumberFormat="1" applyBorder="1"/>
    <xf numFmtId="164" fontId="0" fillId="0" borderId="1" xfId="0" applyNumberFormat="1" applyFill="1" applyBorder="1"/>
    <xf numFmtId="0" fontId="0" fillId="0" borderId="1" xfId="0" applyNumberFormat="1" applyBorder="1"/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2" fillId="0" borderId="9" xfId="1" applyBorder="1"/>
    <xf numFmtId="0" fontId="0" fillId="0" borderId="8" xfId="0" applyFill="1" applyBorder="1" applyAlignment="1">
      <alignment horizontal="center"/>
    </xf>
    <xf numFmtId="0" fontId="0" fillId="0" borderId="9" xfId="0" applyBorder="1"/>
    <xf numFmtId="14" fontId="0" fillId="0" borderId="8" xfId="0" applyNumberFormat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1" xfId="0" applyBorder="1" applyAlignment="1">
      <alignment horizontal="center"/>
    </xf>
    <xf numFmtId="165" fontId="0" fillId="0" borderId="11" xfId="0" applyNumberFormat="1" applyFill="1" applyBorder="1"/>
    <xf numFmtId="0" fontId="0" fillId="0" borderId="12" xfId="0" applyBorder="1"/>
    <xf numFmtId="0" fontId="0" fillId="0" borderId="11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mcmaster.com/" TargetMode="External"/><Relationship Id="rId2" Type="http://schemas.openxmlformats.org/officeDocument/2006/relationships/hyperlink" Target="http://www.mcmaster.com/" TargetMode="External"/><Relationship Id="rId1" Type="http://schemas.openxmlformats.org/officeDocument/2006/relationships/hyperlink" Target="http://www.ebay.com/itm/Sirius-XM-3-5mm-male-to-male-Auxiliary-Audio-Cable-Right-Angle-90-degrees-10065x-/221586020592?pt=LH_DefaultDomain_0&amp;hash=item33978e58f0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://www.robotshop.com/en/lynxmotion-base-rotate-kit-no-servo.html" TargetMode="External"/><Relationship Id="rId4" Type="http://schemas.openxmlformats.org/officeDocument/2006/relationships/hyperlink" Target="http://www.mcmaster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54"/>
  <sheetViews>
    <sheetView tabSelected="1" topLeftCell="A24" workbookViewId="0">
      <selection activeCell="I63" sqref="I63"/>
    </sheetView>
  </sheetViews>
  <sheetFormatPr defaultColWidth="8.85546875" defaultRowHeight="15" x14ac:dyDescent="0.25"/>
  <cols>
    <col min="2" max="2" width="38.5703125" customWidth="1"/>
    <col min="3" max="3" width="13" customWidth="1"/>
    <col min="4" max="4" width="11.7109375" style="6" customWidth="1"/>
    <col min="5" max="5" width="12.28515625" style="6" customWidth="1"/>
    <col min="6" max="6" width="9.140625" style="6" customWidth="1"/>
    <col min="7" max="7" width="9.7109375" customWidth="1"/>
    <col min="8" max="8" width="9.42578125" customWidth="1"/>
    <col min="9" max="9" width="58.140625" customWidth="1"/>
    <col min="10" max="10" width="9" customWidth="1"/>
  </cols>
  <sheetData>
    <row r="1" spans="2:9" ht="15.75" thickBot="1" x14ac:dyDescent="0.3"/>
    <row r="2" spans="2:9" x14ac:dyDescent="0.25">
      <c r="B2" s="13" t="s">
        <v>0</v>
      </c>
      <c r="C2" s="14" t="s">
        <v>35</v>
      </c>
      <c r="D2" s="15" t="s">
        <v>34</v>
      </c>
      <c r="E2" s="15" t="s">
        <v>33</v>
      </c>
      <c r="F2" s="14" t="s">
        <v>88</v>
      </c>
      <c r="G2" s="15" t="s">
        <v>41</v>
      </c>
      <c r="H2" s="15" t="s">
        <v>42</v>
      </c>
      <c r="I2" s="16" t="s">
        <v>3</v>
      </c>
    </row>
    <row r="3" spans="2:9" x14ac:dyDescent="0.25">
      <c r="B3" s="17" t="s">
        <v>1</v>
      </c>
      <c r="C3" s="1">
        <v>1</v>
      </c>
      <c r="D3" s="1">
        <f t="shared" ref="D3:D16" si="0">_xlfn.CEILING.MATH(E3/C3)</f>
        <v>2</v>
      </c>
      <c r="E3" s="1">
        <v>2</v>
      </c>
      <c r="F3" s="2">
        <v>18.399999999999999</v>
      </c>
      <c r="G3" s="2">
        <f>F3/C3</f>
        <v>18.399999999999999</v>
      </c>
      <c r="H3" s="5">
        <f>E3*G3</f>
        <v>36.799999999999997</v>
      </c>
      <c r="I3" s="18" t="s">
        <v>15</v>
      </c>
    </row>
    <row r="4" spans="2:9" x14ac:dyDescent="0.25">
      <c r="B4" s="17" t="s">
        <v>16</v>
      </c>
      <c r="C4" s="1">
        <v>1</v>
      </c>
      <c r="D4" s="1">
        <f>_xlfn.CEILING.MATH(E4/C4)</f>
        <v>1</v>
      </c>
      <c r="E4" s="1">
        <v>1</v>
      </c>
      <c r="F4" s="2">
        <v>13.95</v>
      </c>
      <c r="G4" s="2">
        <f>F4/C4</f>
        <v>13.95</v>
      </c>
      <c r="H4" s="5">
        <f>E4*G4</f>
        <v>13.95</v>
      </c>
      <c r="I4" s="18" t="s">
        <v>18</v>
      </c>
    </row>
    <row r="5" spans="2:9" x14ac:dyDescent="0.25">
      <c r="B5" s="17" t="s">
        <v>24</v>
      </c>
      <c r="C5" s="1">
        <v>1</v>
      </c>
      <c r="D5" s="1">
        <f>_xlfn.CEILING.MATH(E5/C5)</f>
        <v>1</v>
      </c>
      <c r="E5" s="1">
        <v>1</v>
      </c>
      <c r="F5" s="2">
        <v>39.950000000000003</v>
      </c>
      <c r="G5" s="2">
        <f>F5/C5</f>
        <v>39.950000000000003</v>
      </c>
      <c r="H5" s="5">
        <f>E5*G5</f>
        <v>39.950000000000003</v>
      </c>
      <c r="I5" s="18" t="s">
        <v>17</v>
      </c>
    </row>
    <row r="6" spans="2:9" x14ac:dyDescent="0.25">
      <c r="B6" s="17" t="s">
        <v>8</v>
      </c>
      <c r="C6" s="1">
        <v>1</v>
      </c>
      <c r="D6" s="1">
        <f>_xlfn.CEILING.MATH(E6/C6)</f>
        <v>1</v>
      </c>
      <c r="E6" s="1">
        <v>1</v>
      </c>
      <c r="F6" s="2">
        <v>4.68</v>
      </c>
      <c r="G6" s="2">
        <f>F6/C6</f>
        <v>4.68</v>
      </c>
      <c r="H6" s="5">
        <f>E6*G6</f>
        <v>4.68</v>
      </c>
      <c r="I6" s="18" t="s">
        <v>19</v>
      </c>
    </row>
    <row r="7" spans="2:9" x14ac:dyDescent="0.25">
      <c r="B7" s="17" t="s">
        <v>2</v>
      </c>
      <c r="C7" s="1">
        <v>1</v>
      </c>
      <c r="D7" s="1">
        <f>_xlfn.CEILING.MATH(E7/C7)</f>
        <v>2</v>
      </c>
      <c r="E7" s="1">
        <v>2</v>
      </c>
      <c r="F7" s="2">
        <v>2.39</v>
      </c>
      <c r="G7" s="2">
        <f>F7/C7</f>
        <v>2.39</v>
      </c>
      <c r="H7" s="5">
        <f>E7*G7</f>
        <v>4.78</v>
      </c>
      <c r="I7" s="18" t="s">
        <v>20</v>
      </c>
    </row>
    <row r="8" spans="2:9" x14ac:dyDescent="0.25">
      <c r="B8" s="17" t="s">
        <v>4</v>
      </c>
      <c r="C8" s="1">
        <v>1</v>
      </c>
      <c r="D8" s="1">
        <f>_xlfn.CEILING.MATH(E8/C8)</f>
        <v>1</v>
      </c>
      <c r="E8" s="1">
        <v>1</v>
      </c>
      <c r="F8" s="2">
        <v>16.95</v>
      </c>
      <c r="G8" s="2">
        <f>F8/C8</f>
        <v>16.95</v>
      </c>
      <c r="H8" s="5">
        <f>E8*G8</f>
        <v>16.95</v>
      </c>
      <c r="I8" s="18" t="s">
        <v>21</v>
      </c>
    </row>
    <row r="9" spans="2:9" x14ac:dyDescent="0.25">
      <c r="B9" s="17" t="s">
        <v>56</v>
      </c>
      <c r="C9" s="1">
        <v>1</v>
      </c>
      <c r="D9" s="1">
        <f>_xlfn.CEILING.MATH(E9/C9)</f>
        <v>1</v>
      </c>
      <c r="E9" s="1">
        <v>1</v>
      </c>
      <c r="F9" s="2">
        <v>14.99</v>
      </c>
      <c r="G9" s="2">
        <f>F9/C9</f>
        <v>14.99</v>
      </c>
      <c r="H9" s="5">
        <f>E9*G9</f>
        <v>14.99</v>
      </c>
      <c r="I9" s="18" t="s">
        <v>55</v>
      </c>
    </row>
    <row r="10" spans="2:9" x14ac:dyDescent="0.25">
      <c r="B10" s="19" t="s">
        <v>5</v>
      </c>
      <c r="C10" s="1">
        <v>1</v>
      </c>
      <c r="D10" s="1">
        <f>_xlfn.CEILING.MATH(E10/C10)</f>
        <v>1</v>
      </c>
      <c r="E10" s="1">
        <v>1</v>
      </c>
      <c r="F10" s="3">
        <v>19.95</v>
      </c>
      <c r="G10" s="2">
        <f>F10/C10</f>
        <v>19.95</v>
      </c>
      <c r="H10" s="5">
        <f>E10*G10</f>
        <v>19.95</v>
      </c>
      <c r="I10" s="18" t="s">
        <v>6</v>
      </c>
    </row>
    <row r="11" spans="2:9" x14ac:dyDescent="0.25">
      <c r="B11" s="17" t="s">
        <v>57</v>
      </c>
      <c r="C11" s="1">
        <v>1</v>
      </c>
      <c r="D11" s="1">
        <f>_xlfn.CEILING.MATH(E11/C11)</f>
        <v>12</v>
      </c>
      <c r="E11" s="1">
        <v>12</v>
      </c>
      <c r="F11" s="2">
        <v>0.49</v>
      </c>
      <c r="G11" s="2">
        <f>F11/C11</f>
        <v>0.49</v>
      </c>
      <c r="H11" s="5">
        <f>E11*G11</f>
        <v>5.88</v>
      </c>
      <c r="I11" s="20" t="s">
        <v>58</v>
      </c>
    </row>
    <row r="12" spans="2:9" x14ac:dyDescent="0.25">
      <c r="B12" s="19" t="s">
        <v>89</v>
      </c>
      <c r="C12" s="1">
        <v>1</v>
      </c>
      <c r="D12" s="1">
        <f>_xlfn.CEILING.MATH(E12/C12)</f>
        <v>1</v>
      </c>
      <c r="E12" s="1">
        <v>1</v>
      </c>
      <c r="F12" s="10">
        <v>4.99</v>
      </c>
      <c r="G12" s="2">
        <f>F12/C12</f>
        <v>4.99</v>
      </c>
      <c r="H12" s="5">
        <f>E12*G12</f>
        <v>4.99</v>
      </c>
      <c r="I12" s="20" t="s">
        <v>90</v>
      </c>
    </row>
    <row r="13" spans="2:9" x14ac:dyDescent="0.25">
      <c r="B13" s="19" t="s">
        <v>51</v>
      </c>
      <c r="C13" s="1">
        <v>1</v>
      </c>
      <c r="D13" s="1">
        <f>_xlfn.CEILING.MATH(E13/C13)</f>
        <v>1</v>
      </c>
      <c r="E13" s="1">
        <v>1</v>
      </c>
      <c r="F13" s="10">
        <v>19.95</v>
      </c>
      <c r="G13" s="2">
        <f>F13/C13</f>
        <v>19.95</v>
      </c>
      <c r="H13" s="5">
        <f>E13*G13</f>
        <v>19.95</v>
      </c>
      <c r="I13" s="20" t="s">
        <v>91</v>
      </c>
    </row>
    <row r="14" spans="2:9" x14ac:dyDescent="0.25">
      <c r="B14" s="19" t="s">
        <v>30</v>
      </c>
      <c r="C14" s="1">
        <v>1</v>
      </c>
      <c r="D14" s="1">
        <f>_xlfn.CEILING.MATH(E14/C14)</f>
        <v>3</v>
      </c>
      <c r="E14" s="4">
        <v>3</v>
      </c>
      <c r="F14" s="5">
        <v>3.05</v>
      </c>
      <c r="G14" s="2">
        <f>F14/C14</f>
        <v>3.05</v>
      </c>
      <c r="H14" s="5">
        <f>E14*G14</f>
        <v>9.1499999999999986</v>
      </c>
      <c r="I14" s="20" t="s">
        <v>66</v>
      </c>
    </row>
    <row r="15" spans="2:9" x14ac:dyDescent="0.25">
      <c r="B15" s="19" t="s">
        <v>31</v>
      </c>
      <c r="C15" s="1">
        <v>1</v>
      </c>
      <c r="D15" s="1">
        <f>_xlfn.CEILING.MATH(E15/C15)</f>
        <v>1</v>
      </c>
      <c r="E15" s="4">
        <v>1</v>
      </c>
      <c r="F15" s="5">
        <v>24.95</v>
      </c>
      <c r="G15" s="2">
        <f>F15/C15</f>
        <v>24.95</v>
      </c>
      <c r="H15" s="5">
        <f>E15*G15</f>
        <v>24.95</v>
      </c>
      <c r="I15" s="20" t="s">
        <v>67</v>
      </c>
    </row>
    <row r="16" spans="2:9" x14ac:dyDescent="0.25">
      <c r="B16" s="17" t="s">
        <v>23</v>
      </c>
      <c r="C16" s="1">
        <v>1</v>
      </c>
      <c r="D16" s="1">
        <f>_xlfn.CEILING.MATH(E16/C16)</f>
        <v>1</v>
      </c>
      <c r="E16" s="1">
        <v>1</v>
      </c>
      <c r="F16" s="3">
        <v>55.99</v>
      </c>
      <c r="G16" s="2">
        <f>F16/C16</f>
        <v>55.99</v>
      </c>
      <c r="H16" s="5">
        <f>E16*G16</f>
        <v>55.99</v>
      </c>
      <c r="I16" s="18" t="s">
        <v>22</v>
      </c>
    </row>
    <row r="17" spans="2:9" x14ac:dyDescent="0.25">
      <c r="B17" s="19" t="s">
        <v>95</v>
      </c>
      <c r="C17" s="1">
        <v>10</v>
      </c>
      <c r="D17" s="1">
        <f t="shared" ref="D17" si="1">_xlfn.CEILING.MATH(E17/C17)</f>
        <v>1</v>
      </c>
      <c r="E17" s="1">
        <v>1</v>
      </c>
      <c r="F17" s="10">
        <v>2.74</v>
      </c>
      <c r="G17" s="12">
        <f>F17/C17</f>
        <v>0.27400000000000002</v>
      </c>
      <c r="H17" s="5">
        <f t="shared" ref="H17" si="2">E17*G17</f>
        <v>0.27400000000000002</v>
      </c>
      <c r="I17" s="20" t="s">
        <v>96</v>
      </c>
    </row>
    <row r="18" spans="2:9" x14ac:dyDescent="0.25">
      <c r="B18" s="19" t="s">
        <v>94</v>
      </c>
      <c r="C18" s="1">
        <v>10</v>
      </c>
      <c r="D18" s="1">
        <f>_xlfn.CEILING.MATH(E18/C18)</f>
        <v>1</v>
      </c>
      <c r="E18" s="1">
        <v>1</v>
      </c>
      <c r="F18" s="10">
        <v>3.1</v>
      </c>
      <c r="G18" s="2">
        <f>F18/C18</f>
        <v>0.31</v>
      </c>
      <c r="H18" s="5">
        <f>E18*G18</f>
        <v>0.31</v>
      </c>
      <c r="I18" s="20" t="s">
        <v>97</v>
      </c>
    </row>
    <row r="19" spans="2:9" x14ac:dyDescent="0.25">
      <c r="B19" s="19" t="s">
        <v>44</v>
      </c>
      <c r="C19" s="1">
        <v>2</v>
      </c>
      <c r="D19" s="1">
        <f>_xlfn.CEILING.MATH(E19/C19)</f>
        <v>1</v>
      </c>
      <c r="E19" s="1">
        <v>1</v>
      </c>
      <c r="F19" s="10">
        <v>4.55</v>
      </c>
      <c r="G19" s="2">
        <f>F19/C19</f>
        <v>2.2749999999999999</v>
      </c>
      <c r="H19" s="5">
        <f>E19*G19</f>
        <v>2.2749999999999999</v>
      </c>
      <c r="I19" s="20" t="s">
        <v>105</v>
      </c>
    </row>
    <row r="20" spans="2:9" x14ac:dyDescent="0.25">
      <c r="B20" s="17" t="s">
        <v>85</v>
      </c>
      <c r="C20" s="1">
        <v>1</v>
      </c>
      <c r="D20" s="1">
        <f>_xlfn.CEILING.MATH(E20/C20)</f>
        <v>2</v>
      </c>
      <c r="E20" s="1">
        <v>2</v>
      </c>
      <c r="F20" s="2">
        <v>2.06</v>
      </c>
      <c r="G20" s="2">
        <f>F20/C20</f>
        <v>2.06</v>
      </c>
      <c r="H20" s="5">
        <f>E20*G20</f>
        <v>4.12</v>
      </c>
      <c r="I20" s="18" t="s">
        <v>86</v>
      </c>
    </row>
    <row r="21" spans="2:9" x14ac:dyDescent="0.25">
      <c r="B21" s="19" t="s">
        <v>25</v>
      </c>
      <c r="C21" s="1">
        <v>1</v>
      </c>
      <c r="D21" s="1">
        <f>_xlfn.CEILING.MATH(E21/C21)</f>
        <v>1</v>
      </c>
      <c r="E21" s="4">
        <v>1</v>
      </c>
      <c r="F21" s="5">
        <v>0.51</v>
      </c>
      <c r="G21" s="2">
        <f>F21/C21</f>
        <v>0.51</v>
      </c>
      <c r="H21" s="5">
        <f>E21*G21</f>
        <v>0.51</v>
      </c>
      <c r="I21" s="20" t="s">
        <v>59</v>
      </c>
    </row>
    <row r="22" spans="2:9" x14ac:dyDescent="0.25">
      <c r="B22" s="19" t="s">
        <v>26</v>
      </c>
      <c r="C22" s="1">
        <v>1</v>
      </c>
      <c r="D22" s="1">
        <f>_xlfn.CEILING.MATH(E22/C22)</f>
        <v>1</v>
      </c>
      <c r="E22" s="4">
        <v>1</v>
      </c>
      <c r="F22" s="5">
        <v>1.1299999999999999</v>
      </c>
      <c r="G22" s="2">
        <f>F22/C22</f>
        <v>1.1299999999999999</v>
      </c>
      <c r="H22" s="5">
        <f>E22*G22</f>
        <v>1.1299999999999999</v>
      </c>
      <c r="I22" s="20" t="s">
        <v>60</v>
      </c>
    </row>
    <row r="23" spans="2:9" x14ac:dyDescent="0.25">
      <c r="B23" s="19" t="s">
        <v>27</v>
      </c>
      <c r="C23" s="1">
        <v>1</v>
      </c>
      <c r="D23" s="1">
        <f>_xlfn.CEILING.MATH(E23/C23)</f>
        <v>1</v>
      </c>
      <c r="E23" s="4">
        <v>1</v>
      </c>
      <c r="F23" s="5">
        <v>0.7</v>
      </c>
      <c r="G23" s="2">
        <f>F23/C23</f>
        <v>0.7</v>
      </c>
      <c r="H23" s="5">
        <f>E23*G23</f>
        <v>0.7</v>
      </c>
      <c r="I23" s="20" t="s">
        <v>61</v>
      </c>
    </row>
    <row r="24" spans="2:9" x14ac:dyDescent="0.25">
      <c r="B24" s="19" t="s">
        <v>28</v>
      </c>
      <c r="C24" s="1">
        <v>1</v>
      </c>
      <c r="D24" s="1">
        <f>_xlfn.CEILING.MATH(E24/C24)</f>
        <v>1</v>
      </c>
      <c r="E24" s="4">
        <v>1</v>
      </c>
      <c r="F24" s="5">
        <v>0.7</v>
      </c>
      <c r="G24" s="2">
        <f>F24/C24</f>
        <v>0.7</v>
      </c>
      <c r="H24" s="5">
        <f>E24*G24</f>
        <v>0.7</v>
      </c>
      <c r="I24" s="20" t="s">
        <v>62</v>
      </c>
    </row>
    <row r="25" spans="2:9" x14ac:dyDescent="0.25">
      <c r="B25" s="19" t="s">
        <v>29</v>
      </c>
      <c r="C25" s="1">
        <v>1</v>
      </c>
      <c r="D25" s="1">
        <f>_xlfn.CEILING.MATH(E25/C25)</f>
        <v>1</v>
      </c>
      <c r="E25" s="4">
        <v>1</v>
      </c>
      <c r="F25" s="5">
        <v>0.7</v>
      </c>
      <c r="G25" s="2">
        <f>F25/C25</f>
        <v>0.7</v>
      </c>
      <c r="H25" s="5">
        <f>E25*G25</f>
        <v>0.7</v>
      </c>
      <c r="I25" s="20" t="s">
        <v>63</v>
      </c>
    </row>
    <row r="26" spans="2:9" x14ac:dyDescent="0.25">
      <c r="B26" s="19" t="s">
        <v>32</v>
      </c>
      <c r="C26" s="1">
        <v>1</v>
      </c>
      <c r="D26" s="1">
        <f>_xlfn.CEILING.MATH(E26/C26)</f>
        <v>1</v>
      </c>
      <c r="E26" s="4">
        <v>1</v>
      </c>
      <c r="F26" s="5">
        <v>2.99</v>
      </c>
      <c r="G26" s="2">
        <f>F26/C26</f>
        <v>2.99</v>
      </c>
      <c r="H26" s="5">
        <f>E26*G26</f>
        <v>2.99</v>
      </c>
      <c r="I26" s="20" t="s">
        <v>68</v>
      </c>
    </row>
    <row r="27" spans="2:9" x14ac:dyDescent="0.25">
      <c r="B27" s="19" t="s">
        <v>103</v>
      </c>
      <c r="C27" s="1">
        <v>1</v>
      </c>
      <c r="D27" s="1">
        <f>_xlfn.CEILING.MATH(E27/C27)</f>
        <v>1</v>
      </c>
      <c r="E27" s="1">
        <v>1</v>
      </c>
      <c r="F27" s="10">
        <v>5.99</v>
      </c>
      <c r="G27" s="2">
        <f>F27/C27</f>
        <v>5.99</v>
      </c>
      <c r="H27" s="5">
        <f>E27*G27</f>
        <v>5.99</v>
      </c>
      <c r="I27" s="20" t="s">
        <v>102</v>
      </c>
    </row>
    <row r="28" spans="2:9" x14ac:dyDescent="0.25">
      <c r="B28" s="19" t="s">
        <v>43</v>
      </c>
      <c r="C28" s="1">
        <v>1</v>
      </c>
      <c r="D28" s="1">
        <f>_xlfn.CEILING.MATH(E28/C28)</f>
        <v>2</v>
      </c>
      <c r="E28" s="1">
        <v>2</v>
      </c>
      <c r="F28" s="10">
        <v>0.51</v>
      </c>
      <c r="G28" s="2">
        <f>F28/C28</f>
        <v>0.51</v>
      </c>
      <c r="H28" s="5">
        <f>E28*G28</f>
        <v>1.02</v>
      </c>
      <c r="I28" s="20" t="s">
        <v>87</v>
      </c>
    </row>
    <row r="29" spans="2:9" x14ac:dyDescent="0.25">
      <c r="B29" s="19" t="s">
        <v>100</v>
      </c>
      <c r="C29" s="1">
        <v>1</v>
      </c>
      <c r="D29" s="1">
        <f>_xlfn.CEILING.MATH(E29/C29)</f>
        <v>2</v>
      </c>
      <c r="E29" s="1">
        <v>2</v>
      </c>
      <c r="F29" s="10">
        <v>0.18</v>
      </c>
      <c r="G29" s="2">
        <f>F29/C29</f>
        <v>0.18</v>
      </c>
      <c r="H29" s="5">
        <f>E29*G29</f>
        <v>0.36</v>
      </c>
      <c r="I29" s="20" t="s">
        <v>101</v>
      </c>
    </row>
    <row r="30" spans="2:9" x14ac:dyDescent="0.25">
      <c r="B30" s="17" t="s">
        <v>14</v>
      </c>
      <c r="C30" s="1">
        <v>1</v>
      </c>
      <c r="D30" s="1">
        <f>_xlfn.CEILING.MATH(E30/C30)</f>
        <v>2</v>
      </c>
      <c r="E30" s="1">
        <v>1.5</v>
      </c>
      <c r="F30" s="2">
        <v>61.31</v>
      </c>
      <c r="G30" s="2">
        <f>F30/C30</f>
        <v>61.31</v>
      </c>
      <c r="H30" s="5">
        <f>E30*G30</f>
        <v>91.965000000000003</v>
      </c>
      <c r="I30" s="18" t="s">
        <v>10</v>
      </c>
    </row>
    <row r="31" spans="2:9" x14ac:dyDescent="0.25">
      <c r="B31" s="19" t="s">
        <v>12</v>
      </c>
      <c r="C31" s="1">
        <v>1</v>
      </c>
      <c r="D31" s="1">
        <f>_xlfn.CEILING.MATH(E31/C31)</f>
        <v>0</v>
      </c>
      <c r="E31" s="4">
        <v>0</v>
      </c>
      <c r="F31" s="5">
        <v>7.84</v>
      </c>
      <c r="G31" s="2">
        <f>F31/C31</f>
        <v>7.84</v>
      </c>
      <c r="H31" s="5">
        <f>E31*G31</f>
        <v>0</v>
      </c>
      <c r="I31" s="18" t="s">
        <v>9</v>
      </c>
    </row>
    <row r="32" spans="2:9" x14ac:dyDescent="0.25">
      <c r="B32" s="19" t="s">
        <v>11</v>
      </c>
      <c r="C32" s="1">
        <v>1</v>
      </c>
      <c r="D32" s="1">
        <f>_xlfn.CEILING.MATH(E32/C32)</f>
        <v>5</v>
      </c>
      <c r="E32" s="4">
        <v>5</v>
      </c>
      <c r="F32" s="5">
        <v>7.98</v>
      </c>
      <c r="G32" s="2">
        <f>F32/C32</f>
        <v>7.98</v>
      </c>
      <c r="H32" s="5">
        <f>E32*G32</f>
        <v>39.900000000000006</v>
      </c>
      <c r="I32" s="18" t="s">
        <v>13</v>
      </c>
    </row>
    <row r="33" spans="2:9" x14ac:dyDescent="0.25">
      <c r="B33" s="19" t="s">
        <v>65</v>
      </c>
      <c r="C33" s="1">
        <v>1</v>
      </c>
      <c r="D33" s="1">
        <f>_xlfn.CEILING.MATH(E33/C33)</f>
        <v>1</v>
      </c>
      <c r="E33" s="1">
        <v>1</v>
      </c>
      <c r="F33" s="5">
        <v>4.2699999999999996</v>
      </c>
      <c r="G33" s="2">
        <f>F33/C33</f>
        <v>4.2699999999999996</v>
      </c>
      <c r="H33" s="5">
        <f>E33*G33</f>
        <v>4.2699999999999996</v>
      </c>
      <c r="I33" s="20" t="s">
        <v>64</v>
      </c>
    </row>
    <row r="34" spans="2:9" x14ac:dyDescent="0.25">
      <c r="B34" s="21" t="s">
        <v>46</v>
      </c>
      <c r="C34" s="1">
        <v>100</v>
      </c>
      <c r="D34" s="1">
        <f>_xlfn.CEILING.MATH(E34/C34)</f>
        <v>1</v>
      </c>
      <c r="E34" s="1">
        <v>22</v>
      </c>
      <c r="F34" s="10">
        <v>7.88</v>
      </c>
      <c r="G34" s="2">
        <f>F34/C34</f>
        <v>7.8799999999999995E-2</v>
      </c>
      <c r="H34" s="5">
        <f>E34*G34</f>
        <v>1.7335999999999998</v>
      </c>
      <c r="I34" s="20" t="s">
        <v>77</v>
      </c>
    </row>
    <row r="35" spans="2:9" x14ac:dyDescent="0.25">
      <c r="B35" s="19" t="s">
        <v>70</v>
      </c>
      <c r="C35" s="1">
        <v>1</v>
      </c>
      <c r="D35" s="1">
        <f>_xlfn.CEILING.MATH(E35/C35)</f>
        <v>1</v>
      </c>
      <c r="E35" s="1">
        <v>1</v>
      </c>
      <c r="F35" s="11">
        <v>12.2</v>
      </c>
      <c r="G35" s="2">
        <f>F35/C35</f>
        <v>12.2</v>
      </c>
      <c r="H35" s="5">
        <f>E35*G35</f>
        <v>12.2</v>
      </c>
      <c r="I35" s="20" t="s">
        <v>71</v>
      </c>
    </row>
    <row r="36" spans="2:9" x14ac:dyDescent="0.25">
      <c r="B36" s="19" t="s">
        <v>49</v>
      </c>
      <c r="C36" s="1">
        <v>4</v>
      </c>
      <c r="D36" s="1">
        <f>_xlfn.CEILING.MATH(E36/C36)</f>
        <v>5</v>
      </c>
      <c r="E36" s="1">
        <v>18</v>
      </c>
      <c r="F36" s="10">
        <v>2.71</v>
      </c>
      <c r="G36" s="2">
        <f>F36/C36</f>
        <v>0.67749999999999999</v>
      </c>
      <c r="H36" s="5">
        <f>E36*G36</f>
        <v>12.195</v>
      </c>
      <c r="I36" s="20" t="s">
        <v>48</v>
      </c>
    </row>
    <row r="37" spans="2:9" x14ac:dyDescent="0.25">
      <c r="B37" s="19" t="s">
        <v>52</v>
      </c>
      <c r="C37" s="1">
        <v>2</v>
      </c>
      <c r="D37" s="1">
        <f>_xlfn.CEILING.MATH(E37/C37)</f>
        <v>1</v>
      </c>
      <c r="E37" s="1">
        <v>2</v>
      </c>
      <c r="F37" s="10">
        <v>2.1</v>
      </c>
      <c r="G37" s="2">
        <f>F37/C37</f>
        <v>1.05</v>
      </c>
      <c r="H37" s="5">
        <f>E37*G37</f>
        <v>2.1</v>
      </c>
      <c r="I37" s="20" t="s">
        <v>93</v>
      </c>
    </row>
    <row r="38" spans="2:9" x14ac:dyDescent="0.25">
      <c r="B38" s="19" t="s">
        <v>92</v>
      </c>
      <c r="C38" s="1">
        <v>1</v>
      </c>
      <c r="D38" s="1">
        <f>_xlfn.CEILING.MATH(E38/C38)</f>
        <v>2</v>
      </c>
      <c r="E38" s="1">
        <v>2</v>
      </c>
      <c r="F38" s="10">
        <v>0.2</v>
      </c>
      <c r="G38" s="2">
        <f>F38/C38</f>
        <v>0.2</v>
      </c>
      <c r="H38" s="5">
        <f>E38*G38</f>
        <v>0.4</v>
      </c>
      <c r="I38" s="20" t="s">
        <v>106</v>
      </c>
    </row>
    <row r="39" spans="2:9" x14ac:dyDescent="0.25">
      <c r="B39" s="19" t="s">
        <v>104</v>
      </c>
      <c r="C39" s="1">
        <v>1</v>
      </c>
      <c r="D39" s="1">
        <f>_xlfn.CEILING.MATH(E39/C39)</f>
        <v>3</v>
      </c>
      <c r="E39" s="4">
        <v>3</v>
      </c>
      <c r="F39" s="11">
        <v>3.04</v>
      </c>
      <c r="G39" s="2">
        <f>F39/C39</f>
        <v>3.04</v>
      </c>
      <c r="H39" s="5">
        <f>E39*G39</f>
        <v>9.120000000000001</v>
      </c>
      <c r="I39" s="20" t="s">
        <v>69</v>
      </c>
    </row>
    <row r="40" spans="2:9" x14ac:dyDescent="0.25">
      <c r="B40" s="19" t="s">
        <v>36</v>
      </c>
      <c r="C40" s="4">
        <v>2</v>
      </c>
      <c r="D40" s="1">
        <f>_xlfn.CEILING.MATH(E40/C40)</f>
        <v>2</v>
      </c>
      <c r="E40" s="1">
        <v>3</v>
      </c>
      <c r="F40" s="10">
        <v>1.5</v>
      </c>
      <c r="G40" s="2">
        <f>F40/C40</f>
        <v>0.75</v>
      </c>
      <c r="H40" s="5">
        <f>E40*G40</f>
        <v>2.25</v>
      </c>
      <c r="I40" s="20" t="s">
        <v>72</v>
      </c>
    </row>
    <row r="41" spans="2:9" x14ac:dyDescent="0.25">
      <c r="B41" s="19" t="s">
        <v>37</v>
      </c>
      <c r="C41" s="1">
        <v>10</v>
      </c>
      <c r="D41" s="1">
        <f>_xlfn.CEILING.MATH(E41/C41)</f>
        <v>1</v>
      </c>
      <c r="E41" s="1">
        <v>2</v>
      </c>
      <c r="F41" s="10">
        <v>1.24</v>
      </c>
      <c r="G41" s="2">
        <f>F41/C41</f>
        <v>0.124</v>
      </c>
      <c r="H41" s="5">
        <f>E41*G41</f>
        <v>0.248</v>
      </c>
      <c r="I41" s="20" t="s">
        <v>73</v>
      </c>
    </row>
    <row r="42" spans="2:9" x14ac:dyDescent="0.25">
      <c r="B42" s="19" t="s">
        <v>38</v>
      </c>
      <c r="C42" s="1">
        <v>2</v>
      </c>
      <c r="D42" s="1">
        <f>_xlfn.CEILING.MATH(E42/C42)</f>
        <v>1</v>
      </c>
      <c r="E42" s="1">
        <v>2</v>
      </c>
      <c r="F42" s="10">
        <v>0.56000000000000005</v>
      </c>
      <c r="G42" s="2">
        <f>F42/C42</f>
        <v>0.28000000000000003</v>
      </c>
      <c r="H42" s="5">
        <f>E42*G42</f>
        <v>0.56000000000000005</v>
      </c>
      <c r="I42" s="20" t="s">
        <v>74</v>
      </c>
    </row>
    <row r="43" spans="2:9" x14ac:dyDescent="0.25">
      <c r="B43" s="19" t="s">
        <v>39</v>
      </c>
      <c r="C43" s="1">
        <v>10</v>
      </c>
      <c r="D43" s="1">
        <f>_xlfn.CEILING.MATH(E43/C43)</f>
        <v>1</v>
      </c>
      <c r="E43" s="1">
        <v>8</v>
      </c>
      <c r="F43" s="10">
        <v>1.24</v>
      </c>
      <c r="G43" s="2">
        <f>F43/C43</f>
        <v>0.124</v>
      </c>
      <c r="H43" s="5">
        <f>E43*G43</f>
        <v>0.99199999999999999</v>
      </c>
      <c r="I43" s="20" t="s">
        <v>76</v>
      </c>
    </row>
    <row r="44" spans="2:9" x14ac:dyDescent="0.25">
      <c r="B44" s="19" t="s">
        <v>40</v>
      </c>
      <c r="C44" s="1">
        <v>8</v>
      </c>
      <c r="D44" s="1">
        <f>_xlfn.CEILING.MATH(E44/C44)</f>
        <v>1</v>
      </c>
      <c r="E44" s="1">
        <v>6</v>
      </c>
      <c r="F44" s="10">
        <v>1.24</v>
      </c>
      <c r="G44" s="2">
        <f>F44/C44</f>
        <v>0.155</v>
      </c>
      <c r="H44" s="5">
        <f>E44*G44</f>
        <v>0.92999999999999994</v>
      </c>
      <c r="I44" s="20" t="s">
        <v>75</v>
      </c>
    </row>
    <row r="45" spans="2:9" x14ac:dyDescent="0.25">
      <c r="B45" s="19" t="s">
        <v>45</v>
      </c>
      <c r="C45" s="1">
        <v>1</v>
      </c>
      <c r="D45" s="1">
        <f>_xlfn.CEILING.MATH(E45/C45)</f>
        <v>4</v>
      </c>
      <c r="E45" s="1">
        <v>4</v>
      </c>
      <c r="F45" s="10">
        <v>4.97</v>
      </c>
      <c r="G45" s="2">
        <f>F45/C45</f>
        <v>4.97</v>
      </c>
      <c r="H45" s="5">
        <f>E45*G45</f>
        <v>19.88</v>
      </c>
      <c r="I45" s="20" t="s">
        <v>78</v>
      </c>
    </row>
    <row r="46" spans="2:9" x14ac:dyDescent="0.25">
      <c r="B46" s="19" t="s">
        <v>54</v>
      </c>
      <c r="C46" s="1">
        <v>1</v>
      </c>
      <c r="D46" s="1">
        <f>_xlfn.CEILING.MATH(E46/C46)</f>
        <v>20</v>
      </c>
      <c r="E46" s="1">
        <v>20</v>
      </c>
      <c r="F46" s="10">
        <v>0.18</v>
      </c>
      <c r="G46" s="2">
        <f>F46/C46</f>
        <v>0.18</v>
      </c>
      <c r="H46" s="5">
        <f>E46*G46</f>
        <v>3.5999999999999996</v>
      </c>
      <c r="I46" s="20" t="s">
        <v>79</v>
      </c>
    </row>
    <row r="47" spans="2:9" x14ac:dyDescent="0.25">
      <c r="B47" s="19" t="s">
        <v>53</v>
      </c>
      <c r="C47" s="1">
        <v>1</v>
      </c>
      <c r="D47" s="1">
        <f>_xlfn.CEILING.MATH(E47/C47)</f>
        <v>4</v>
      </c>
      <c r="E47" s="1">
        <v>4</v>
      </c>
      <c r="F47" s="10">
        <v>0.23</v>
      </c>
      <c r="G47" s="2">
        <f>F47/C47</f>
        <v>0.23</v>
      </c>
      <c r="H47" s="5">
        <f>E47*G47</f>
        <v>0.92</v>
      </c>
      <c r="I47" s="20" t="s">
        <v>80</v>
      </c>
    </row>
    <row r="48" spans="2:9" x14ac:dyDescent="0.25">
      <c r="B48" s="19" t="s">
        <v>47</v>
      </c>
      <c r="C48" s="1">
        <v>1</v>
      </c>
      <c r="D48" s="1">
        <f>_xlfn.CEILING.MATH(E48/C48)</f>
        <v>8</v>
      </c>
      <c r="E48" s="1">
        <v>8</v>
      </c>
      <c r="F48" s="10">
        <v>0.22</v>
      </c>
      <c r="G48" s="2">
        <f>F48/C48</f>
        <v>0.22</v>
      </c>
      <c r="H48" s="5">
        <f>E48*G48</f>
        <v>1.76</v>
      </c>
      <c r="I48" s="20" t="s">
        <v>81</v>
      </c>
    </row>
    <row r="49" spans="2:9" x14ac:dyDescent="0.25">
      <c r="B49" s="19" t="s">
        <v>82</v>
      </c>
      <c r="C49" s="1">
        <v>10</v>
      </c>
      <c r="D49" s="1">
        <f>_xlfn.CEILING.MATH(E49/C49)</f>
        <v>1</v>
      </c>
      <c r="E49" s="1">
        <v>3</v>
      </c>
      <c r="F49" s="10">
        <v>1.24</v>
      </c>
      <c r="G49" s="2">
        <f>F49/C49</f>
        <v>0.124</v>
      </c>
      <c r="H49" s="5">
        <f>E49*G49</f>
        <v>0.372</v>
      </c>
      <c r="I49" s="20" t="s">
        <v>83</v>
      </c>
    </row>
    <row r="50" spans="2:9" x14ac:dyDescent="0.25">
      <c r="B50" s="19" t="s">
        <v>50</v>
      </c>
      <c r="C50" s="1">
        <v>48</v>
      </c>
      <c r="D50" s="1">
        <f>_xlfn.CEILING.MATH(E50/C50)</f>
        <v>1</v>
      </c>
      <c r="E50" s="1">
        <v>3</v>
      </c>
      <c r="F50" s="10">
        <v>1.24</v>
      </c>
      <c r="G50" s="2">
        <f>F50/C50</f>
        <v>2.5833333333333333E-2</v>
      </c>
      <c r="H50" s="5">
        <f>E50*G50</f>
        <v>7.7499999999999999E-2</v>
      </c>
      <c r="I50" s="20" t="s">
        <v>84</v>
      </c>
    </row>
    <row r="51" spans="2:9" x14ac:dyDescent="0.25">
      <c r="B51" s="19" t="s">
        <v>99</v>
      </c>
      <c r="C51" s="1">
        <v>12</v>
      </c>
      <c r="D51" s="1">
        <f>_xlfn.CEILING.MATH(E51/C51)</f>
        <v>1</v>
      </c>
      <c r="E51" s="1">
        <v>8</v>
      </c>
      <c r="F51" s="10">
        <v>1.54</v>
      </c>
      <c r="G51" s="2">
        <f>F51/C51</f>
        <v>0.12833333333333333</v>
      </c>
      <c r="H51" s="5">
        <f>E51*G51</f>
        <v>1.0266666666666666</v>
      </c>
      <c r="I51" s="20" t="s">
        <v>98</v>
      </c>
    </row>
    <row r="52" spans="2:9" ht="15.75" thickBot="1" x14ac:dyDescent="0.3">
      <c r="B52" s="22" t="s">
        <v>108</v>
      </c>
      <c r="C52" s="26">
        <v>1</v>
      </c>
      <c r="D52" s="23">
        <f>_xlfn.CEILING.MATH(E52/C52)</f>
        <v>2</v>
      </c>
      <c r="E52" s="23">
        <v>2</v>
      </c>
      <c r="F52" s="23">
        <v>149</v>
      </c>
      <c r="G52" s="24">
        <f>F52/C52</f>
        <v>149</v>
      </c>
      <c r="H52" s="24">
        <f>E52*G52</f>
        <v>298</v>
      </c>
      <c r="I52" s="25" t="s">
        <v>109</v>
      </c>
    </row>
    <row r="53" spans="2:9" ht="15.75" thickBot="1" x14ac:dyDescent="0.3"/>
    <row r="54" spans="2:9" ht="15.75" thickBot="1" x14ac:dyDescent="0.3">
      <c r="G54" s="7" t="s">
        <v>7</v>
      </c>
      <c r="H54" s="8">
        <f>SUM(H3:H52)</f>
        <v>798.53876666666656</v>
      </c>
      <c r="I54" s="9" t="s">
        <v>107</v>
      </c>
    </row>
  </sheetData>
  <hyperlinks>
    <hyperlink ref="I6" r:id="rId1"/>
    <hyperlink ref="I30" r:id="rId2" location="47065t103/=wu75em"/>
    <hyperlink ref="I31" r:id="rId3" location="47065t243/=wu7542"/>
    <hyperlink ref="I32" r:id="rId4" location="5537t51/=wu75yk"/>
    <hyperlink ref="I10" r:id="rId5"/>
  </hyperlinks>
  <pageMargins left="0.7" right="0.7" top="0.75" bottom="0.75" header="0.3" footer="0.3"/>
  <pageSetup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Devon</dc:creator>
  <cp:lastModifiedBy>forensics</cp:lastModifiedBy>
  <dcterms:created xsi:type="dcterms:W3CDTF">2015-04-15T17:11:40Z</dcterms:created>
  <dcterms:modified xsi:type="dcterms:W3CDTF">2015-10-12T06:46:18Z</dcterms:modified>
</cp:coreProperties>
</file>