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chez/Projects/solana/zero/docs/"/>
    </mc:Choice>
  </mc:AlternateContent>
  <xr:revisionPtr revIDLastSave="0" documentId="13_ncr:1_{AAACE190-4C81-AA4B-96C2-20A5AF8FE629}" xr6:coauthVersionLast="47" xr6:coauthVersionMax="47" xr10:uidLastSave="{00000000-0000-0000-0000-000000000000}"/>
  <bookViews>
    <workbookView xWindow="5180" yWindow="1800" windowWidth="30280" windowHeight="17940" xr2:uid="{55861492-2FFD-0F46-BC23-472CF56E4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E17" i="1"/>
  <c r="G17" i="1"/>
  <c r="H17" i="1"/>
  <c r="I17" i="1"/>
  <c r="J17" i="1"/>
  <c r="C17" i="1"/>
  <c r="D5" i="1"/>
  <c r="E5" i="1"/>
  <c r="F5" i="1"/>
  <c r="G5" i="1"/>
  <c r="H5" i="1"/>
  <c r="I5" i="1"/>
  <c r="J5" i="1"/>
  <c r="C5" i="1"/>
  <c r="M4" i="1"/>
  <c r="H6" i="1" s="1"/>
  <c r="H11" i="1" s="1"/>
  <c r="M3" i="1"/>
  <c r="J7" i="1" s="1"/>
  <c r="H8" i="1"/>
  <c r="I8" i="1"/>
  <c r="J8" i="1"/>
  <c r="D8" i="1"/>
  <c r="E8" i="1"/>
  <c r="F8" i="1"/>
  <c r="G8" i="1"/>
  <c r="K8" i="1"/>
  <c r="C8" i="1"/>
  <c r="P19" i="1"/>
  <c r="I7" i="1" l="1"/>
  <c r="I21" i="1" s="1"/>
  <c r="N3" i="1"/>
  <c r="H7" i="1"/>
  <c r="H20" i="1" s="1"/>
  <c r="J20" i="1"/>
  <c r="J21" i="1"/>
  <c r="H12" i="1"/>
  <c r="J6" i="1"/>
  <c r="I6" i="1"/>
  <c r="N4" i="1"/>
  <c r="K7" i="1"/>
  <c r="D7" i="1"/>
  <c r="G7" i="1"/>
  <c r="F7" i="1"/>
  <c r="C7" i="1"/>
  <c r="E7" i="1"/>
  <c r="F6" i="1"/>
  <c r="K6" i="1"/>
  <c r="G6" i="1"/>
  <c r="C6" i="1"/>
  <c r="E6" i="1"/>
  <c r="D6" i="1"/>
  <c r="I20" i="1" l="1"/>
  <c r="I22" i="1" s="1"/>
  <c r="J22" i="1"/>
  <c r="H14" i="1"/>
  <c r="H15" i="1" s="1"/>
  <c r="H13" i="1"/>
  <c r="H16" i="1" s="1"/>
  <c r="H21" i="1"/>
  <c r="J23" i="1"/>
  <c r="J24" i="1" s="1"/>
  <c r="I12" i="1"/>
  <c r="I11" i="1"/>
  <c r="J12" i="1"/>
  <c r="J11" i="1"/>
  <c r="G20" i="1"/>
  <c r="G21" i="1"/>
  <c r="F21" i="1"/>
  <c r="F20" i="1"/>
  <c r="E21" i="1"/>
  <c r="E20" i="1"/>
  <c r="D21" i="1"/>
  <c r="D20" i="1"/>
  <c r="C21" i="1"/>
  <c r="C20" i="1"/>
  <c r="C12" i="1"/>
  <c r="C11" i="1"/>
  <c r="D12" i="1"/>
  <c r="D11" i="1"/>
  <c r="E12" i="1"/>
  <c r="E11" i="1"/>
  <c r="G11" i="1"/>
  <c r="G12" i="1"/>
  <c r="F12" i="1"/>
  <c r="F11" i="1"/>
  <c r="J25" i="1" l="1"/>
  <c r="J27" i="1"/>
  <c r="I25" i="1"/>
  <c r="I27" i="1"/>
  <c r="I23" i="1"/>
  <c r="I24" i="1" s="1"/>
  <c r="G22" i="1"/>
  <c r="C22" i="1"/>
  <c r="F22" i="1"/>
  <c r="H23" i="1"/>
  <c r="H24" i="1" s="1"/>
  <c r="H22" i="1"/>
  <c r="D22" i="1"/>
  <c r="E22" i="1"/>
  <c r="F13" i="1"/>
  <c r="E13" i="1"/>
  <c r="E16" i="1" s="1"/>
  <c r="C13" i="1"/>
  <c r="C16" i="1" s="1"/>
  <c r="D13" i="1"/>
  <c r="D16" i="1" s="1"/>
  <c r="I13" i="1"/>
  <c r="I16" i="1" s="1"/>
  <c r="J13" i="1"/>
  <c r="J16" i="1" s="1"/>
  <c r="G13" i="1"/>
  <c r="G16" i="1" s="1"/>
  <c r="J14" i="1"/>
  <c r="J15" i="1" s="1"/>
  <c r="I14" i="1"/>
  <c r="I15" i="1" s="1"/>
  <c r="F23" i="1"/>
  <c r="F24" i="1" s="1"/>
  <c r="G14" i="1"/>
  <c r="G15" i="1" s="1"/>
  <c r="G23" i="1"/>
  <c r="G24" i="1" s="1"/>
  <c r="D23" i="1"/>
  <c r="D24" i="1" s="1"/>
  <c r="C23" i="1"/>
  <c r="C24" i="1" s="1"/>
  <c r="E23" i="1"/>
  <c r="E24" i="1" s="1"/>
  <c r="F14" i="1"/>
  <c r="F15" i="1" s="1"/>
  <c r="E14" i="1"/>
  <c r="E15" i="1" s="1"/>
  <c r="D14" i="1"/>
  <c r="D15" i="1" s="1"/>
  <c r="M11" i="1"/>
  <c r="M12" i="1"/>
  <c r="C14" i="1"/>
  <c r="C15" i="1" s="1"/>
  <c r="F16" i="1" l="1"/>
  <c r="F17" i="1"/>
  <c r="H25" i="1"/>
  <c r="H27" i="1"/>
  <c r="H26" i="1"/>
  <c r="G25" i="1"/>
  <c r="G27" i="1"/>
  <c r="G26" i="1"/>
  <c r="J26" i="1"/>
  <c r="E25" i="1"/>
  <c r="E27" i="1"/>
  <c r="E26" i="1"/>
  <c r="F25" i="1"/>
  <c r="F27" i="1"/>
  <c r="F26" i="1"/>
  <c r="I26" i="1"/>
  <c r="D25" i="1"/>
  <c r="D27" i="1"/>
  <c r="D26" i="1"/>
  <c r="C25" i="1"/>
  <c r="C27" i="1"/>
  <c r="C26" i="1"/>
</calcChain>
</file>

<file path=xl/sharedStrings.xml><?xml version="1.0" encoding="utf-8"?>
<sst xmlns="http://schemas.openxmlformats.org/spreadsheetml/2006/main" count="28" uniqueCount="19">
  <si>
    <t>Pos1</t>
  </si>
  <si>
    <t>Pos2</t>
  </si>
  <si>
    <t>Pos3</t>
  </si>
  <si>
    <t>Pos4</t>
  </si>
  <si>
    <t>Pos5</t>
  </si>
  <si>
    <t>Debt</t>
  </si>
  <si>
    <t>Collateral</t>
  </si>
  <si>
    <t>Liquidation</t>
  </si>
  <si>
    <t>Based on Coll</t>
  </si>
  <si>
    <t>Liquidator ratio</t>
  </si>
  <si>
    <t>CR</t>
  </si>
  <si>
    <t>CollStake</t>
  </si>
  <si>
    <t>DebtStke</t>
  </si>
  <si>
    <t>Based on Debt</t>
  </si>
  <si>
    <t>Pos6</t>
  </si>
  <si>
    <t>Pos7</t>
  </si>
  <si>
    <t>Pos8</t>
  </si>
  <si>
    <t>Diff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</si>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</sst>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9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546C-785D-2A4E-AF8C-1FBF19F18B86}">
  <dimension ref="B2:P27"/>
  <sheetViews>
    <sheetView tabSelected="1" zoomScale="130" zoomScaleNormal="130" workbookViewId="0">
      <selection activeCell="H14" sqref="H14"/>
    </sheetView>
  </sheetViews>
  <sheetFormatPr baseColWidth="10" defaultRowHeight="16" x14ac:dyDescent="0.2"/>
  <sheetData>
    <row r="2" spans="2:14" x14ac:dyDescent="0.2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14</v>
      </c>
      <c r="I2" t="s">
        <v>15</v>
      </c>
      <c r="J2" t="s">
        <v>16</v>
      </c>
      <c r="K2" t="s">
        <v>7</v>
      </c>
      <c r="N2" t="s">
        <v>9</v>
      </c>
    </row>
    <row r="3" spans="2:14" x14ac:dyDescent="0.2">
      <c r="B3" t="s">
        <v>5</v>
      </c>
      <c r="C3">
        <v>100</v>
      </c>
      <c r="D3">
        <v>100</v>
      </c>
      <c r="E3">
        <v>1</v>
      </c>
      <c r="F3">
        <v>4400</v>
      </c>
      <c r="G3">
        <v>100</v>
      </c>
      <c r="H3">
        <v>100</v>
      </c>
      <c r="I3">
        <v>100</v>
      </c>
      <c r="J3">
        <v>100</v>
      </c>
      <c r="K3">
        <v>2000</v>
      </c>
      <c r="M3">
        <f>SUM(C3:J3)</f>
        <v>5001</v>
      </c>
      <c r="N3">
        <f>K3/M3</f>
        <v>0.39992001599680066</v>
      </c>
    </row>
    <row r="4" spans="2:14" x14ac:dyDescent="0.2">
      <c r="B4" t="s">
        <v>6</v>
      </c>
      <c r="C4">
        <v>120</v>
      </c>
      <c r="D4">
        <v>120</v>
      </c>
      <c r="E4">
        <v>120</v>
      </c>
      <c r="F4">
        <v>5000</v>
      </c>
      <c r="G4">
        <v>120</v>
      </c>
      <c r="H4">
        <v>700</v>
      </c>
      <c r="I4">
        <v>120</v>
      </c>
      <c r="J4">
        <v>120</v>
      </c>
      <c r="K4">
        <v>2200</v>
      </c>
      <c r="M4">
        <f>SUM(C4:J4)</f>
        <v>6420</v>
      </c>
      <c r="N4">
        <f>K4/M4</f>
        <v>0.34267912772585668</v>
      </c>
    </row>
    <row r="5" spans="2:14" x14ac:dyDescent="0.2">
      <c r="B5" t="s">
        <v>18</v>
      </c>
      <c r="C5">
        <f>C4-C3</f>
        <v>20</v>
      </c>
      <c r="D5">
        <f t="shared" ref="D5:J5" si="0">D4-D3</f>
        <v>20</v>
      </c>
      <c r="E5">
        <f t="shared" si="0"/>
        <v>119</v>
      </c>
      <c r="F5">
        <f t="shared" si="0"/>
        <v>600</v>
      </c>
      <c r="G5">
        <f t="shared" si="0"/>
        <v>20</v>
      </c>
      <c r="H5">
        <f t="shared" si="0"/>
        <v>600</v>
      </c>
      <c r="I5">
        <f t="shared" si="0"/>
        <v>20</v>
      </c>
      <c r="J5">
        <f t="shared" si="0"/>
        <v>20</v>
      </c>
    </row>
    <row r="6" spans="2:14" x14ac:dyDescent="0.2">
      <c r="B6" t="s">
        <v>11</v>
      </c>
      <c r="C6" s="3">
        <f>C$4/$M$4</f>
        <v>1.8691588785046728E-2</v>
      </c>
      <c r="D6" s="3">
        <f t="shared" ref="D6:K6" si="1">D$4/$M$4</f>
        <v>1.8691588785046728E-2</v>
      </c>
      <c r="E6" s="3">
        <f t="shared" si="1"/>
        <v>1.8691588785046728E-2</v>
      </c>
      <c r="F6" s="3">
        <f t="shared" si="1"/>
        <v>0.77881619937694702</v>
      </c>
      <c r="G6" s="3">
        <f t="shared" si="1"/>
        <v>1.8691588785046728E-2</v>
      </c>
      <c r="H6" s="3">
        <f t="shared" si="1"/>
        <v>0.10903426791277258</v>
      </c>
      <c r="I6" s="3">
        <f t="shared" si="1"/>
        <v>1.8691588785046728E-2</v>
      </c>
      <c r="J6" s="3">
        <f t="shared" si="1"/>
        <v>1.8691588785046728E-2</v>
      </c>
      <c r="K6">
        <f t="shared" si="1"/>
        <v>0.34267912772585668</v>
      </c>
    </row>
    <row r="7" spans="2:14" x14ac:dyDescent="0.2">
      <c r="B7" t="s">
        <v>12</v>
      </c>
      <c r="C7" s="3">
        <f>C$3/$M$3</f>
        <v>1.9996000799840031E-2</v>
      </c>
      <c r="D7" s="3">
        <f t="shared" ref="D7:K7" si="2">D$3/$M$3</f>
        <v>1.9996000799840031E-2</v>
      </c>
      <c r="E7" s="3">
        <f t="shared" si="2"/>
        <v>1.9996000799840031E-4</v>
      </c>
      <c r="F7" s="3">
        <f t="shared" si="2"/>
        <v>0.87982403519296137</v>
      </c>
      <c r="G7" s="3">
        <f t="shared" si="2"/>
        <v>1.9996000799840031E-2</v>
      </c>
      <c r="H7" s="3">
        <f t="shared" si="2"/>
        <v>1.9996000799840031E-2</v>
      </c>
      <c r="I7" s="3">
        <f t="shared" si="2"/>
        <v>1.9996000799840031E-2</v>
      </c>
      <c r="J7" s="3">
        <f t="shared" si="2"/>
        <v>1.9996000799840031E-2</v>
      </c>
      <c r="K7">
        <f t="shared" si="2"/>
        <v>0.39992001599680066</v>
      </c>
    </row>
    <row r="8" spans="2:14" x14ac:dyDescent="0.2">
      <c r="B8" t="s">
        <v>10</v>
      </c>
      <c r="C8" s="1">
        <f>C4/C3</f>
        <v>1.2</v>
      </c>
      <c r="D8" s="1">
        <f t="shared" ref="D8:K8" si="3">D4/D3</f>
        <v>1.2</v>
      </c>
      <c r="E8" s="1">
        <f t="shared" si="3"/>
        <v>120</v>
      </c>
      <c r="F8" s="1">
        <f t="shared" si="3"/>
        <v>1.1363636363636365</v>
      </c>
      <c r="G8" s="1">
        <f t="shared" si="3"/>
        <v>1.2</v>
      </c>
      <c r="H8" s="1">
        <f t="shared" ref="H8:J8" si="4">H4/H3</f>
        <v>7</v>
      </c>
      <c r="I8" s="1">
        <f t="shared" si="4"/>
        <v>1.2</v>
      </c>
      <c r="J8" s="1">
        <f t="shared" si="4"/>
        <v>1.2</v>
      </c>
      <c r="K8" s="1">
        <f t="shared" si="3"/>
        <v>1.1000000000000001</v>
      </c>
    </row>
    <row r="10" spans="2:14" x14ac:dyDescent="0.2">
      <c r="B10" t="s">
        <v>8</v>
      </c>
    </row>
    <row r="11" spans="2:14" x14ac:dyDescent="0.2">
      <c r="B11" t="s">
        <v>5</v>
      </c>
      <c r="C11" s="4">
        <f>C3+C6*$K$3</f>
        <v>137.38317757009347</v>
      </c>
      <c r="D11" s="4">
        <f t="shared" ref="D11:G11" si="5">D3+D6*$K$3</f>
        <v>137.38317757009347</v>
      </c>
      <c r="E11" s="4">
        <f t="shared" si="5"/>
        <v>38.383177570093459</v>
      </c>
      <c r="F11" s="4">
        <f t="shared" si="5"/>
        <v>5957.6323987538944</v>
      </c>
      <c r="G11" s="4">
        <f t="shared" si="5"/>
        <v>137.38317757009347</v>
      </c>
      <c r="H11" s="4">
        <f>H3+H6*$K$3</f>
        <v>318.06853582554515</v>
      </c>
      <c r="I11" s="4">
        <f t="shared" ref="I11:J11" si="6">I3+I6*$K$3</f>
        <v>137.38317757009347</v>
      </c>
      <c r="J11" s="4">
        <f t="shared" si="6"/>
        <v>137.38317757009347</v>
      </c>
      <c r="M11">
        <f>SUM(C11:G11)</f>
        <v>6408.1651090342684</v>
      </c>
    </row>
    <row r="12" spans="2:14" x14ac:dyDescent="0.2">
      <c r="B12" t="s">
        <v>6</v>
      </c>
      <c r="C12" s="4">
        <f>C4+C6*$K$4</f>
        <v>161.12149532710279</v>
      </c>
      <c r="D12" s="4">
        <f t="shared" ref="D12:G12" si="7">D4+D6*$K$4</f>
        <v>161.12149532710279</v>
      </c>
      <c r="E12" s="4">
        <f t="shared" si="7"/>
        <v>161.12149532710279</v>
      </c>
      <c r="F12" s="4">
        <f t="shared" si="7"/>
        <v>6713.395638629283</v>
      </c>
      <c r="G12" s="4">
        <f t="shared" si="7"/>
        <v>161.12149532710279</v>
      </c>
      <c r="H12" s="4">
        <f>H4+H6*$K$4</f>
        <v>939.87538940809964</v>
      </c>
      <c r="I12" s="4">
        <f t="shared" ref="I12:J12" si="8">I4+I6*$K$4</f>
        <v>161.12149532710279</v>
      </c>
      <c r="J12" s="4">
        <f t="shared" si="8"/>
        <v>161.12149532710279</v>
      </c>
      <c r="M12">
        <f>SUM(C12:G12)</f>
        <v>7357.8816199376943</v>
      </c>
    </row>
    <row r="13" spans="2:14" x14ac:dyDescent="0.2">
      <c r="B13" t="s">
        <v>18</v>
      </c>
      <c r="C13" s="4">
        <f>C12-C11</f>
        <v>23.738317757009327</v>
      </c>
      <c r="D13" s="4">
        <f t="shared" ref="D13:J13" si="9">D12-D11</f>
        <v>23.738317757009327</v>
      </c>
      <c r="E13" s="4">
        <f t="shared" si="9"/>
        <v>122.73831775700933</v>
      </c>
      <c r="F13" s="4">
        <f t="shared" si="9"/>
        <v>755.76323987538854</v>
      </c>
      <c r="G13" s="4">
        <f t="shared" si="9"/>
        <v>23.738317757009327</v>
      </c>
      <c r="H13" s="4">
        <f t="shared" si="9"/>
        <v>621.80685358255448</v>
      </c>
      <c r="I13" s="4">
        <f t="shared" si="9"/>
        <v>23.738317757009327</v>
      </c>
      <c r="J13" s="4">
        <f t="shared" si="9"/>
        <v>23.738317757009327</v>
      </c>
    </row>
    <row r="14" spans="2:14" x14ac:dyDescent="0.2">
      <c r="B14" t="s">
        <v>10</v>
      </c>
      <c r="C14" s="1">
        <f>C12/C11</f>
        <v>1.1727891156462584</v>
      </c>
      <c r="D14" s="1">
        <f t="shared" ref="D14:G14" si="10">D12/D11</f>
        <v>1.1727891156462584</v>
      </c>
      <c r="E14" s="1">
        <f t="shared" si="10"/>
        <v>4.1977112247382511</v>
      </c>
      <c r="F14" s="1">
        <f t="shared" si="10"/>
        <v>1.1268563062120893</v>
      </c>
      <c r="G14" s="1">
        <f t="shared" si="10"/>
        <v>1.1727891156462584</v>
      </c>
      <c r="H14" s="1">
        <f>H12/H11</f>
        <v>2.9549461312438785</v>
      </c>
      <c r="I14" s="1">
        <f t="shared" ref="I14" si="11">I12/I11</f>
        <v>1.1727891156462584</v>
      </c>
      <c r="J14" s="1">
        <f t="shared" ref="J14" si="12">J12/J11</f>
        <v>1.1727891156462584</v>
      </c>
    </row>
    <row r="15" spans="2:14" x14ac:dyDescent="0.2">
      <c r="B15" t="s">
        <v>17</v>
      </c>
      <c r="C15" s="2">
        <f>C14-C8</f>
        <v>-2.7210884353741527E-2</v>
      </c>
      <c r="D15" s="2">
        <f t="shared" ref="D15:J15" si="13">D14-D8</f>
        <v>-2.7210884353741527E-2</v>
      </c>
      <c r="E15" s="2">
        <f t="shared" si="13"/>
        <v>-115.80228877526174</v>
      </c>
      <c r="F15" s="2">
        <f t="shared" si="13"/>
        <v>-9.5073301515471442E-3</v>
      </c>
      <c r="G15" s="2">
        <f t="shared" si="13"/>
        <v>-2.7210884353741527E-2</v>
      </c>
      <c r="H15" s="2">
        <f t="shared" si="13"/>
        <v>-4.0450538687561215</v>
      </c>
      <c r="I15" s="2">
        <f t="shared" si="13"/>
        <v>-2.7210884353741527E-2</v>
      </c>
      <c r="J15" s="2">
        <f t="shared" si="13"/>
        <v>-2.7210884353741527E-2</v>
      </c>
    </row>
    <row r="16" spans="2:14" x14ac:dyDescent="0.2">
      <c r="C16" s="2" t="b">
        <f>C13&gt;C5</f>
        <v>1</v>
      </c>
      <c r="D16" s="2" t="b">
        <f t="shared" ref="D16:J16" si="14">D13&gt;D5</f>
        <v>1</v>
      </c>
      <c r="E16" s="2" t="b">
        <f t="shared" si="14"/>
        <v>1</v>
      </c>
      <c r="F16" s="2" t="b">
        <f t="shared" si="14"/>
        <v>1</v>
      </c>
      <c r="G16" s="2" t="b">
        <f t="shared" si="14"/>
        <v>1</v>
      </c>
      <c r="H16" s="2" t="b">
        <f t="shared" si="14"/>
        <v>1</v>
      </c>
      <c r="I16" s="2" t="b">
        <f t="shared" si="14"/>
        <v>1</v>
      </c>
      <c r="J16" s="2" t="b">
        <f t="shared" si="14"/>
        <v>1</v>
      </c>
    </row>
    <row r="17" spans="2:16" x14ac:dyDescent="0.2">
      <c r="C17" s="2">
        <f>C13/C5</f>
        <v>1.1869158878504664</v>
      </c>
      <c r="D17" s="2">
        <f t="shared" ref="D17:J17" si="15">D13/D5</f>
        <v>1.1869158878504664</v>
      </c>
      <c r="E17" s="2">
        <f t="shared" si="15"/>
        <v>1.0314144349328516</v>
      </c>
      <c r="F17" s="2">
        <f t="shared" si="15"/>
        <v>1.2596053997923142</v>
      </c>
      <c r="G17" s="2">
        <f t="shared" si="15"/>
        <v>1.1869158878504664</v>
      </c>
      <c r="H17" s="2">
        <f t="shared" si="15"/>
        <v>1.0363447559709242</v>
      </c>
      <c r="I17" s="2">
        <f t="shared" si="15"/>
        <v>1.1869158878504664</v>
      </c>
      <c r="J17" s="2">
        <f t="shared" si="15"/>
        <v>1.1869158878504664</v>
      </c>
    </row>
    <row r="18" spans="2:16" x14ac:dyDescent="0.2">
      <c r="C18" s="1"/>
      <c r="D18" s="1"/>
      <c r="E18" s="1"/>
      <c r="F18" s="1"/>
      <c r="G18" s="1"/>
      <c r="H18" s="1"/>
      <c r="I18" s="1"/>
      <c r="J18" s="1"/>
    </row>
    <row r="19" spans="2:16" x14ac:dyDescent="0.2">
      <c r="B19" t="s">
        <v>13</v>
      </c>
      <c r="P19">
        <f>10/9</f>
        <v>1.1111111111111112</v>
      </c>
    </row>
    <row r="20" spans="2:16" x14ac:dyDescent="0.2">
      <c r="B20" t="s">
        <v>5</v>
      </c>
      <c r="C20" s="4">
        <f>C3+C7*$K$3</f>
        <v>139.99200159968007</v>
      </c>
      <c r="D20" s="4">
        <f t="shared" ref="D20:G20" si="16">D3+D7*$K$3</f>
        <v>139.99200159968007</v>
      </c>
      <c r="E20" s="4">
        <f t="shared" si="16"/>
        <v>1.3999200159968006</v>
      </c>
      <c r="F20" s="4">
        <f t="shared" si="16"/>
        <v>6159.6480703859224</v>
      </c>
      <c r="G20" s="4">
        <f t="shared" si="16"/>
        <v>139.99200159968007</v>
      </c>
      <c r="H20" s="4">
        <f>H3+H7*$K$3</f>
        <v>139.99200159968007</v>
      </c>
      <c r="I20" s="4">
        <f t="shared" ref="I20:J20" si="17">I3+I7*$K$3</f>
        <v>139.99200159968007</v>
      </c>
      <c r="J20" s="4">
        <f t="shared" si="17"/>
        <v>139.99200159968007</v>
      </c>
    </row>
    <row r="21" spans="2:16" x14ac:dyDescent="0.2">
      <c r="B21" t="s">
        <v>6</v>
      </c>
      <c r="C21" s="4">
        <f>C4+C7*$K$4</f>
        <v>163.99120175964808</v>
      </c>
      <c r="D21" s="4">
        <f t="shared" ref="D21:G21" si="18">D4+D7*$K$4</f>
        <v>163.99120175964808</v>
      </c>
      <c r="E21" s="4">
        <f t="shared" si="18"/>
        <v>120.43991201759648</v>
      </c>
      <c r="F21" s="4">
        <f t="shared" si="18"/>
        <v>6935.6128774245153</v>
      </c>
      <c r="G21" s="4">
        <f t="shared" si="18"/>
        <v>163.99120175964808</v>
      </c>
      <c r="H21" s="4">
        <f>H4+H7*$K$4</f>
        <v>743.99120175964811</v>
      </c>
      <c r="I21" s="4">
        <f t="shared" ref="I21:J21" si="19">I4+I7*$K$4</f>
        <v>163.99120175964808</v>
      </c>
      <c r="J21" s="4">
        <f t="shared" si="19"/>
        <v>163.99120175964808</v>
      </c>
    </row>
    <row r="22" spans="2:16" x14ac:dyDescent="0.2">
      <c r="B22" t="s">
        <v>18</v>
      </c>
      <c r="C22" s="4">
        <f>C21-C20</f>
        <v>23.999200159968012</v>
      </c>
      <c r="D22" s="4">
        <f t="shared" ref="D22:J22" si="20">D21-D20</f>
        <v>23.999200159968012</v>
      </c>
      <c r="E22" s="4">
        <f t="shared" si="20"/>
        <v>119.03999200159969</v>
      </c>
      <c r="F22" s="4">
        <f t="shared" si="20"/>
        <v>775.96480703859288</v>
      </c>
      <c r="G22" s="4">
        <f t="shared" si="20"/>
        <v>23.999200159968012</v>
      </c>
      <c r="H22" s="4">
        <f t="shared" si="20"/>
        <v>603.99920015996804</v>
      </c>
      <c r="I22" s="4">
        <f t="shared" si="20"/>
        <v>23.999200159968012</v>
      </c>
      <c r="J22" s="4">
        <f t="shared" si="20"/>
        <v>23.999200159968012</v>
      </c>
    </row>
    <row r="23" spans="2:16" x14ac:dyDescent="0.2">
      <c r="B23" t="s">
        <v>10</v>
      </c>
      <c r="C23" s="1">
        <f>C21/C20</f>
        <v>1.1714326524782175</v>
      </c>
      <c r="D23" s="1">
        <f t="shared" ref="D23" si="21">D21/D20</f>
        <v>1.1714326524782175</v>
      </c>
      <c r="E23" s="1">
        <f t="shared" ref="E23" si="22">E21/E20</f>
        <v>86.033423796600488</v>
      </c>
      <c r="F23" s="1">
        <f t="shared" ref="F23" si="23">F21/F20</f>
        <v>1.1259755099920792</v>
      </c>
      <c r="G23" s="1">
        <f t="shared" ref="G23" si="24">G21/G20</f>
        <v>1.1714326524782175</v>
      </c>
      <c r="H23" s="1">
        <f>H21/H20</f>
        <v>5.3145264962148264</v>
      </c>
      <c r="I23" s="1">
        <f t="shared" ref="I23" si="25">I21/I20</f>
        <v>1.1714326524782175</v>
      </c>
      <c r="J23" s="1">
        <f t="shared" ref="J23" si="26">J21/J20</f>
        <v>1.1714326524782175</v>
      </c>
    </row>
    <row r="24" spans="2:16" x14ac:dyDescent="0.2">
      <c r="B24" t="s">
        <v>17</v>
      </c>
      <c r="C24" s="2">
        <f>C23-C8</f>
        <v>-2.8567347521782471E-2</v>
      </c>
      <c r="D24" s="2">
        <f t="shared" ref="D24:J24" si="27">D23-D8</f>
        <v>-2.8567347521782471E-2</v>
      </c>
      <c r="E24" s="2">
        <f t="shared" si="27"/>
        <v>-33.966576203399512</v>
      </c>
      <c r="F24" s="2">
        <f t="shared" si="27"/>
        <v>-1.0388126371557282E-2</v>
      </c>
      <c r="G24" s="2">
        <f t="shared" si="27"/>
        <v>-2.8567347521782471E-2</v>
      </c>
      <c r="H24" s="2">
        <f t="shared" si="27"/>
        <v>-1.6854735037851736</v>
      </c>
      <c r="I24" s="2">
        <f t="shared" si="27"/>
        <v>-2.8567347521782471E-2</v>
      </c>
      <c r="J24" s="2">
        <f t="shared" si="27"/>
        <v>-2.8567347521782471E-2</v>
      </c>
    </row>
    <row r="25" spans="2:16" x14ac:dyDescent="0.2">
      <c r="C25" t="b">
        <f>C22&gt;C5</f>
        <v>1</v>
      </c>
      <c r="D25" t="b">
        <f t="shared" ref="D25:J25" si="28">D22&gt;D5</f>
        <v>1</v>
      </c>
      <c r="E25" t="b">
        <f t="shared" si="28"/>
        <v>1</v>
      </c>
      <c r="F25" t="b">
        <f t="shared" si="28"/>
        <v>1</v>
      </c>
      <c r="G25" t="b">
        <f t="shared" si="28"/>
        <v>1</v>
      </c>
      <c r="H25" t="b">
        <f t="shared" si="28"/>
        <v>1</v>
      </c>
      <c r="I25" t="b">
        <f t="shared" si="28"/>
        <v>1</v>
      </c>
      <c r="J25" t="b">
        <f t="shared" si="28"/>
        <v>1</v>
      </c>
    </row>
    <row r="26" spans="2:16" x14ac:dyDescent="0.2">
      <c r="C26" t="b">
        <f>C22&gt;C13</f>
        <v>1</v>
      </c>
      <c r="D26" t="b">
        <f t="shared" ref="D26:J26" si="29">D22&gt;D13</f>
        <v>1</v>
      </c>
      <c r="E26" t="b">
        <f t="shared" si="29"/>
        <v>0</v>
      </c>
      <c r="F26" t="b">
        <f t="shared" si="29"/>
        <v>1</v>
      </c>
      <c r="G26" t="b">
        <f t="shared" si="29"/>
        <v>1</v>
      </c>
      <c r="H26" t="b">
        <f t="shared" si="29"/>
        <v>0</v>
      </c>
      <c r="I26" t="b">
        <f t="shared" si="29"/>
        <v>1</v>
      </c>
      <c r="J26" t="b">
        <f t="shared" si="29"/>
        <v>1</v>
      </c>
    </row>
    <row r="27" spans="2:16" x14ac:dyDescent="0.2">
      <c r="C27">
        <f>C22/C5</f>
        <v>1.1999600079984005</v>
      </c>
      <c r="D27">
        <f t="shared" ref="D27:J27" si="30">D22/D5</f>
        <v>1.1999600079984005</v>
      </c>
      <c r="E27">
        <f t="shared" si="30"/>
        <v>1.0003360672403334</v>
      </c>
      <c r="F27">
        <f t="shared" si="30"/>
        <v>1.2932746783976548</v>
      </c>
      <c r="G27">
        <f t="shared" si="30"/>
        <v>1.1999600079984005</v>
      </c>
      <c r="H27">
        <f t="shared" si="30"/>
        <v>1.0066653335999467</v>
      </c>
      <c r="I27">
        <f t="shared" si="30"/>
        <v>1.1999600079984005</v>
      </c>
      <c r="J27">
        <f t="shared" si="30"/>
        <v>1.1999600079984005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2021-09-16T12:51:42Z</dcterms:created>
  <dcterms:modified xsi:type="dcterms:W3CDTF">2021-09-16T14:36:33Z</dcterms:modified>
</cp:coreProperties>
</file>