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onente" sheetId="1" r:id="rId4"/>
    <sheet state="visible" name="Consum maxim" sheetId="2" r:id="rId5"/>
  </sheets>
  <definedNames/>
  <calcPr/>
</workbook>
</file>

<file path=xl/sharedStrings.xml><?xml version="1.0" encoding="utf-8"?>
<sst xmlns="http://schemas.openxmlformats.org/spreadsheetml/2006/main" count="177" uniqueCount="160">
  <si>
    <t>Category</t>
  </si>
  <si>
    <t>Device</t>
  </si>
  <si>
    <t>Value</t>
  </si>
  <si>
    <t>Qty</t>
  </si>
  <si>
    <t>Link</t>
  </si>
  <si>
    <t>Capacitors</t>
  </si>
  <si>
    <t>Ceramic capacitors - 0.1UF-0402-16V-10%</t>
  </si>
  <si>
    <t>0.1uF</t>
  </si>
  <si>
    <t>https://ro.mouser.com/ProductDetail/80-C0402C104K4R7411</t>
  </si>
  <si>
    <t>Ceramic capacitors - 1.0UF-0603-16V-10%</t>
  </si>
  <si>
    <t>1.0uF</t>
  </si>
  <si>
    <t>https://ro.mouser.com/ProductDetail/963-EMK107B7105KA8T</t>
  </si>
  <si>
    <t>Ceramic capacitors - 4.7UF-0603-6.3V-(10%)</t>
  </si>
  <si>
    <t>4.7uF</t>
  </si>
  <si>
    <t>https://ro.mouser.com/ProductDetail/TDK/CGA3E1X5R0J475K080AC?qs=NRhsANhppD%2FXGKZ5N5lDCw%3D%3D</t>
  </si>
  <si>
    <t xml:space="preserve">Aluminium Electrolytic Capacitors - SMD WCAP-ASLL 100uF 50V 20% </t>
  </si>
  <si>
    <t>100uF</t>
  </si>
  <si>
    <t>https://ro.mouser.com/ProductDetail/Wurth-Elektronik/865060653010?qs=0KOYDY2FL2%252BoVBl9%252BvxW%2Fg%3D%3D</t>
  </si>
  <si>
    <t>Aluminium Electrolytic Capacitors - SMD WCAP-AS5H 330uF 50V 20%</t>
  </si>
  <si>
    <t>330uF</t>
  </si>
  <si>
    <t>https://ro.mouser.com/ProductDetail/Wurth-Elektronik/865230657014?qs=amGC7iS6iy8zviggKveCLg%3D%3D</t>
  </si>
  <si>
    <t>Resistors</t>
  </si>
  <si>
    <t>SMD-RES-10K-1%-1/10W(0603)</t>
  </si>
  <si>
    <t>10KΩ</t>
  </si>
  <si>
    <t>https://ro.mouser.com/ProductDetail/Vishay-Dale/CRCW060310K0FKEI?qs=sGAEpiMZZMvdGkrng054t8tsKUCh5%2FbYoR58PzIQdJA%3D</t>
  </si>
  <si>
    <t>SMD-RES-1K-1%-1/10W(0603)</t>
  </si>
  <si>
    <t>1KΩ</t>
  </si>
  <si>
    <t>https://ro.mouser.com/ProductDetail/Vishay-Dale/CRCW06031K00FKEA?qs=sGAEpiMZZMvdGkrng054t4HRUGKGWf0J6ze0GYclhZU%3D</t>
  </si>
  <si>
    <t>1KOHM-0402T-1/16W-1%</t>
  </si>
  <si>
    <t>https://ro.mouser.com/ProductDetail/Vishay-Dale/CRCW04021K00FKTE?qs=sGAEpiMZZMvdGkrng054tzomC5y8M3A2Z4FY2v1O5Y2GPIr8qocuFg%3D%3D</t>
  </si>
  <si>
    <t>220OHM-0603-1/10W-1%</t>
  </si>
  <si>
    <t>220Ω</t>
  </si>
  <si>
    <t>https://ro.mouser.com/ProductDetail/Vishay-Dale/CRCW0603220RFKEC?qs=sGAEpiMZZMvdGkrng054t8tsKUCh5%2FbYPcVDsVQnjSI%3D</t>
  </si>
  <si>
    <t>120OHM-0603-1/10W-1%</t>
  </si>
  <si>
    <t>120Ω</t>
  </si>
  <si>
    <t>https://ro.mouser.com/ProductDetail/Vishay-Dale/CRCW0603120RFKEA?qs=sGAEpiMZZMvdGkrng054t4ODQppngyz10ByJKBBmCBw%3D</t>
  </si>
  <si>
    <t>SMD-RES-56R-1%-1/10W(0603)</t>
  </si>
  <si>
    <t>56Ω</t>
  </si>
  <si>
    <t>https://ro.mouser.com/ProductDetail/KOA-Speer/RK73H1HRTTCM56R0F?qs=ZcfC38r4Pov2XajrmjAU9Q%3D%3D</t>
  </si>
  <si>
    <t>3.3KOHM-0603-1/10W-1%</t>
  </si>
  <si>
    <t>3.3k</t>
  </si>
  <si>
    <t>https://ro.mouser.com/ProductDetail/Vishay-Dale/CRCW06033K30FKEBC?qs=sGAEpiMZZMvdGkrng054t7z4BkURc4LzpPy8o%2FKkGyFcIK%252BbQoO5GA%3D%3D</t>
  </si>
  <si>
    <t>33KOHM-0402T-1/16W-1%</t>
  </si>
  <si>
    <t>33k</t>
  </si>
  <si>
    <t>https://ro.mouser.com/ProductDetail/Vishay-Dale/CRCW040233K0FKEDC?qs=sGAEpiMZZMvdGkrng054t8r8AhKhXLMmn1SZcpj6lH6AoeRowTHOhg%3D%3D</t>
  </si>
  <si>
    <t>5.1KOHM-0402T-1/16W-1%</t>
  </si>
  <si>
    <t>5.1k</t>
  </si>
  <si>
    <t>https://ro.mouser.com/ProductDetail/Vishay-Dale/CRCW04025K10FKEDC?qs=sGAEpiMZZMvdGkrng054t8r8AhKhXLMmF0D6YRzgBDw9jhjiqDLpgg%3D%3D</t>
  </si>
  <si>
    <t>68.1KOHM-0603-1/10W-1%</t>
  </si>
  <si>
    <t>68.1k</t>
  </si>
  <si>
    <t>https://ro.mouser.com/ProductDetail/Bourns/CR0603-FX-6812ELF?qs=sGAEpiMZZMvdGkrng054t%252BRNGJdg958RyZmIfEPIjPc%3D</t>
  </si>
  <si>
    <t>Diodes</t>
  </si>
  <si>
    <t>Schottky Diodes &amp; Rectifiers 1N5819HW-7-F</t>
  </si>
  <si>
    <t>1A, 40V</t>
  </si>
  <si>
    <t>https://ro.mouser.com/ProductDetail/Diodes-Incorporated/1N5819HW-7-F?qs=NQ47qNm99eDyWTEd07miYA%3D%3D</t>
  </si>
  <si>
    <t xml:space="preserve">Zener Diodes DDZ9684-7 </t>
  </si>
  <si>
    <t>500MW, 3.3V</t>
  </si>
  <si>
    <t>https://ro.mouser.com/ProductDetail/Diodes-Incorporated/DDZ9684-7?qs=mQbszxtPdlN5OVpmKRGZYw%3D%3D</t>
  </si>
  <si>
    <t>LED HLMP-NG07</t>
  </si>
  <si>
    <t>RED</t>
  </si>
  <si>
    <t>https://ro.mouser.com/ProductDetail/Broadcom-Avago/HLMP-NG07?qs=sGAEpiMZZMv0DJfhVcWlK1Ppw73HhFT6c1JwftKg832WVxU%252Bpj0fmA%3D%3D</t>
  </si>
  <si>
    <t>Schottky Diodes &amp; Rectifiers SS34</t>
  </si>
  <si>
    <t>3A, 40V</t>
  </si>
  <si>
    <t>https://ro.mouser.com/ProductDetail/Taiwan-Semiconductor/SS34?qs=JV7lzlMm3yIimVqgKV%2F1SA%3D%3D</t>
  </si>
  <si>
    <t>Switches &amp; Buttons</t>
  </si>
  <si>
    <t>SPARKFUN-SWITCHES_MOMENTARY-SWITCH-SPST-2-SMD-4.6X2.8MM</t>
  </si>
  <si>
    <t>BUTTON</t>
  </si>
  <si>
    <t>https://ro.mouser.com/ProductDetail/CK/KMR431G-ULC-LFS?qs=3gW96gqhLbqDi19gDC%2FKtg%3D%3D</t>
  </si>
  <si>
    <t>Power Switch ICs - Power Distribution ITS4100S-SJ-N</t>
  </si>
  <si>
    <t>5 V to 34 V</t>
  </si>
  <si>
    <t>https://ro.mouser.com/ProductDetail/Infineon-Technologies/ITS4100S-SJ-N?qs=XxWtqqdu%2F9HIEwZgkNvkfA%3D%3D&amp;utm_id=6470900573&amp;utm_source=google&amp;utm_medium=cpc&amp;utm_marketing_tactic=emeacorp&amp;gad_source=1&amp;gclid=CjwKCAiAtsa9BhAKEiwAUZAszcWZMmAs1BBtTYoLo8ICe4sJkeK8ezZZICChdtJq4Wnp8dfAT-iOqBoCVSsQAvD_BwE</t>
  </si>
  <si>
    <t>Relays</t>
  </si>
  <si>
    <t>SRD-24VDC-SL-C</t>
  </si>
  <si>
    <t>24V, 10A</t>
  </si>
  <si>
    <t>https://jlcpcb.com/partdetail/Ningbo_SongleRelay-SRD_24VDC_SLC/C15840</t>
  </si>
  <si>
    <t>Transistors</t>
  </si>
  <si>
    <t>Bipolar Transistors BC846-T</t>
  </si>
  <si>
    <t>0.1A, 65V</t>
  </si>
  <si>
    <t>https://ro.mouser.com/ProductDetail/Rectron/BC846-T?qs=Pkg3F8W3dt6cUIu%2FpkDz7A%3D%3D</t>
  </si>
  <si>
    <t>Multiprotocol Modules</t>
  </si>
  <si>
    <t>ESP32-C6-WROOM-1U-N4</t>
  </si>
  <si>
    <t>https://ro.mouser.com/ProductDetail/Espressif-Systems/ESP32-C6-WROOM-1U-N4?qs=Imq1NPwxi74mh1MmrGnEKA%3D%3D</t>
  </si>
  <si>
    <t>Inductors (Coils)</t>
  </si>
  <si>
    <t>RF Inductors 744766920</t>
  </si>
  <si>
    <t>100uH, 275mA, 372mOhms</t>
  </si>
  <si>
    <t>https://ro.mouser.com/ProductDetail/Wurth-Elektronik/744766920?qs=HXx4m3XcTe2Xvw4swesQ4A%3D%3D</t>
  </si>
  <si>
    <t>Power Supply &amp; Battery</t>
  </si>
  <si>
    <t>Coin Cell Battery Holders Linx CR2032 BAT-HLD-001-TR</t>
  </si>
  <si>
    <t>https://ro.mouser.com/ProductDetail/TE-Connectivity-Linx-Technologies/BAT-HLD-001-TR?qs=K5ta8V%252BWhtZh3MyWmkkmjQ%3D%3D</t>
  </si>
  <si>
    <t>CR2032 Battery</t>
  </si>
  <si>
    <t>https://ro.mouser.com/ProductDetail/Panasonic-Industrial-Devices/CR-2032-HEN?qs=4F1vP4lJYtF0rUWS3Q%252BKzQ%3D%3D</t>
  </si>
  <si>
    <t>DIN Rail Power Supplies EDR-120-24</t>
  </si>
  <si>
    <t>120W, 24V, 5A</t>
  </si>
  <si>
    <t>https://ro.mouser.com/ProductDetail/MEAN-WELL/EDR-120-24?qs=5aQ9wn8iLe%252B0m5OrEtInbA%3D%3D</t>
  </si>
  <si>
    <t>Enclosure</t>
  </si>
  <si>
    <t>Carcasă pentru şină DIN ZD1010J ABS V0</t>
  </si>
  <si>
    <t>Y: 89mm; X: 177mm; Z: 65mm</t>
  </si>
  <si>
    <t>https://www.tme.eu/ro/details/zd1010j-abs-v0/carcase-montare-pe-sina-din/kradex/zd1010j-abs-v0/</t>
  </si>
  <si>
    <t>Capac de protecţie ZDFJ1010 ABS V0</t>
  </si>
  <si>
    <t>https://www.tme.eu/ro/details/zdfj1010-abs-v0/accesorii-pentru-carcase-pentru-sina-din/kradex/zdfj1010-abs-v0/</t>
  </si>
  <si>
    <t xml:space="preserve"> Protecţie borne ZD5TC 5,08 ABS V0</t>
  </si>
  <si>
    <t>https://www.tme.eu/ro/details/zd5tc-5.08-abs-v0/accesorii-pentru-carcase-pentru-sina-din/kradex/zd5tc-5-08-abs-v0/</t>
  </si>
  <si>
    <t>Capac de protecţie ZDPLUG 5,08 ABS V0</t>
  </si>
  <si>
    <t>https://www.tme.eu/ro/details/zdplug-5.08-abs-v0/accesorii-pentru-carcase-pentru-sina-din/kradex/zdplug-5-08-abs-v0/</t>
  </si>
  <si>
    <t>Antenna</t>
  </si>
  <si>
    <t>Antennas RF ANT-W63WS5-SMA</t>
  </si>
  <si>
    <t>https://ro.mouser.com/ProductDetail/TE-Connectivity-Linx-Technologies/ANT-W63WS5-SMA?qs=T%252BzbugeAwjhbXTNggzwg7A%3D%3D</t>
  </si>
  <si>
    <t>Cablu IPEX-SMA-150</t>
  </si>
  <si>
    <t>https://www.tme.eu/ro/details/ipex-sma-150/conectare-cabluri-coaxiale/onteck/?brutto=1&amp;currency=RON&amp;utm_source=google&amp;utm_medium=cpc&amp;utm_campaign=RUMUNIA%20[PLA]%20CSS&amp;gad_source=1&amp;gclid=CjwKCAiA2cu9BhBhEiwAft6IxK3Ali0baYrxWq5KsJuTi2gx0T8dywmEfQyX36St87d4h0282LUc-RoCiBwQAvD_BwE</t>
  </si>
  <si>
    <t>Communication Modules</t>
  </si>
  <si>
    <t>RS-485 half duplex MAX3485CSA+</t>
  </si>
  <si>
    <t>https://www.tme.eu/ro/details/max3485csa+/circuite-integrate-rs232-rs422-rs485/analog-devices-maxim-integrated/</t>
  </si>
  <si>
    <t>USB Connectors USB Type C USB4110-GF-A</t>
  </si>
  <si>
    <t>https://ro.mouser.com/ProductDetail/GCT/USB4110-GF-A?qs=KUoIvG%2F9IlYiZvIXQjyJeA%3D%3D</t>
  </si>
  <si>
    <t>Circuit Protection</t>
  </si>
  <si>
    <t>ESD Protection Diodes / TVS Diodes 8 CH EMI7208MUTAG</t>
  </si>
  <si>
    <t>https://ro.mouser.com/ProductDetail/onsemi/EMI7208MUTAG?qs=UikTwjRNStJq1uo70cwiCA%3D%3D</t>
  </si>
  <si>
    <t>ESD Protection Diodes / TVS Diodes ESD Protection Low Cap USBLC6-2SC6</t>
  </si>
  <si>
    <t>https://ro.mouser.com/ProductDetail/STMicroelectronics/USBLC6-2SC6?qs=po45yt2pPpu%2FhNIlwQdTlg%3D%3D</t>
  </si>
  <si>
    <t>Supervisory Circuits CMOS BD5229G-TR</t>
  </si>
  <si>
    <t>2.3V to 6.0V</t>
  </si>
  <si>
    <t>https://ro.mouser.com/ProductDetail/ROHM-Semiconductor/BD5229G-TR?qs=4kLU8WoGk0vvnhrrYwdszw%3D%3D</t>
  </si>
  <si>
    <t>Resettable Fuses - PPTC 6V POLYFUSE 0603L050SLYR</t>
  </si>
  <si>
    <t>Hold current: 500 mA, Trip current: 1A</t>
  </si>
  <si>
    <t>https://ro.mouser.com/ProductDetail/Littelfuse/0603L050SLYR?qs=sGAEpiMZZMt8Ji9PfVTQzCm3RWXNJ7n0sH%2FxqpEfBbk%3D</t>
  </si>
  <si>
    <t>Resettable Fuses - PPTC 6V POLYFUSE 0805L200SLTHYR</t>
  </si>
  <si>
    <t>Hold current: 2A, Trip current: 4A</t>
  </si>
  <si>
    <t>https://ro.mouser.com/ProductDetail/Littelfuse/0805L200SLTHYR?qs=l%252BmC%252BYUP1cqCIkGjjBrLUw%3D%3D</t>
  </si>
  <si>
    <t>Memory &amp; Storage</t>
  </si>
  <si>
    <t>NOR Flash spiFlash W25Q512JVEIQ</t>
  </si>
  <si>
    <t>512M-bit</t>
  </si>
  <si>
    <t>https://ro.mouser.com/ProductDetail/Winbond/W25Q512JVEIQ?qs=l7cgNqFNU1jw6svr3at6tA%3D%3D</t>
  </si>
  <si>
    <t>Others</t>
  </si>
  <si>
    <t>Circuit RTC DS3231SN#</t>
  </si>
  <si>
    <t>2,3V to 5,5V</t>
  </si>
  <si>
    <t>https://www.tme.eu/ro/details/ds3231sn/circuite-rtc/analog-devices-maxim-integrated/ds3231sn/</t>
  </si>
  <si>
    <t>Multiplexer Switch ICs 8-channel analog multiplexer/demultiplexer 74HC4051D,653</t>
  </si>
  <si>
    <t>2V to 10V</t>
  </si>
  <si>
    <t>https://ro.mouser.com/ProductDetail/Nexperia/74HC4051D653?qs=sGAEpiMZZMutXGli8Ay4kE3wRMDwmh%2F%252BBVoNt3L0Qpk%3D</t>
  </si>
  <si>
    <t>Expansion port - Modular Connectors / Ethernet Connectors 44620-0002</t>
  </si>
  <si>
    <t>https://ro.mouser.com/ProductDetail/Molex/44620-0002?qs=%2F%2FRC%2FV59VWAflICSfNN4Pw%3D%3D</t>
  </si>
  <si>
    <t>Fixed Terminal Blocks TB009-508-02BE</t>
  </si>
  <si>
    <t>https://ro.mouser.com/ProductDetail/Same-Sky/TB009-508-02BE?qs=vLWxofP3U2wCFk5uCkWTkA%3D%3D</t>
  </si>
  <si>
    <t>Fixed Terminal Blocks TB009-508-03BE</t>
  </si>
  <si>
    <t>https://ro.mouser.com/ProductDetail/Same-Sky/TB009-508-03BE?qs=vLWxofP3U2zvTycU48uTVg%3D%3D</t>
  </si>
  <si>
    <t>Switching Voltage Regulators 3A Step-Down SMPS Regulator LM2576-3.3WU-TR</t>
  </si>
  <si>
    <t>3.3V</t>
  </si>
  <si>
    <t>https://ro.mouser.com/ProductDetail/Microchip-Technology/LM2576-3.3WU-TR?qs=Y3Q3JoKAO1RTy9zyf5BX%252Bw%3D%3D</t>
  </si>
  <si>
    <t>ESP32 C6 WROOM</t>
  </si>
  <si>
    <t>mA</t>
  </si>
  <si>
    <t>Input EMI filter with ESD protection</t>
  </si>
  <si>
    <t>Input LED indicators</t>
  </si>
  <si>
    <t>Output EMI filter with ESD protection</t>
  </si>
  <si>
    <t>Output LED indicators</t>
  </si>
  <si>
    <t>Output relays with high side switch</t>
  </si>
  <si>
    <t>External NOR Flash</t>
  </si>
  <si>
    <t>Internal RTC</t>
  </si>
  <si>
    <t>Voltage supervisor</t>
  </si>
  <si>
    <t>Input MUX</t>
  </si>
  <si>
    <t>RS-485 communication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</si>
</sst>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u/>
      <color rgb="FF0000FF"/>
      <name val="Arial"/>
    </font>
    <font/>
    <font>
      <u/>
      <color rgb="FF0000FF"/>
      <name val="Arial"/>
    </font>
    <font>
      <color rgb="FF333333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sz val="10.0"/>
      <color rgb="FF222222"/>
      <name val="Arial"/>
    </font>
    <font>
      <u/>
      <color rgb="FF0000FF"/>
      <name val="Arial"/>
    </font>
    <font>
      <color rgb="FF000000"/>
      <name val="Arial"/>
      <scheme val="minor"/>
    </font>
    <font>
      <u/>
      <color rgb="FF0000FF"/>
      <name val="Arial"/>
    </font>
    <font>
      <b/>
      <color rgb="FF333333"/>
      <name val="Arial"/>
    </font>
    <font>
      <b/>
      <color theme="1"/>
      <name val="Arial"/>
      <scheme val="minor"/>
    </font>
    <font>
      <u/>
      <color rgb="FF0000FF"/>
      <name val="Arial"/>
    </font>
    <font>
      <b/>
      <sz val="10.0"/>
      <color theme="1"/>
      <name val="Arial"/>
    </font>
    <font>
      <sz val="10.0"/>
      <color rgb="FF2E353B"/>
      <name val="Arial"/>
    </font>
    <font>
      <sz val="10.0"/>
      <color rgb="FF000000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333333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rgb="FF2E353B"/>
      <name val="Arial"/>
    </font>
    <font>
      <u/>
      <color rgb="FF0000FF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readingOrder="0" vertical="center"/>
    </xf>
    <xf borderId="6" fillId="3" fontId="7" numFmtId="0" xfId="0" applyAlignment="1" applyBorder="1" applyFill="1" applyFont="1">
      <alignment horizontal="center" readingOrder="0" shrinkToFit="0" vertical="center" wrapText="1"/>
    </xf>
    <xf borderId="8" fillId="0" fontId="5" numFmtId="0" xfId="0" applyBorder="1" applyFont="1"/>
    <xf borderId="9" fillId="3" fontId="7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 shrinkToFit="0" vertical="center" wrapText="1"/>
    </xf>
    <xf borderId="7" fillId="0" fontId="10" numFmtId="0" xfId="0" applyAlignment="1" applyBorder="1" applyFont="1">
      <alignment horizontal="center" readingOrder="0" shrinkToFit="0" vertical="center" wrapText="1"/>
    </xf>
    <xf borderId="7" fillId="0" fontId="11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10" fillId="0" fontId="12" numFmtId="0" xfId="0" applyAlignment="1" applyBorder="1" applyFont="1">
      <alignment horizontal="center" readingOrder="0" shrinkToFit="0" vertical="center" wrapText="1"/>
    </xf>
    <xf borderId="3" fillId="3" fontId="7" numFmtId="0" xfId="0" applyAlignment="1" applyBorder="1" applyFont="1">
      <alignment horizontal="center" readingOrder="0" vertical="center"/>
    </xf>
    <xf borderId="6" fillId="3" fontId="7" numFmtId="0" xfId="0" applyAlignment="1" applyBorder="1" applyFont="1">
      <alignment horizontal="center" readingOrder="0" vertical="center"/>
    </xf>
    <xf borderId="9" fillId="3" fontId="7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shrinkToFit="0" vertical="center" wrapText="1"/>
    </xf>
    <xf borderId="11" fillId="3" fontId="3" numFmtId="0" xfId="0" applyAlignment="1" applyBorder="1" applyFont="1">
      <alignment horizontal="center" readingOrder="0" vertical="center"/>
    </xf>
    <xf borderId="11" fillId="3" fontId="13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center" readingOrder="0" vertical="center"/>
    </xf>
    <xf borderId="12" fillId="0" fontId="14" numFmtId="0" xfId="0" applyAlignment="1" applyBorder="1" applyFont="1">
      <alignment horizontal="center" readingOrder="0" vertical="center"/>
    </xf>
    <xf borderId="11" fillId="0" fontId="15" numFmtId="0" xfId="0" applyAlignment="1" applyBorder="1" applyFont="1">
      <alignment horizontal="center" readingOrder="0" vertical="center"/>
    </xf>
    <xf borderId="11" fillId="3" fontId="7" numFmtId="0" xfId="0" applyAlignment="1" applyBorder="1" applyFont="1">
      <alignment horizontal="center" readingOrder="0" vertical="center"/>
    </xf>
    <xf borderId="12" fillId="0" fontId="16" numFmtId="0" xfId="0" applyAlignment="1" applyBorder="1" applyFont="1">
      <alignment horizontal="center" readingOrder="0" vertical="center"/>
    </xf>
    <xf borderId="2" fillId="3" fontId="17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center" vertical="center"/>
    </xf>
    <xf borderId="2" fillId="0" fontId="18" numFmtId="0" xfId="0" applyAlignment="1" applyBorder="1" applyFont="1">
      <alignment horizontal="center" readingOrder="0" vertical="center"/>
    </xf>
    <xf borderId="11" fillId="3" fontId="7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10" fillId="0" fontId="19" numFmtId="0" xfId="0" applyAlignment="1" applyBorder="1" applyFont="1">
      <alignment horizontal="center" readingOrder="0" vertical="center"/>
    </xf>
    <xf borderId="2" fillId="0" fontId="20" numFmtId="0" xfId="0" applyAlignment="1" applyBorder="1" applyFont="1">
      <alignment horizontal="center" readingOrder="0" vertical="center"/>
    </xf>
    <xf borderId="3" fillId="0" fontId="21" numFmtId="0" xfId="0" applyAlignment="1" applyBorder="1" applyFont="1">
      <alignment horizontal="center" readingOrder="0" vertical="center"/>
    </xf>
    <xf borderId="3" fillId="0" fontId="22" numFmtId="0" xfId="0" applyAlignment="1" applyBorder="1" applyFont="1">
      <alignment horizontal="center" readingOrder="0" shrinkToFit="0" vertical="center" wrapText="1"/>
    </xf>
    <xf borderId="3" fillId="0" fontId="23" numFmtId="0" xfId="0" applyAlignment="1" applyBorder="1" applyFont="1">
      <alignment horizontal="center" readingOrder="0" vertical="center"/>
    </xf>
    <xf borderId="4" fillId="0" fontId="24" numFmtId="0" xfId="0" applyAlignment="1" applyBorder="1" applyFont="1">
      <alignment horizontal="center" readingOrder="0" vertical="center"/>
    </xf>
    <xf borderId="6" fillId="0" fontId="21" numFmtId="0" xfId="0" applyAlignment="1" applyBorder="1" applyFont="1">
      <alignment horizontal="center" readingOrder="0" vertical="center"/>
    </xf>
    <xf borderId="6" fillId="0" fontId="23" numFmtId="0" xfId="0" applyAlignment="1" applyBorder="1" applyFont="1">
      <alignment horizontal="center" vertical="center"/>
    </xf>
    <xf borderId="6" fillId="0" fontId="23" numFmtId="0" xfId="0" applyAlignment="1" applyBorder="1" applyFont="1">
      <alignment horizontal="center" readingOrder="0" vertical="center"/>
    </xf>
    <xf borderId="7" fillId="0" fontId="25" numFmtId="0" xfId="0" applyAlignment="1" applyBorder="1" applyFont="1">
      <alignment horizontal="center" readingOrder="0" vertical="center"/>
    </xf>
    <xf borderId="9" fillId="0" fontId="21" numFmtId="0" xfId="0" applyAlignment="1" applyBorder="1" applyFont="1">
      <alignment horizontal="center" readingOrder="0" vertical="center"/>
    </xf>
    <xf borderId="9" fillId="0" fontId="23" numFmtId="0" xfId="0" applyAlignment="1" applyBorder="1" applyFont="1">
      <alignment horizontal="center" vertical="center"/>
    </xf>
    <xf borderId="9" fillId="0" fontId="23" numFmtId="0" xfId="0" applyAlignment="1" applyBorder="1" applyFont="1">
      <alignment horizontal="center" readingOrder="0" vertical="center"/>
    </xf>
    <xf borderId="10" fillId="0" fontId="26" numFmtId="0" xfId="0" applyAlignment="1" applyBorder="1" applyFont="1">
      <alignment horizontal="center" readingOrder="0" vertical="center"/>
    </xf>
    <xf borderId="3" fillId="0" fontId="27" numFmtId="0" xfId="0" applyAlignment="1" applyBorder="1" applyFont="1">
      <alignment horizontal="center" readingOrder="0" vertical="center"/>
    </xf>
    <xf borderId="3" fillId="0" fontId="23" numFmtId="0" xfId="0" applyAlignment="1" applyBorder="1" applyFont="1">
      <alignment horizontal="center" vertical="center"/>
    </xf>
    <xf borderId="4" fillId="0" fontId="28" numFmtId="0" xfId="0" applyAlignment="1" applyBorder="1" applyFont="1">
      <alignment horizontal="center" readingOrder="0" shrinkToFit="0" vertical="center" wrapText="1"/>
    </xf>
    <xf borderId="10" fillId="0" fontId="29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vertical="center"/>
    </xf>
    <xf borderId="4" fillId="0" fontId="30" numFmtId="0" xfId="0" applyAlignment="1" applyBorder="1" applyFont="1">
      <alignment horizontal="center" readingOrder="0" vertical="center"/>
    </xf>
    <xf borderId="9" fillId="0" fontId="2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vertical="center"/>
    </xf>
    <xf borderId="3" fillId="0" fontId="27" numFmtId="0" xfId="0" applyAlignment="1" applyBorder="1" applyFont="1">
      <alignment horizontal="center" readingOrder="0" shrinkToFit="0" vertical="center" wrapText="1"/>
    </xf>
    <xf borderId="6" fillId="0" fontId="22" numFmtId="0" xfId="0" applyAlignment="1" applyBorder="1" applyFon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wrapText="1"/>
    </xf>
    <xf borderId="6" fillId="3" fontId="7" numFmtId="0" xfId="0" applyAlignment="1" applyBorder="1" applyFont="1">
      <alignment horizontal="center" readingOrder="0" shrinkToFit="0" wrapText="1"/>
    </xf>
    <xf borderId="13" fillId="0" fontId="2" numFmtId="0" xfId="0" applyAlignment="1" applyBorder="1" applyFont="1">
      <alignment horizontal="center" readingOrder="0" vertical="center"/>
    </xf>
    <xf borderId="14" fillId="3" fontId="7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center" readingOrder="0" vertical="center"/>
    </xf>
    <xf borderId="16" fillId="0" fontId="3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17" fillId="3" fontId="7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center" readingOrder="0" vertical="center"/>
    </xf>
    <xf borderId="18" fillId="0" fontId="32" numFmtId="0" xfId="0" applyAlignment="1" applyBorder="1" applyFont="1">
      <alignment horizontal="center" readingOrder="0" vertical="center"/>
    </xf>
    <xf borderId="3" fillId="0" fontId="33" numFmtId="0" xfId="0" applyAlignment="1" applyBorder="1" applyFont="1">
      <alignment horizontal="center" readingOrder="0" vertical="center"/>
    </xf>
    <xf borderId="6" fillId="0" fontId="27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wrapText="1"/>
    </xf>
    <xf borderId="16" fillId="0" fontId="34" numFmtId="0" xfId="0" applyAlignment="1" applyBorder="1" applyFont="1">
      <alignment horizontal="center" readingOrder="0" vertical="center"/>
    </xf>
    <xf borderId="0" fillId="0" fontId="35" numFmtId="0" xfId="0" applyAlignment="1" applyFont="1">
      <alignment horizontal="left" readingOrder="0"/>
    </xf>
    <xf borderId="0" fillId="0" fontId="35" numFmtId="0" xfId="0" applyAlignment="1" applyFont="1">
      <alignment readingOrder="0"/>
    </xf>
    <xf borderId="0" fillId="0" fontId="3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ro.mouser.com/ProductDetail/Littelfuse/0603L050SLYR?qs=sGAEpiMZZMt8Ji9PfVTQzCm3RWXNJ7n0sH%2FxqpEfBbk%3D" TargetMode="External"/><Relationship Id="rId42" Type="http://schemas.openxmlformats.org/officeDocument/2006/relationships/hyperlink" Target="https://ro.mouser.com/ProductDetail/Winbond/W25Q512JVEIQ?qs=l7cgNqFNU1jw6svr3at6tA%3D%3D" TargetMode="External"/><Relationship Id="rId41" Type="http://schemas.openxmlformats.org/officeDocument/2006/relationships/hyperlink" Target="https://ro.mouser.com/ProductDetail/Littelfuse/0603L150SLYR?qs=Vv6sT79n3zSH1SLfWqfL7A%3D%3D" TargetMode="External"/><Relationship Id="rId44" Type="http://schemas.openxmlformats.org/officeDocument/2006/relationships/hyperlink" Target="https://ro.mouser.com/ProductDetail/Nexperia/74HC4051D653?qs=sGAEpiMZZMutXGli8Ay4kE3wRMDwmh%2F%252BBVoNt3L0Qpk%3D" TargetMode="External"/><Relationship Id="rId43" Type="http://schemas.openxmlformats.org/officeDocument/2006/relationships/hyperlink" Target="https://www.tme.eu/ro/details/ds3231sn/circuite-rtc/analog-devices-maxim-integrated/ds3231sn/" TargetMode="External"/><Relationship Id="rId46" Type="http://schemas.openxmlformats.org/officeDocument/2006/relationships/hyperlink" Target="https://ro.mouser.com/ProductDetail/Same-Sky/TB009-508-02BE?qs=vLWxofP3U2wCFk5uCkWTkA%3D%3D" TargetMode="External"/><Relationship Id="rId45" Type="http://schemas.openxmlformats.org/officeDocument/2006/relationships/hyperlink" Target="https://ro.mouser.com/ProductDetail/Molex/44620-0002?qs=%2F%2FRC%2FV59VWAflICSfNN4Pw%3D%3D" TargetMode="External"/><Relationship Id="rId1" Type="http://schemas.openxmlformats.org/officeDocument/2006/relationships/hyperlink" Target="https://ro.mouser.com/ProductDetail/80-C0402C104K4R7411" TargetMode="External"/><Relationship Id="rId2" Type="http://schemas.openxmlformats.org/officeDocument/2006/relationships/hyperlink" Target="https://ro.mouser.com/ProductDetail/963-EMK107B7105KA8T" TargetMode="External"/><Relationship Id="rId3" Type="http://schemas.openxmlformats.org/officeDocument/2006/relationships/hyperlink" Target="https://ro.mouser.com/ProductDetail/TDK/CGA3E1X5R0J475K080AC?qs=NRhsANhppD%2FXGKZ5N5lDCw%3D%3D" TargetMode="External"/><Relationship Id="rId4" Type="http://schemas.openxmlformats.org/officeDocument/2006/relationships/hyperlink" Target="https://ro.mouser.com/ProductDetail/Wurth-Elektronik/865060653010?qs=0KOYDY2FL2%252BoVBl9%252BvxW%2Fg%3D%3D" TargetMode="External"/><Relationship Id="rId9" Type="http://schemas.openxmlformats.org/officeDocument/2006/relationships/hyperlink" Target="https://ro.mouser.com/ProductDetail/Vishay-Dale/CRCW0603220RFKEC?qs=sGAEpiMZZMvdGkrng054t8tsKUCh5%2FbYPcVDsVQnjSI%3D" TargetMode="External"/><Relationship Id="rId48" Type="http://schemas.openxmlformats.org/officeDocument/2006/relationships/hyperlink" Target="https://ro.mouser.com/ProductDetail/Microchip-Technology/LM2576-3.3WU-TR?qs=Y3Q3JoKAO1RTy9zyf5BX%252Bw%3D%3D" TargetMode="External"/><Relationship Id="rId47" Type="http://schemas.openxmlformats.org/officeDocument/2006/relationships/hyperlink" Target="https://ro.mouser.com/ProductDetail/Same-Sky/TB009-508-03BE?qs=vLWxofP3U2zvTycU48uTVg%3D%3D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s://ro.mouser.com/ProductDetail/Wurth-Elektronik/865230657014?qs=amGC7iS6iy8zviggKveCLg%3D%3D" TargetMode="External"/><Relationship Id="rId6" Type="http://schemas.openxmlformats.org/officeDocument/2006/relationships/hyperlink" Target="https://ro.mouser.com/ProductDetail/Vishay-Dale/CRCW060310K0FKEI?qs=sGAEpiMZZMvdGkrng054t8tsKUCh5%2FbYoR58PzIQdJA%3D" TargetMode="External"/><Relationship Id="rId7" Type="http://schemas.openxmlformats.org/officeDocument/2006/relationships/hyperlink" Target="https://ro.mouser.com/ProductDetail/Vishay-Dale/CRCW06031K00FKEA?qs=sGAEpiMZZMvdGkrng054t4HRUGKGWf0J6ze0GYclhZU%3D" TargetMode="External"/><Relationship Id="rId8" Type="http://schemas.openxmlformats.org/officeDocument/2006/relationships/hyperlink" Target="https://ro.mouser.com/ProductDetail/Vishay-Dale/CRCW04021K00FKTE?qs=sGAEpiMZZMvdGkrng054tzomC5y8M3A2Z4FY2v1O5Y2GPIr8qocuFg%3D%3D" TargetMode="External"/><Relationship Id="rId31" Type="http://schemas.openxmlformats.org/officeDocument/2006/relationships/hyperlink" Target="https://www.tme.eu/ro/details/zd5tc-5.08-abs-v0/accesorii-pentru-carcase-pentru-sina-din/kradex/zd5tc-5-08-abs-v0/" TargetMode="External"/><Relationship Id="rId30" Type="http://schemas.openxmlformats.org/officeDocument/2006/relationships/hyperlink" Target="https://www.tme.eu/ro/details/zdfj1010-abs-v0/accesorii-pentru-carcase-pentru-sina-din/kradex/zdfj1010-abs-v0/" TargetMode="External"/><Relationship Id="rId33" Type="http://schemas.openxmlformats.org/officeDocument/2006/relationships/hyperlink" Target="https://ro.mouser.com/ProductDetail/TE-Connectivity-Linx-Technologies/ANT-W63WS5-SMA?qs=T%252BzbugeAwjhbXTNggzwg7A%3D%3D" TargetMode="External"/><Relationship Id="rId32" Type="http://schemas.openxmlformats.org/officeDocument/2006/relationships/hyperlink" Target="https://www.tme.eu/ro/details/zdplug-5.08-abs-v0/accesorii-pentru-carcase-pentru-sina-din/kradex/zdplug-5-08-abs-v0/" TargetMode="External"/><Relationship Id="rId35" Type="http://schemas.openxmlformats.org/officeDocument/2006/relationships/hyperlink" Target="https://www.tme.eu/ro/details/max3485csa+/circuite-integrate-rs232-rs422-rs485/analog-devices-maxim-integrated/" TargetMode="External"/><Relationship Id="rId34" Type="http://schemas.openxmlformats.org/officeDocument/2006/relationships/hyperlink" Target="https://www.tme.eu/ro/details/ipex-sma-150/conectare-cabluri-coaxiale/onteck/?brutto=1&amp;currency=RON&amp;utm_source=google&amp;utm_medium=cpc&amp;utm_campaign=RUMUNIA%20%5BPLA%5D%20CSS&amp;gad_source=1&amp;gclid=CjwKCAiA2cu9BhBhEiwAft6IxK3Ali0baYrxWq5KsJuTi2gx0T8dywmEfQyX36St87d4h0282LUc-RoCiBwQAvD_BwE" TargetMode="External"/><Relationship Id="rId37" Type="http://schemas.openxmlformats.org/officeDocument/2006/relationships/hyperlink" Target="https://ro.mouser.com/ProductDetail/onsemi/EMI7208MUTAG?qs=UikTwjRNStJq1uo70cwiCA%3D%3D" TargetMode="External"/><Relationship Id="rId36" Type="http://schemas.openxmlformats.org/officeDocument/2006/relationships/hyperlink" Target="https://ro.mouser.com/ProductDetail/GCT/USB4110-GF-A?qs=KUoIvG%2F9IlYiZvIXQjyJeA%3D%3D" TargetMode="External"/><Relationship Id="rId39" Type="http://schemas.openxmlformats.org/officeDocument/2006/relationships/hyperlink" Target="https://ro.mouser.com/ProductDetail/ROHM-Semiconductor/BD5229G-TR?qs=4kLU8WoGk0vvnhrrYwdszw%3D%3D" TargetMode="External"/><Relationship Id="rId38" Type="http://schemas.openxmlformats.org/officeDocument/2006/relationships/hyperlink" Target="https://ro.mouser.com/ProductDetail/STMicroelectronics/USBLC6-2SC6?qs=po45yt2pPpu%2FhNIlwQdTlg%3D%3D" TargetMode="External"/><Relationship Id="rId20" Type="http://schemas.openxmlformats.org/officeDocument/2006/relationships/hyperlink" Target="https://ro.mouser.com/ProductDetail/CK/KMR431G-ULC-LFS?qs=3gW96gqhLbqDi19gDC%2FKtg%3D%3D" TargetMode="External"/><Relationship Id="rId22" Type="http://schemas.openxmlformats.org/officeDocument/2006/relationships/hyperlink" Target="https://jlcpcb.com/partdetail/Ningbo_SongleRelay-SRD_24VDC_SLC/C15840" TargetMode="External"/><Relationship Id="rId21" Type="http://schemas.openxmlformats.org/officeDocument/2006/relationships/hyperlink" Target="https://ro.mouser.com/ProductDetail/Infineon-Technologies/ITS4100S-SJ-N?qs=XxWtqqdu%2F9HIEwZgkNvkfA%3D%3D&amp;utm_id=6470900573&amp;utm_source=google&amp;utm_medium=cpc&amp;utm_marketing_tactic=emeacorp&amp;gad_source=1&amp;gclid=CjwKCAiAtsa9BhAKEiwAUZAszcWZMmAs1BBtTYoLo8ICe4sJkeK8ezZZICChdtJq4Wnp8dfAT-iOqBoCVSsQAvD_BwE" TargetMode="External"/><Relationship Id="rId24" Type="http://schemas.openxmlformats.org/officeDocument/2006/relationships/hyperlink" Target="https://ro.mouser.com/ProductDetail/Espressif-Systems/ESP32-C6-WROOM-1U-N4?qs=Imq1NPwxi74mh1MmrGnEKA%3D%3D" TargetMode="External"/><Relationship Id="rId23" Type="http://schemas.openxmlformats.org/officeDocument/2006/relationships/hyperlink" Target="https://ro.mouser.com/ProductDetail/Rectron/BC846-T?qs=Pkg3F8W3dt6cUIu%2FpkDz7A%3D%3D" TargetMode="External"/><Relationship Id="rId26" Type="http://schemas.openxmlformats.org/officeDocument/2006/relationships/hyperlink" Target="https://ro.mouser.com/ProductDetail/TE-Connectivity-Linx-Technologies/BAT-HLD-001-TR?qs=K5ta8V%252BWhtZh3MyWmkkmjQ%3D%3D" TargetMode="External"/><Relationship Id="rId25" Type="http://schemas.openxmlformats.org/officeDocument/2006/relationships/hyperlink" Target="https://ro.mouser.com/ProductDetail/Wurth-Elektronik/744766920?qs=HXx4m3XcTe2Xvw4swesQ4A%3D%3D" TargetMode="External"/><Relationship Id="rId28" Type="http://schemas.openxmlformats.org/officeDocument/2006/relationships/hyperlink" Target="https://ro.mouser.com/ProductDetail/MEAN-WELL/EDR-120-24?qs=5aQ9wn8iLe%252B0m5OrEtInbA%3D%3D" TargetMode="External"/><Relationship Id="rId27" Type="http://schemas.openxmlformats.org/officeDocument/2006/relationships/hyperlink" Target="https://ro.mouser.com/ProductDetail/Panasonic-Industrial-Devices/CR-2032-HEN?qs=4F1vP4lJYtF0rUWS3Q%252BKzQ%3D%3D" TargetMode="External"/><Relationship Id="rId29" Type="http://schemas.openxmlformats.org/officeDocument/2006/relationships/hyperlink" Target="https://www.tme.eu/ro/details/zd1010j-abs-v0/carcase-montare-pe-sina-din/kradex/zd1010j-abs-v0/" TargetMode="External"/><Relationship Id="rId11" Type="http://schemas.openxmlformats.org/officeDocument/2006/relationships/hyperlink" Target="https://ro.mouser.com/ProductDetail/KOA-Speer/RK73H1HRTTCM56R0F?qs=ZcfC38r4Pov2XajrmjAU9Q%3D%3D" TargetMode="External"/><Relationship Id="rId10" Type="http://schemas.openxmlformats.org/officeDocument/2006/relationships/hyperlink" Target="https://ro.mouser.com/ProductDetail/Vishay-Dale/CRCW0603120RFKEA?qs=sGAEpiMZZMvdGkrng054t4ODQppngyz10ByJKBBmCBw%3D" TargetMode="External"/><Relationship Id="rId13" Type="http://schemas.openxmlformats.org/officeDocument/2006/relationships/hyperlink" Target="https://ro.mouser.com/ProductDetail/Vishay-Dale/CRCW040233K0FKEDC?qs=sGAEpiMZZMvdGkrng054t8r8AhKhXLMmn1SZcpj6lH6AoeRowTHOhg%3D%3D" TargetMode="External"/><Relationship Id="rId12" Type="http://schemas.openxmlformats.org/officeDocument/2006/relationships/hyperlink" Target="https://ro.mouser.com/ProductDetail/Vishay-Dale/CRCW06033K30FKEBC?qs=sGAEpiMZZMvdGkrng054t7z4BkURc4LzpPy8o%2FKkGyFcIK%252BbQoO5GA%3D%3D" TargetMode="External"/><Relationship Id="rId15" Type="http://schemas.openxmlformats.org/officeDocument/2006/relationships/hyperlink" Target="https://ro.mouser.com/ProductDetail/Bourns/CR0603-FX-6812ELF?qs=sGAEpiMZZMvdGkrng054t%252BRNGJdg958RyZmIfEPIjPc%3D" TargetMode="External"/><Relationship Id="rId14" Type="http://schemas.openxmlformats.org/officeDocument/2006/relationships/hyperlink" Target="https://ro.mouser.com/ProductDetail/Vishay-Dale/CRCW04025K10FKEDC?qs=sGAEpiMZZMvdGkrng054t8r8AhKhXLMmF0D6YRzgBDw9jhjiqDLpgg%3D%3D" TargetMode="External"/><Relationship Id="rId17" Type="http://schemas.openxmlformats.org/officeDocument/2006/relationships/hyperlink" Target="https://ro.mouser.com/ProductDetail/Diodes-Incorporated/DDZ9684-7?qs=mQbszxtPdlN5OVpmKRGZYw%3D%3D" TargetMode="External"/><Relationship Id="rId16" Type="http://schemas.openxmlformats.org/officeDocument/2006/relationships/hyperlink" Target="https://ro.mouser.com/ProductDetail/Diodes-Incorporated/1N5819HW-7-F?qs=NQ47qNm99eDyWTEd07miYA%3D%3D" TargetMode="External"/><Relationship Id="rId19" Type="http://schemas.openxmlformats.org/officeDocument/2006/relationships/hyperlink" Target="https://ro.mouser.com/ProductDetail/Taiwan-Semiconductor/SS34?qs=JV7lzlMm3yIimVqgKV%2F1SA%3D%3D" TargetMode="External"/><Relationship Id="rId18" Type="http://schemas.openxmlformats.org/officeDocument/2006/relationships/hyperlink" Target="https://ro.mouser.com/ProductDetail/Broadcom-Avago/HLMP-NG07?qs=sGAEpiMZZMv0DJfhVcWlK1Ppw73HhFT6c1JwftKg832WVxU%252Bpj0fmA%3D%3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40.63"/>
    <col customWidth="1" min="3" max="3" width="16.5"/>
    <col customWidth="1" min="5" max="5" width="10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5</v>
      </c>
      <c r="B2" s="5" t="s">
        <v>6</v>
      </c>
      <c r="C2" s="5" t="s">
        <v>7</v>
      </c>
      <c r="D2" s="6">
        <v>17.0</v>
      </c>
      <c r="E2" s="7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8"/>
      <c r="B3" s="9" t="s">
        <v>9</v>
      </c>
      <c r="C3" s="9" t="s">
        <v>10</v>
      </c>
      <c r="D3" s="10">
        <v>1.0</v>
      </c>
      <c r="E3" s="11" t="s">
        <v>11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8"/>
      <c r="B4" s="9" t="s">
        <v>12</v>
      </c>
      <c r="C4" s="9" t="s">
        <v>13</v>
      </c>
      <c r="D4" s="10">
        <v>1.0</v>
      </c>
      <c r="E4" s="11" t="s">
        <v>14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8"/>
      <c r="B5" s="12" t="s">
        <v>15</v>
      </c>
      <c r="C5" s="10" t="s">
        <v>16</v>
      </c>
      <c r="D5" s="10">
        <v>1.0</v>
      </c>
      <c r="E5" s="11" t="s">
        <v>17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3"/>
      <c r="B6" s="14" t="s">
        <v>18</v>
      </c>
      <c r="C6" s="15" t="s">
        <v>19</v>
      </c>
      <c r="D6" s="15">
        <v>1.0</v>
      </c>
      <c r="E6" s="16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21</v>
      </c>
      <c r="B7" s="5" t="s">
        <v>22</v>
      </c>
      <c r="C7" s="5" t="s">
        <v>23</v>
      </c>
      <c r="D7" s="6">
        <v>19.0</v>
      </c>
      <c r="E7" s="17" t="s">
        <v>24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8"/>
      <c r="B8" s="9" t="s">
        <v>25</v>
      </c>
      <c r="C8" s="9" t="s">
        <v>26</v>
      </c>
      <c r="D8" s="10">
        <v>2.0</v>
      </c>
      <c r="E8" s="18" t="s">
        <v>27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8"/>
      <c r="B9" s="9" t="s">
        <v>28</v>
      </c>
      <c r="C9" s="9" t="s">
        <v>26</v>
      </c>
      <c r="D9" s="10">
        <v>6.0</v>
      </c>
      <c r="E9" s="18" t="s">
        <v>29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8"/>
      <c r="B10" s="9" t="s">
        <v>30</v>
      </c>
      <c r="C10" s="9" t="s">
        <v>31</v>
      </c>
      <c r="D10" s="10">
        <v>6.0</v>
      </c>
      <c r="E10" s="18" t="s">
        <v>32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8"/>
      <c r="B11" s="10" t="s">
        <v>33</v>
      </c>
      <c r="C11" s="9" t="s">
        <v>34</v>
      </c>
      <c r="D11" s="10">
        <v>1.0</v>
      </c>
      <c r="E11" s="18" t="s">
        <v>35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8"/>
      <c r="B12" s="9" t="s">
        <v>36</v>
      </c>
      <c r="C12" s="9" t="s">
        <v>37</v>
      </c>
      <c r="D12" s="10">
        <v>12.0</v>
      </c>
      <c r="E12" s="19" t="s">
        <v>38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8"/>
      <c r="B13" s="9" t="s">
        <v>39</v>
      </c>
      <c r="C13" s="9" t="s">
        <v>40</v>
      </c>
      <c r="D13" s="10">
        <v>1.0</v>
      </c>
      <c r="E13" s="18" t="s">
        <v>41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8"/>
      <c r="B14" s="9" t="s">
        <v>42</v>
      </c>
      <c r="C14" s="9" t="s">
        <v>43</v>
      </c>
      <c r="D14" s="10">
        <v>6.0</v>
      </c>
      <c r="E14" s="18" t="s">
        <v>44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8"/>
      <c r="B15" s="9" t="s">
        <v>45</v>
      </c>
      <c r="C15" s="9" t="s">
        <v>46</v>
      </c>
      <c r="D15" s="10">
        <v>2.0</v>
      </c>
      <c r="E15" s="18" t="s">
        <v>47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3"/>
      <c r="B16" s="20" t="s">
        <v>48</v>
      </c>
      <c r="C16" s="20" t="s">
        <v>49</v>
      </c>
      <c r="D16" s="15">
        <v>6.0</v>
      </c>
      <c r="E16" s="21" t="s">
        <v>50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 t="s">
        <v>51</v>
      </c>
      <c r="B17" s="22" t="s">
        <v>52</v>
      </c>
      <c r="C17" s="6" t="s">
        <v>53</v>
      </c>
      <c r="D17" s="6">
        <v>3.0</v>
      </c>
      <c r="E17" s="7" t="s">
        <v>54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8"/>
      <c r="B18" s="23" t="s">
        <v>55</v>
      </c>
      <c r="C18" s="10" t="s">
        <v>56</v>
      </c>
      <c r="D18" s="10">
        <v>6.0</v>
      </c>
      <c r="E18" s="11" t="s">
        <v>57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8"/>
      <c r="B19" s="9" t="s">
        <v>58</v>
      </c>
      <c r="C19" s="9" t="s">
        <v>59</v>
      </c>
      <c r="D19" s="10">
        <v>12.0</v>
      </c>
      <c r="E19" s="18" t="s">
        <v>60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3"/>
      <c r="B20" s="24" t="s">
        <v>61</v>
      </c>
      <c r="C20" s="24" t="s">
        <v>62</v>
      </c>
      <c r="D20" s="15">
        <v>1.0</v>
      </c>
      <c r="E20" s="16" t="s">
        <v>63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" t="s">
        <v>64</v>
      </c>
      <c r="B21" s="25" t="s">
        <v>65</v>
      </c>
      <c r="C21" s="5" t="s">
        <v>66</v>
      </c>
      <c r="D21" s="6">
        <v>2.0</v>
      </c>
      <c r="E21" s="7" t="s">
        <v>67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3"/>
      <c r="B22" s="14" t="s">
        <v>68</v>
      </c>
      <c r="C22" s="24" t="s">
        <v>69</v>
      </c>
      <c r="D22" s="15">
        <v>3.0</v>
      </c>
      <c r="E22" s="21" t="s">
        <v>70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8.5" customHeight="1">
      <c r="A23" s="4" t="s">
        <v>71</v>
      </c>
      <c r="B23" s="26" t="s">
        <v>72</v>
      </c>
      <c r="C23" s="27" t="s">
        <v>73</v>
      </c>
      <c r="D23" s="28">
        <v>3.0</v>
      </c>
      <c r="E23" s="29" t="s">
        <v>74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30.0" customHeight="1">
      <c r="A24" s="4" t="s">
        <v>75</v>
      </c>
      <c r="B24" s="30" t="s">
        <v>76</v>
      </c>
      <c r="C24" s="31" t="s">
        <v>77</v>
      </c>
      <c r="D24" s="28">
        <v>12.0</v>
      </c>
      <c r="E24" s="32" t="s">
        <v>78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9.25" customHeight="1">
      <c r="A25" s="33" t="s">
        <v>79</v>
      </c>
      <c r="B25" s="30" t="s">
        <v>80</v>
      </c>
      <c r="C25" s="34"/>
      <c r="D25" s="28">
        <v>1.0</v>
      </c>
      <c r="E25" s="29" t="s">
        <v>81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5" t="s">
        <v>82</v>
      </c>
      <c r="B26" s="28" t="s">
        <v>83</v>
      </c>
      <c r="C26" s="36" t="s">
        <v>84</v>
      </c>
      <c r="D26" s="28">
        <v>1.0</v>
      </c>
      <c r="E26" s="32" t="s">
        <v>85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 t="s">
        <v>86</v>
      </c>
      <c r="B27" s="37" t="s">
        <v>87</v>
      </c>
      <c r="C27" s="38"/>
      <c r="D27" s="6">
        <v>1.0</v>
      </c>
      <c r="E27" s="17" t="s">
        <v>88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8"/>
      <c r="B28" s="39" t="s">
        <v>89</v>
      </c>
      <c r="C28" s="40"/>
      <c r="D28" s="10">
        <v>1.0</v>
      </c>
      <c r="E28" s="11" t="s">
        <v>90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3"/>
      <c r="B29" s="24" t="s">
        <v>91</v>
      </c>
      <c r="C29" s="24" t="s">
        <v>92</v>
      </c>
      <c r="D29" s="15">
        <v>1.0</v>
      </c>
      <c r="E29" s="41" t="s">
        <v>93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2" t="s">
        <v>94</v>
      </c>
      <c r="B30" s="43" t="s">
        <v>95</v>
      </c>
      <c r="C30" s="44" t="s">
        <v>96</v>
      </c>
      <c r="D30" s="45">
        <v>1.0</v>
      </c>
      <c r="E30" s="46" t="s">
        <v>97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8"/>
      <c r="B31" s="47" t="s">
        <v>98</v>
      </c>
      <c r="C31" s="48"/>
      <c r="D31" s="49">
        <v>1.0</v>
      </c>
      <c r="E31" s="50" t="s">
        <v>99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8"/>
      <c r="B32" s="47" t="s">
        <v>100</v>
      </c>
      <c r="C32" s="48"/>
      <c r="D32" s="49">
        <v>1.0</v>
      </c>
      <c r="E32" s="50" t="s">
        <v>101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3"/>
      <c r="B33" s="51" t="s">
        <v>102</v>
      </c>
      <c r="C33" s="52"/>
      <c r="D33" s="53">
        <v>1.0</v>
      </c>
      <c r="E33" s="54" t="s">
        <v>103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42" t="s">
        <v>104</v>
      </c>
      <c r="B34" s="55" t="s">
        <v>105</v>
      </c>
      <c r="C34" s="56"/>
      <c r="D34" s="45">
        <v>1.0</v>
      </c>
      <c r="E34" s="57" t="s">
        <v>106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3"/>
      <c r="B35" s="53" t="s">
        <v>107</v>
      </c>
      <c r="C35" s="52"/>
      <c r="D35" s="53">
        <v>1.0</v>
      </c>
      <c r="E35" s="58" t="s">
        <v>108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8.75" customHeight="1">
      <c r="A36" s="4" t="s">
        <v>109</v>
      </c>
      <c r="B36" s="59" t="s">
        <v>110</v>
      </c>
      <c r="C36" s="38"/>
      <c r="D36" s="6">
        <v>1.0</v>
      </c>
      <c r="E36" s="60" t="s">
        <v>111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0" customHeight="1">
      <c r="A37" s="13"/>
      <c r="B37" s="61" t="s">
        <v>112</v>
      </c>
      <c r="C37" s="62"/>
      <c r="D37" s="15">
        <v>1.0</v>
      </c>
      <c r="E37" s="16" t="s">
        <v>113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4" t="s">
        <v>114</v>
      </c>
      <c r="B38" s="63" t="s">
        <v>115</v>
      </c>
      <c r="C38" s="38"/>
      <c r="D38" s="45">
        <v>2.0</v>
      </c>
      <c r="E38" s="7" t="s">
        <v>116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8"/>
      <c r="B39" s="64" t="s">
        <v>117</v>
      </c>
      <c r="C39" s="40"/>
      <c r="D39" s="10">
        <v>1.0</v>
      </c>
      <c r="E39" s="11" t="s">
        <v>118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7.75" customHeight="1">
      <c r="A40" s="8"/>
      <c r="B40" s="23" t="s">
        <v>119</v>
      </c>
      <c r="C40" s="15" t="s">
        <v>120</v>
      </c>
      <c r="D40" s="10">
        <v>1.0</v>
      </c>
      <c r="E40" s="11" t="s">
        <v>121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7.75" customHeight="1">
      <c r="A41" s="8"/>
      <c r="B41" s="65" t="s">
        <v>122</v>
      </c>
      <c r="C41" s="66" t="s">
        <v>123</v>
      </c>
      <c r="D41" s="67">
        <v>1.0</v>
      </c>
      <c r="E41" s="11" t="s">
        <v>124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7.75" customHeight="1">
      <c r="A42" s="13"/>
      <c r="B42" s="68" t="s">
        <v>125</v>
      </c>
      <c r="C42" s="69" t="s">
        <v>126</v>
      </c>
      <c r="D42" s="70">
        <v>1.0</v>
      </c>
      <c r="E42" s="71" t="s">
        <v>127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7.75" customHeight="1">
      <c r="A43" s="72" t="s">
        <v>128</v>
      </c>
      <c r="B43" s="73" t="s">
        <v>129</v>
      </c>
      <c r="C43" s="74" t="s">
        <v>130</v>
      </c>
      <c r="D43" s="74">
        <v>1.0</v>
      </c>
      <c r="E43" s="75" t="s">
        <v>131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9.5" customHeight="1">
      <c r="A44" s="4" t="s">
        <v>132</v>
      </c>
      <c r="B44" s="76" t="s">
        <v>133</v>
      </c>
      <c r="C44" s="76" t="s">
        <v>134</v>
      </c>
      <c r="D44" s="6">
        <v>1.0</v>
      </c>
      <c r="E44" s="7" t="s">
        <v>135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8"/>
      <c r="B45" s="77" t="s">
        <v>136</v>
      </c>
      <c r="C45" s="10" t="s">
        <v>137</v>
      </c>
      <c r="D45" s="10">
        <v>1.0</v>
      </c>
      <c r="E45" s="18" t="s">
        <v>138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8"/>
      <c r="B46" s="78" t="s">
        <v>139</v>
      </c>
      <c r="C46" s="40"/>
      <c r="D46" s="10">
        <v>1.0</v>
      </c>
      <c r="E46" s="11" t="s">
        <v>140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8"/>
      <c r="B47" s="79" t="s">
        <v>141</v>
      </c>
      <c r="C47" s="15"/>
      <c r="D47" s="15">
        <v>7.0</v>
      </c>
      <c r="E47" s="16" t="s">
        <v>142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8"/>
      <c r="B48" s="66" t="s">
        <v>143</v>
      </c>
      <c r="C48" s="15"/>
      <c r="D48" s="15">
        <v>3.0</v>
      </c>
      <c r="E48" s="16" t="s">
        <v>144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3"/>
      <c r="B49" s="68" t="s">
        <v>145</v>
      </c>
      <c r="C49" s="70" t="s">
        <v>146</v>
      </c>
      <c r="D49" s="70">
        <v>1.0</v>
      </c>
      <c r="E49" s="80" t="s">
        <v>147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</sheetData>
  <mergeCells count="10">
    <mergeCell ref="A36:A37"/>
    <mergeCell ref="A38:A42"/>
    <mergeCell ref="A44:A49"/>
    <mergeCell ref="A2:A6"/>
    <mergeCell ref="A7:A16"/>
    <mergeCell ref="A17:A20"/>
    <mergeCell ref="A21:A22"/>
    <mergeCell ref="A27:A29"/>
    <mergeCell ref="A30:A33"/>
    <mergeCell ref="A34:A35"/>
  </mergeCell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</hyperlinks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8.63"/>
  </cols>
  <sheetData>
    <row r="1">
      <c r="A1" s="81" t="s">
        <v>148</v>
      </c>
      <c r="B1" s="82">
        <v>382.0</v>
      </c>
      <c r="C1" s="82" t="s">
        <v>149</v>
      </c>
    </row>
    <row r="2">
      <c r="B2" s="82">
        <v>1.0</v>
      </c>
      <c r="C2" s="82" t="s">
        <v>149</v>
      </c>
    </row>
    <row r="3">
      <c r="A3" s="82" t="s">
        <v>150</v>
      </c>
      <c r="B3" s="82">
        <v>19.8</v>
      </c>
      <c r="C3" s="82" t="s">
        <v>149</v>
      </c>
    </row>
    <row r="4">
      <c r="A4" s="82" t="s">
        <v>151</v>
      </c>
      <c r="B4" s="82">
        <f> 6.2 * 6</f>
        <v>37.2</v>
      </c>
      <c r="C4" s="82" t="s">
        <v>149</v>
      </c>
    </row>
    <row r="5">
      <c r="B5" s="82">
        <f> 6 * 0.8</f>
        <v>4.8</v>
      </c>
      <c r="C5" s="82" t="s">
        <v>149</v>
      </c>
    </row>
    <row r="6">
      <c r="A6" s="82" t="s">
        <v>152</v>
      </c>
      <c r="B6" s="82">
        <v>90.0</v>
      </c>
      <c r="C6" s="82" t="s">
        <v>149</v>
      </c>
    </row>
    <row r="7">
      <c r="A7" s="82" t="s">
        <v>153</v>
      </c>
      <c r="B7" s="83">
        <f> 6 * 6.2</f>
        <v>37.2</v>
      </c>
      <c r="C7" s="82" t="s">
        <v>149</v>
      </c>
    </row>
    <row r="8">
      <c r="A8" s="82" t="s">
        <v>154</v>
      </c>
      <c r="B8" s="83">
        <f> 3 * 0.33</f>
        <v>0.99</v>
      </c>
      <c r="C8" s="82" t="s">
        <v>149</v>
      </c>
    </row>
    <row r="9">
      <c r="B9" s="83">
        <f> 3 * 1.3</f>
        <v>3.9</v>
      </c>
      <c r="C9" s="82" t="s">
        <v>149</v>
      </c>
    </row>
    <row r="10">
      <c r="A10" s="82" t="s">
        <v>155</v>
      </c>
      <c r="B10" s="82">
        <v>30.0</v>
      </c>
      <c r="C10" s="82" t="s">
        <v>149</v>
      </c>
    </row>
    <row r="11">
      <c r="B11" s="82">
        <v>40.0</v>
      </c>
      <c r="C11" s="82" t="s">
        <v>149</v>
      </c>
    </row>
    <row r="12">
      <c r="A12" s="82" t="s">
        <v>156</v>
      </c>
      <c r="B12" s="82">
        <v>0.33</v>
      </c>
      <c r="C12" s="82" t="s">
        <v>149</v>
      </c>
    </row>
    <row r="13">
      <c r="B13" s="82">
        <v>0.65</v>
      </c>
      <c r="C13" s="82" t="s">
        <v>149</v>
      </c>
    </row>
    <row r="14">
      <c r="A14" s="82" t="s">
        <v>157</v>
      </c>
      <c r="B14" s="82">
        <v>0.664</v>
      </c>
      <c r="C14" s="82" t="s">
        <v>149</v>
      </c>
    </row>
    <row r="15">
      <c r="A15" s="82" t="s">
        <v>158</v>
      </c>
      <c r="B15" s="82">
        <v>200.0</v>
      </c>
      <c r="C15" s="82" t="s">
        <v>149</v>
      </c>
    </row>
    <row r="16">
      <c r="A16" s="82" t="s">
        <v>159</v>
      </c>
      <c r="B16" s="82">
        <v>35.0</v>
      </c>
      <c r="C16" s="82" t="s">
        <v>149</v>
      </c>
    </row>
    <row r="17">
      <c r="B17" s="83">
        <f>SUM(B1:B16)</f>
        <v>883.534</v>
      </c>
      <c r="C17" s="82" t="s">
        <v>149</v>
      </c>
    </row>
  </sheetData>
  <drawing r:id="rId1"/>
</worksheet>
</file>