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alhob\Documents\"/>
    </mc:Choice>
  </mc:AlternateContent>
  <bookViews>
    <workbookView xWindow="0" yWindow="0" windowWidth="19200" windowHeight="8235" activeTab="3"/>
  </bookViews>
  <sheets>
    <sheet name="CFB" sheetId="1" r:id="rId1"/>
    <sheet name="COMPLEXIDADE" sheetId="2" r:id="rId2"/>
    <sheet name="APF" sheetId="3" r:id="rId3"/>
    <sheet name="CUSTO DO PROJETO" sheetId="4" r:id="rId4"/>
  </sheets>
  <calcPr calcId="152511"/>
</workbook>
</file>

<file path=xl/calcChain.xml><?xml version="1.0" encoding="utf-8"?>
<calcChain xmlns="http://schemas.openxmlformats.org/spreadsheetml/2006/main">
  <c r="B4" i="4" l="1"/>
  <c r="E7" i="3"/>
  <c r="E6" i="3"/>
  <c r="E5" i="3"/>
  <c r="E4" i="3"/>
  <c r="E3" i="3"/>
  <c r="I16" i="3" l="1"/>
  <c r="K2" i="3" l="1"/>
  <c r="E8" i="2"/>
  <c r="E7" i="2"/>
  <c r="E6" i="2"/>
  <c r="E5" i="2"/>
  <c r="E4" i="2"/>
  <c r="E8" i="3" l="1"/>
  <c r="K5" i="3" s="1"/>
</calcChain>
</file>

<file path=xl/sharedStrings.xml><?xml version="1.0" encoding="utf-8"?>
<sst xmlns="http://schemas.openxmlformats.org/spreadsheetml/2006/main" count="216" uniqueCount="135">
  <si>
    <t>CFB - Componente Funcional Básico</t>
  </si>
  <si>
    <t>ALR - Arquivo Lógico Referencial</t>
  </si>
  <si>
    <t>DER - Dado Elementar Referenciado</t>
  </si>
  <si>
    <t>Complexidade</t>
  </si>
  <si>
    <t>DER</t>
  </si>
  <si>
    <t>CFB</t>
  </si>
  <si>
    <t>Classe</t>
  </si>
  <si>
    <t>Nomes</t>
  </si>
  <si>
    <t>Qtde.</t>
  </si>
  <si>
    <t>D1 - Nome</t>
  </si>
  <si>
    <t>D8 - Nome tela</t>
  </si>
  <si>
    <t>Login do aplicativo</t>
  </si>
  <si>
    <t>CE</t>
  </si>
  <si>
    <t>Arquivo de Login</t>
  </si>
  <si>
    <t>D31, D32, D33, D34</t>
  </si>
  <si>
    <t>Simples</t>
  </si>
  <si>
    <t>D2 - Sobrenome</t>
  </si>
  <si>
    <t>D9 - Sobrenome tela</t>
  </si>
  <si>
    <t>Cadastrar usuário</t>
  </si>
  <si>
    <t>EE</t>
  </si>
  <si>
    <t>Arquivo de Cadastro Usuário</t>
  </si>
  <si>
    <t>D1, D2, D3, D4, D5, D6, D7, D8, D9, D10, D11, D12, D13, D14</t>
  </si>
  <si>
    <t>Complexo</t>
  </si>
  <si>
    <t>D3 - Data de Nascimento</t>
  </si>
  <si>
    <t>D10 - Data de Nascimento tela</t>
  </si>
  <si>
    <t>D4 - Email</t>
  </si>
  <si>
    <t>D11 - Email tela</t>
  </si>
  <si>
    <t xml:space="preserve">Cadastrar pet </t>
  </si>
  <si>
    <t>Arquivo de Cadastro Pet</t>
  </si>
  <si>
    <t>D15, D16, D18, D19, D20, D21, D22, D23, D24</t>
  </si>
  <si>
    <t>D5 - Endereço</t>
  </si>
  <si>
    <t>D12 - Endereço tela</t>
  </si>
  <si>
    <t>Arquivo Helptz</t>
  </si>
  <si>
    <t>D27, D30</t>
  </si>
  <si>
    <t>D6 - Telefone</t>
  </si>
  <si>
    <t>D13 - Telefone tela</t>
  </si>
  <si>
    <t>Arquivo Tipo de animal</t>
  </si>
  <si>
    <t>D17</t>
  </si>
  <si>
    <t>D7 - CPF</t>
  </si>
  <si>
    <t>D14 - CPF tela</t>
  </si>
  <si>
    <t>Desenvolver perfil - Usuário</t>
  </si>
  <si>
    <t>Arquivo Cadastro Usuário</t>
  </si>
  <si>
    <t>D1, D2, D4, D8, D9, D11</t>
  </si>
  <si>
    <t>Médio</t>
  </si>
  <si>
    <t>D15 - Nome Pet</t>
  </si>
  <si>
    <t>D20 - Nome Pet tela</t>
  </si>
  <si>
    <t>Arquivo Cadastro Pet</t>
  </si>
  <si>
    <t>D15, D20</t>
  </si>
  <si>
    <t>D16 - Data de Nascimento Pet</t>
  </si>
  <si>
    <t>D21 - Data de Nascimento Pet tela</t>
  </si>
  <si>
    <t>Desenvolver perfil - Pet</t>
  </si>
  <si>
    <t>D15, D16, D17, D18, D20, D21, D22, D23</t>
  </si>
  <si>
    <t>D17 - Tipo de animal</t>
  </si>
  <si>
    <t>D22 - Tipo de animal tela</t>
  </si>
  <si>
    <t>Tela Consumo detalhado</t>
  </si>
  <si>
    <t>D19, D24</t>
  </si>
  <si>
    <t>D18 - Raça Pet</t>
  </si>
  <si>
    <t>D23 - Raça Pet tela</t>
  </si>
  <si>
    <t>Arquivo Cadastro Helptz</t>
  </si>
  <si>
    <t>D25, D26, D28, D29</t>
  </si>
  <si>
    <t>D19 - Cód Helptz</t>
  </si>
  <si>
    <t>D24 - Cód Helptz tela</t>
  </si>
  <si>
    <t>Tela de Resumo</t>
  </si>
  <si>
    <t>D25 - Última reposição</t>
  </si>
  <si>
    <t>D28 - Última reposição tela</t>
  </si>
  <si>
    <t>D26, D29</t>
  </si>
  <si>
    <t>D26 - Status</t>
  </si>
  <si>
    <t>D29 - Status tela</t>
  </si>
  <si>
    <t>Comprar produto</t>
  </si>
  <si>
    <t>D1, D2, D3, D4, D5, D6, D7, D8, D9, D10, D11, D12, D13, D14, D35, D36, D37, D38</t>
  </si>
  <si>
    <t>D27 - Descrição Helptz</t>
  </si>
  <si>
    <t>D30 - Descrição Helptz tela</t>
  </si>
  <si>
    <t>D31 - Senha</t>
  </si>
  <si>
    <t>D33 - Senha tela</t>
  </si>
  <si>
    <t>Ativar notificação</t>
  </si>
  <si>
    <t>D32 - Usuário</t>
  </si>
  <si>
    <t>D34 - Usuário tela</t>
  </si>
  <si>
    <t>Alimentar pet</t>
  </si>
  <si>
    <t>D25, D26</t>
  </si>
  <si>
    <t>D35 - Nome do Cartão tela</t>
  </si>
  <si>
    <t>D19</t>
  </si>
  <si>
    <t>D36 - Número do Cartão tela</t>
  </si>
  <si>
    <t>Alterar perfil - Usuário</t>
  </si>
  <si>
    <t>D37 - Validade tela</t>
  </si>
  <si>
    <t>Alterar perfil - Pet</t>
  </si>
  <si>
    <t>D15, D16, D17, D18, D19, D20, D21, D22, D23, D24</t>
  </si>
  <si>
    <t>D38 -  CCV tela</t>
  </si>
  <si>
    <t>ALI</t>
  </si>
  <si>
    <t>D1, D2, D3, D4, D5, D6, D7</t>
  </si>
  <si>
    <t>D15, D16, D17, D18, D19</t>
  </si>
  <si>
    <t>D25, D26, D27</t>
  </si>
  <si>
    <t>Arquivo Login</t>
  </si>
  <si>
    <t>D31, D32</t>
  </si>
  <si>
    <t>Arquivo Tipo de Animal</t>
  </si>
  <si>
    <t>Avaliação de Complexidade</t>
  </si>
  <si>
    <t>TOTAL</t>
  </si>
  <si>
    <t>SE</t>
  </si>
  <si>
    <t>AIE</t>
  </si>
  <si>
    <t>Pontos de Função - Não ajustados</t>
  </si>
  <si>
    <t>Fatores de ajuste</t>
  </si>
  <si>
    <t>Nota atribuída</t>
  </si>
  <si>
    <t>Fator de Ajuste Final</t>
  </si>
  <si>
    <t xml:space="preserve">1.     </t>
  </si>
  <si>
    <t xml:space="preserve">TELEPROCESSAMENTO </t>
  </si>
  <si>
    <t xml:space="preserve">2. </t>
  </si>
  <si>
    <t>PROCESSAMENTO  DISTRIBUÍDO</t>
  </si>
  <si>
    <t xml:space="preserve">3. </t>
  </si>
  <si>
    <t>PERFORMANCE</t>
  </si>
  <si>
    <t>PF Ajustados Finais</t>
  </si>
  <si>
    <t xml:space="preserve">4. </t>
  </si>
  <si>
    <t>CARGA DE MÁQUINA</t>
  </si>
  <si>
    <t xml:space="preserve">5. </t>
  </si>
  <si>
    <t>VOLUME DE TRANSAÇÕES</t>
  </si>
  <si>
    <t xml:space="preserve">6. </t>
  </si>
  <si>
    <t>ENTRADA DE DADOS ON-LINE</t>
  </si>
  <si>
    <t xml:space="preserve">7. </t>
  </si>
  <si>
    <t>ATUALIZAÇÕES ON-LINE</t>
  </si>
  <si>
    <t xml:space="preserve">8. </t>
  </si>
  <si>
    <t>EFICIÊNCIA DO USUÁRIO FINAL</t>
  </si>
  <si>
    <t xml:space="preserve">9. </t>
  </si>
  <si>
    <t>COMPLEXIDADE DE PROCESSAMENTO</t>
  </si>
  <si>
    <t xml:space="preserve">10. </t>
  </si>
  <si>
    <t>REUTILIZAÇÃO DE CÓDIGO</t>
  </si>
  <si>
    <t xml:space="preserve">11. </t>
  </si>
  <si>
    <t>FACILIDADE DE IMPLANTAÇÃO</t>
  </si>
  <si>
    <t xml:space="preserve">12. </t>
  </si>
  <si>
    <t>FACILIDADE  DE OPERAÇÃO</t>
  </si>
  <si>
    <t xml:space="preserve">13. </t>
  </si>
  <si>
    <t>FACILIDADE DE MANUTENÇÃO / ALTERAÇÕES</t>
  </si>
  <si>
    <t xml:space="preserve">14. </t>
  </si>
  <si>
    <t xml:space="preserve">OPERAÇÃO EM  MÚLTIPLOS LOCAIS </t>
  </si>
  <si>
    <t>N/A</t>
  </si>
  <si>
    <t>Fatores de ponderação</t>
  </si>
  <si>
    <t>Custo do Projeto*</t>
  </si>
  <si>
    <t>*Considerando um custo médio de R$50,00 por hora de profissional  e 1 ponto de função é equivalente a 1 hora de trabalho.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</si>
</sst>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AC08F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B2A2C7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0" fillId="7" borderId="3" xfId="0" applyFill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5" borderId="1" xfId="0" applyFill="1" applyBorder="1"/>
    <xf numFmtId="0" fontId="0" fillId="9" borderId="7" xfId="0" applyFill="1" applyBorder="1"/>
    <xf numFmtId="0" fontId="0" fillId="3" borderId="1" xfId="0" applyFill="1" applyBorder="1"/>
    <xf numFmtId="0" fontId="0" fillId="3" borderId="4" xfId="0" applyFill="1" applyBorder="1"/>
    <xf numFmtId="0" fontId="0" fillId="5" borderId="2" xfId="0" applyFill="1" applyBorder="1"/>
    <xf numFmtId="0" fontId="0" fillId="7" borderId="5" xfId="0" applyFill="1" applyBorder="1"/>
    <xf numFmtId="0" fontId="0" fillId="9" borderId="4" xfId="0" applyFill="1" applyBorder="1"/>
    <xf numFmtId="0" fontId="0" fillId="0" borderId="7" xfId="0" applyBorder="1"/>
    <xf numFmtId="0" fontId="0" fillId="0" borderId="11" xfId="0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/>
    <xf numFmtId="0" fontId="0" fillId="0" borderId="5" xfId="0" applyBorder="1" applyAlignment="1">
      <alignment horizontal="left" wrapText="1"/>
    </xf>
    <xf numFmtId="0" fontId="0" fillId="9" borderId="0" xfId="0" applyFill="1" applyBorder="1"/>
    <xf numFmtId="0" fontId="0" fillId="10" borderId="8" xfId="0" applyFill="1" applyBorder="1"/>
    <xf numFmtId="0" fontId="1" fillId="11" borderId="7" xfId="0" applyFont="1" applyFill="1" applyBorder="1"/>
    <xf numFmtId="0" fontId="0" fillId="7" borderId="7" xfId="0" applyFill="1" applyBorder="1"/>
    <xf numFmtId="0" fontId="0" fillId="12" borderId="7" xfId="0" applyFill="1" applyBorder="1"/>
    <xf numFmtId="0" fontId="0" fillId="13" borderId="7" xfId="0" applyFill="1" applyBorder="1" applyAlignment="1"/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vertical="center"/>
    </xf>
    <xf numFmtId="0" fontId="0" fillId="0" borderId="7" xfId="0" applyBorder="1" applyAlignment="1"/>
    <xf numFmtId="0" fontId="1" fillId="7" borderId="7" xfId="0" applyFont="1" applyFill="1" applyBorder="1"/>
    <xf numFmtId="0" fontId="0" fillId="0" borderId="8" xfId="0" applyBorder="1" applyAlignment="1">
      <alignment horizontal="right"/>
    </xf>
    <xf numFmtId="0" fontId="0" fillId="0" borderId="9" xfId="0" applyBorder="1"/>
    <xf numFmtId="0" fontId="0" fillId="0" borderId="8" xfId="0" applyBorder="1"/>
    <xf numFmtId="0" fontId="0" fillId="14" borderId="7" xfId="0" applyFill="1" applyBorder="1" applyAlignment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Fill="1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5" xfId="0" applyBorder="1" applyAlignment="1">
      <alignment horizontal="right" vertical="center"/>
    </xf>
    <xf numFmtId="0" fontId="0" fillId="0" borderId="4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4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9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0" fillId="12" borderId="4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0" xfId="0"/>
    <xf numFmtId="0" fontId="0" fillId="0" borderId="7" xfId="0" applyBorder="1"/>
    <xf numFmtId="0" fontId="0" fillId="14" borderId="1" xfId="0" applyFill="1" applyBorder="1"/>
    <xf numFmtId="0" fontId="0" fillId="14" borderId="13" xfId="0" applyFill="1" applyBorder="1"/>
    <xf numFmtId="0" fontId="0" fillId="14" borderId="2" xfId="0" applyFill="1" applyBorder="1"/>
    <xf numFmtId="0" fontId="0" fillId="15" borderId="7" xfId="0" applyFill="1" applyBorder="1"/>
    <xf numFmtId="169" fontId="0" fillId="0" borderId="7" xfId="0" applyNumberFormat="1" applyBorder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="68" zoomScaleNormal="68" workbookViewId="0">
      <selection activeCell="E28" sqref="E28"/>
    </sheetView>
  </sheetViews>
  <sheetFormatPr defaultRowHeight="15" x14ac:dyDescent="0.25"/>
  <cols>
    <col min="1" max="1" width="30.85546875" bestFit="1" customWidth="1"/>
    <col min="2" max="2" width="35" bestFit="1" customWidth="1"/>
    <col min="3" max="3" width="3.140625" customWidth="1"/>
    <col min="4" max="4" width="31" customWidth="1"/>
    <col min="6" max="6" width="30.28515625" bestFit="1" customWidth="1"/>
    <col min="8" max="8" width="34.140625" customWidth="1"/>
    <col min="10" max="10" width="14.140625" bestFit="1" customWidth="1"/>
  </cols>
  <sheetData>
    <row r="1" spans="1:10" x14ac:dyDescent="0.25">
      <c r="D1" s="54" t="s">
        <v>0</v>
      </c>
      <c r="E1" s="55"/>
      <c r="F1" s="56" t="s">
        <v>1</v>
      </c>
      <c r="G1" s="57"/>
      <c r="H1" s="58" t="s">
        <v>2</v>
      </c>
      <c r="I1" s="58"/>
      <c r="J1" s="59" t="s">
        <v>3</v>
      </c>
    </row>
    <row r="2" spans="1:10" x14ac:dyDescent="0.25">
      <c r="A2" s="12" t="s">
        <v>4</v>
      </c>
      <c r="B2" s="19"/>
      <c r="D2" s="8" t="s">
        <v>5</v>
      </c>
      <c r="E2" s="9" t="s">
        <v>6</v>
      </c>
      <c r="F2" s="10" t="s">
        <v>7</v>
      </c>
      <c r="G2" s="6" t="s">
        <v>8</v>
      </c>
      <c r="H2" s="11" t="s">
        <v>7</v>
      </c>
      <c r="I2" s="2" t="s">
        <v>8</v>
      </c>
      <c r="J2" s="60"/>
    </row>
    <row r="3" spans="1:10" x14ac:dyDescent="0.25">
      <c r="A3" s="5" t="s">
        <v>9</v>
      </c>
      <c r="B3" s="5" t="s">
        <v>10</v>
      </c>
      <c r="D3" s="13" t="s">
        <v>11</v>
      </c>
      <c r="E3" s="13" t="s">
        <v>12</v>
      </c>
      <c r="F3" s="13" t="s">
        <v>13</v>
      </c>
      <c r="G3" s="13">
        <v>1</v>
      </c>
      <c r="H3" s="35" t="s">
        <v>14</v>
      </c>
      <c r="I3" s="31">
        <v>4</v>
      </c>
      <c r="J3" s="13" t="s">
        <v>15</v>
      </c>
    </row>
    <row r="4" spans="1:10" ht="30" x14ac:dyDescent="0.25">
      <c r="A4" s="3" t="s">
        <v>16</v>
      </c>
      <c r="B4" s="3" t="s">
        <v>17</v>
      </c>
      <c r="D4" s="38" t="s">
        <v>18</v>
      </c>
      <c r="E4" s="61" t="s">
        <v>19</v>
      </c>
      <c r="F4" s="18" t="s">
        <v>20</v>
      </c>
      <c r="G4" s="62">
        <v>2</v>
      </c>
      <c r="H4" s="15" t="s">
        <v>21</v>
      </c>
      <c r="I4" s="42">
        <v>18</v>
      </c>
      <c r="J4" s="38" t="s">
        <v>22</v>
      </c>
    </row>
    <row r="5" spans="1:10" x14ac:dyDescent="0.25">
      <c r="A5" s="3" t="s">
        <v>23</v>
      </c>
      <c r="B5" s="3" t="s">
        <v>24</v>
      </c>
      <c r="D5" s="38"/>
      <c r="E5" s="61"/>
      <c r="F5" s="18" t="s">
        <v>13</v>
      </c>
      <c r="G5" s="62"/>
      <c r="H5" s="15" t="s">
        <v>14</v>
      </c>
      <c r="I5" s="42"/>
      <c r="J5" s="38"/>
    </row>
    <row r="6" spans="1:10" ht="30" x14ac:dyDescent="0.25">
      <c r="A6" s="3" t="s">
        <v>25</v>
      </c>
      <c r="B6" s="3" t="s">
        <v>26</v>
      </c>
      <c r="D6" s="37" t="s">
        <v>27</v>
      </c>
      <c r="E6" s="37" t="s">
        <v>19</v>
      </c>
      <c r="F6" s="5" t="s">
        <v>28</v>
      </c>
      <c r="G6" s="43">
        <v>3</v>
      </c>
      <c r="H6" s="16" t="s">
        <v>29</v>
      </c>
      <c r="I6" s="40">
        <v>12</v>
      </c>
      <c r="J6" s="37" t="s">
        <v>22</v>
      </c>
    </row>
    <row r="7" spans="1:10" x14ac:dyDescent="0.25">
      <c r="A7" s="3" t="s">
        <v>30</v>
      </c>
      <c r="B7" s="3" t="s">
        <v>31</v>
      </c>
      <c r="D7" s="38"/>
      <c r="E7" s="38"/>
      <c r="F7" s="3" t="s">
        <v>32</v>
      </c>
      <c r="G7" s="49"/>
      <c r="H7" s="15" t="s">
        <v>33</v>
      </c>
      <c r="I7" s="42"/>
      <c r="J7" s="38"/>
    </row>
    <row r="8" spans="1:10" x14ac:dyDescent="0.25">
      <c r="A8" s="3" t="s">
        <v>34</v>
      </c>
      <c r="B8" s="3" t="s">
        <v>35</v>
      </c>
      <c r="D8" s="39"/>
      <c r="E8" s="39"/>
      <c r="F8" s="4" t="s">
        <v>36</v>
      </c>
      <c r="G8" s="44"/>
      <c r="H8" s="34" t="s">
        <v>37</v>
      </c>
      <c r="I8" s="41"/>
      <c r="J8" s="39"/>
    </row>
    <row r="9" spans="1:10" x14ac:dyDescent="0.25">
      <c r="A9" s="4" t="s">
        <v>38</v>
      </c>
      <c r="B9" s="4" t="s">
        <v>39</v>
      </c>
      <c r="D9" s="37" t="s">
        <v>40</v>
      </c>
      <c r="E9" s="50" t="s">
        <v>12</v>
      </c>
      <c r="F9" s="5" t="s">
        <v>41</v>
      </c>
      <c r="G9" s="43">
        <v>2</v>
      </c>
      <c r="H9" s="16" t="s">
        <v>42</v>
      </c>
      <c r="I9" s="40">
        <v>8</v>
      </c>
      <c r="J9" s="37" t="s">
        <v>43</v>
      </c>
    </row>
    <row r="10" spans="1:10" x14ac:dyDescent="0.25">
      <c r="A10" s="5" t="s">
        <v>44</v>
      </c>
      <c r="B10" s="5" t="s">
        <v>45</v>
      </c>
      <c r="D10" s="39"/>
      <c r="E10" s="51"/>
      <c r="F10" s="4" t="s">
        <v>46</v>
      </c>
      <c r="G10" s="44"/>
      <c r="H10" s="34" t="s">
        <v>47</v>
      </c>
      <c r="I10" s="41"/>
      <c r="J10" s="39"/>
    </row>
    <row r="11" spans="1:10" ht="30" x14ac:dyDescent="0.25">
      <c r="A11" s="3" t="s">
        <v>48</v>
      </c>
      <c r="B11" s="3" t="s">
        <v>49</v>
      </c>
      <c r="D11" s="13" t="s">
        <v>50</v>
      </c>
      <c r="E11" s="36" t="s">
        <v>12</v>
      </c>
      <c r="F11" s="13" t="s">
        <v>46</v>
      </c>
      <c r="G11" s="13">
        <v>1</v>
      </c>
      <c r="H11" s="35" t="s">
        <v>51</v>
      </c>
      <c r="I11" s="31">
        <v>8</v>
      </c>
      <c r="J11" s="13" t="s">
        <v>15</v>
      </c>
    </row>
    <row r="12" spans="1:10" x14ac:dyDescent="0.25">
      <c r="A12" s="3" t="s">
        <v>52</v>
      </c>
      <c r="B12" s="3" t="s">
        <v>53</v>
      </c>
      <c r="D12" s="37" t="s">
        <v>54</v>
      </c>
      <c r="E12" s="52" t="s">
        <v>12</v>
      </c>
      <c r="F12" s="16" t="s">
        <v>46</v>
      </c>
      <c r="G12" s="47">
        <v>2</v>
      </c>
      <c r="H12" s="5" t="s">
        <v>55</v>
      </c>
      <c r="I12" s="40">
        <v>6</v>
      </c>
      <c r="J12" s="37" t="s">
        <v>43</v>
      </c>
    </row>
    <row r="13" spans="1:10" x14ac:dyDescent="0.25">
      <c r="A13" s="3" t="s">
        <v>56</v>
      </c>
      <c r="B13" s="3" t="s">
        <v>57</v>
      </c>
      <c r="D13" s="39"/>
      <c r="E13" s="53"/>
      <c r="F13" s="34" t="s">
        <v>58</v>
      </c>
      <c r="G13" s="48"/>
      <c r="H13" s="4" t="s">
        <v>59</v>
      </c>
      <c r="I13" s="41"/>
      <c r="J13" s="39"/>
    </row>
    <row r="14" spans="1:10" x14ac:dyDescent="0.25">
      <c r="A14" s="4" t="s">
        <v>60</v>
      </c>
      <c r="B14" s="4" t="s">
        <v>61</v>
      </c>
      <c r="D14" s="37" t="s">
        <v>62</v>
      </c>
      <c r="E14" s="52" t="s">
        <v>12</v>
      </c>
      <c r="F14" s="16" t="s">
        <v>46</v>
      </c>
      <c r="G14" s="47">
        <v>2</v>
      </c>
      <c r="H14" s="5" t="s">
        <v>55</v>
      </c>
      <c r="I14" s="40">
        <v>4</v>
      </c>
      <c r="J14" s="37" t="s">
        <v>15</v>
      </c>
    </row>
    <row r="15" spans="1:10" x14ac:dyDescent="0.25">
      <c r="A15" s="5" t="s">
        <v>63</v>
      </c>
      <c r="B15" s="5" t="s">
        <v>64</v>
      </c>
      <c r="D15" s="39"/>
      <c r="E15" s="53"/>
      <c r="F15" s="34" t="s">
        <v>58</v>
      </c>
      <c r="G15" s="48"/>
      <c r="H15" s="4" t="s">
        <v>65</v>
      </c>
      <c r="I15" s="41"/>
      <c r="J15" s="39"/>
    </row>
    <row r="16" spans="1:10" ht="32.25" customHeight="1" x14ac:dyDescent="0.25">
      <c r="A16" s="3" t="s">
        <v>66</v>
      </c>
      <c r="B16" s="3" t="s">
        <v>67</v>
      </c>
      <c r="D16" s="37" t="s">
        <v>68</v>
      </c>
      <c r="E16" s="45" t="s">
        <v>19</v>
      </c>
      <c r="F16" s="16" t="s">
        <v>20</v>
      </c>
      <c r="G16" s="47">
        <v>2</v>
      </c>
      <c r="H16" s="16" t="s">
        <v>69</v>
      </c>
      <c r="I16" s="40">
        <v>20</v>
      </c>
      <c r="J16" s="37" t="s">
        <v>22</v>
      </c>
    </row>
    <row r="17" spans="1:10" x14ac:dyDescent="0.25">
      <c r="A17" s="4" t="s">
        <v>70</v>
      </c>
      <c r="B17" s="4" t="s">
        <v>71</v>
      </c>
      <c r="D17" s="39"/>
      <c r="E17" s="46"/>
      <c r="F17" s="34" t="s">
        <v>32</v>
      </c>
      <c r="G17" s="48"/>
      <c r="H17" s="34" t="s">
        <v>33</v>
      </c>
      <c r="I17" s="41"/>
      <c r="J17" s="39"/>
    </row>
    <row r="18" spans="1:10" x14ac:dyDescent="0.25">
      <c r="A18" s="5" t="s">
        <v>72</v>
      </c>
      <c r="B18" s="17" t="s">
        <v>73</v>
      </c>
      <c r="D18" s="13" t="s">
        <v>74</v>
      </c>
      <c r="E18" s="13"/>
      <c r="F18" s="13"/>
      <c r="G18" s="13"/>
      <c r="H18" s="13"/>
      <c r="I18" s="31"/>
      <c r="J18" s="13"/>
    </row>
    <row r="19" spans="1:10" x14ac:dyDescent="0.25">
      <c r="A19" s="4" t="s">
        <v>75</v>
      </c>
      <c r="B19" s="14" t="s">
        <v>76</v>
      </c>
      <c r="D19" s="37" t="s">
        <v>77</v>
      </c>
      <c r="E19" s="37" t="s">
        <v>19</v>
      </c>
      <c r="F19" s="5" t="s">
        <v>32</v>
      </c>
      <c r="G19" s="43">
        <v>2</v>
      </c>
      <c r="H19" s="5" t="s">
        <v>78</v>
      </c>
      <c r="I19" s="40">
        <v>3</v>
      </c>
      <c r="J19" s="37" t="s">
        <v>15</v>
      </c>
    </row>
    <row r="20" spans="1:10" x14ac:dyDescent="0.25">
      <c r="A20" s="1"/>
      <c r="B20" s="5" t="s">
        <v>79</v>
      </c>
      <c r="D20" s="39"/>
      <c r="E20" s="39"/>
      <c r="F20" s="4" t="s">
        <v>46</v>
      </c>
      <c r="G20" s="44"/>
      <c r="H20" s="4" t="s">
        <v>80</v>
      </c>
      <c r="I20" s="41"/>
      <c r="J20" s="39"/>
    </row>
    <row r="21" spans="1:10" ht="30" x14ac:dyDescent="0.25">
      <c r="A21" s="1"/>
      <c r="B21" s="3" t="s">
        <v>81</v>
      </c>
      <c r="D21" s="13" t="s">
        <v>82</v>
      </c>
      <c r="E21" s="13" t="s">
        <v>19</v>
      </c>
      <c r="F21" s="13" t="s">
        <v>20</v>
      </c>
      <c r="G21" s="13">
        <v>1</v>
      </c>
      <c r="H21" s="35" t="s">
        <v>21</v>
      </c>
      <c r="I21" s="31">
        <v>14</v>
      </c>
      <c r="J21" s="13" t="s">
        <v>15</v>
      </c>
    </row>
    <row r="22" spans="1:10" ht="30" x14ac:dyDescent="0.25">
      <c r="A22" s="1"/>
      <c r="B22" s="3" t="s">
        <v>83</v>
      </c>
      <c r="D22" s="37" t="s">
        <v>84</v>
      </c>
      <c r="E22" s="37" t="s">
        <v>19</v>
      </c>
      <c r="F22" s="5" t="s">
        <v>28</v>
      </c>
      <c r="G22" s="43">
        <v>2</v>
      </c>
      <c r="H22" s="16" t="s">
        <v>85</v>
      </c>
      <c r="I22" s="40">
        <v>15</v>
      </c>
      <c r="J22" s="37" t="s">
        <v>43</v>
      </c>
    </row>
    <row r="23" spans="1:10" x14ac:dyDescent="0.25">
      <c r="A23" s="1"/>
      <c r="B23" s="4" t="s">
        <v>86</v>
      </c>
      <c r="D23" s="39"/>
      <c r="E23" s="39"/>
      <c r="F23" s="4" t="s">
        <v>32</v>
      </c>
      <c r="G23" s="44"/>
      <c r="H23" s="34" t="s">
        <v>33</v>
      </c>
      <c r="I23" s="41"/>
      <c r="J23" s="39"/>
    </row>
    <row r="24" spans="1:10" x14ac:dyDescent="0.25">
      <c r="A24" s="1"/>
      <c r="B24" s="1"/>
      <c r="D24" s="13" t="s">
        <v>41</v>
      </c>
      <c r="E24" s="13" t="s">
        <v>87</v>
      </c>
      <c r="F24" s="13" t="s">
        <v>131</v>
      </c>
      <c r="G24" s="13" t="s">
        <v>131</v>
      </c>
      <c r="H24" s="35" t="s">
        <v>88</v>
      </c>
      <c r="I24" s="13">
        <v>7</v>
      </c>
      <c r="J24" s="13" t="s">
        <v>15</v>
      </c>
    </row>
    <row r="25" spans="1:10" x14ac:dyDescent="0.25">
      <c r="A25" s="1"/>
      <c r="B25" s="1"/>
      <c r="D25" s="13" t="s">
        <v>46</v>
      </c>
      <c r="E25" s="13" t="s">
        <v>87</v>
      </c>
      <c r="F25" s="13" t="s">
        <v>131</v>
      </c>
      <c r="G25" s="13" t="s">
        <v>131</v>
      </c>
      <c r="H25" s="35" t="s">
        <v>89</v>
      </c>
      <c r="I25" s="13">
        <v>5</v>
      </c>
      <c r="J25" s="13" t="s">
        <v>15</v>
      </c>
    </row>
    <row r="26" spans="1:10" x14ac:dyDescent="0.25">
      <c r="A26" s="1"/>
      <c r="B26" s="1"/>
      <c r="D26" s="13" t="s">
        <v>32</v>
      </c>
      <c r="E26" s="13" t="s">
        <v>87</v>
      </c>
      <c r="F26" s="13" t="s">
        <v>131</v>
      </c>
      <c r="G26" s="13" t="s">
        <v>131</v>
      </c>
      <c r="H26" s="35" t="s">
        <v>90</v>
      </c>
      <c r="I26" s="13">
        <v>3</v>
      </c>
      <c r="J26" s="13" t="s">
        <v>15</v>
      </c>
    </row>
    <row r="27" spans="1:10" x14ac:dyDescent="0.25">
      <c r="A27" s="1"/>
      <c r="B27" s="1"/>
      <c r="D27" s="13" t="s">
        <v>91</v>
      </c>
      <c r="E27" s="13" t="s">
        <v>87</v>
      </c>
      <c r="F27" s="13" t="s">
        <v>131</v>
      </c>
      <c r="G27" s="13" t="s">
        <v>131</v>
      </c>
      <c r="H27" s="35" t="s">
        <v>92</v>
      </c>
      <c r="I27" s="13">
        <v>2</v>
      </c>
      <c r="J27" s="13" t="s">
        <v>15</v>
      </c>
    </row>
    <row r="28" spans="1:10" x14ac:dyDescent="0.25">
      <c r="A28" s="1"/>
      <c r="B28" s="1"/>
      <c r="D28" s="36" t="s">
        <v>93</v>
      </c>
      <c r="E28" s="13" t="s">
        <v>87</v>
      </c>
      <c r="F28" s="13" t="s">
        <v>131</v>
      </c>
      <c r="G28" s="13" t="s">
        <v>131</v>
      </c>
      <c r="H28" s="13" t="s">
        <v>37</v>
      </c>
      <c r="I28" s="13">
        <v>1</v>
      </c>
      <c r="J28" s="13" t="s">
        <v>15</v>
      </c>
    </row>
    <row r="29" spans="1:10" x14ac:dyDescent="0.25">
      <c r="A29" s="1"/>
      <c r="B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</row>
  </sheetData>
  <mergeCells count="44">
    <mergeCell ref="D1:E1"/>
    <mergeCell ref="F1:G1"/>
    <mergeCell ref="H1:I1"/>
    <mergeCell ref="J1:J2"/>
    <mergeCell ref="D4:D5"/>
    <mergeCell ref="E4:E5"/>
    <mergeCell ref="G4:G5"/>
    <mergeCell ref="I4:I5"/>
    <mergeCell ref="J4:J5"/>
    <mergeCell ref="D16:D17"/>
    <mergeCell ref="E16:E17"/>
    <mergeCell ref="G16:G17"/>
    <mergeCell ref="G6:G8"/>
    <mergeCell ref="D6:D8"/>
    <mergeCell ref="E6:E8"/>
    <mergeCell ref="D9:D10"/>
    <mergeCell ref="E9:E10"/>
    <mergeCell ref="G9:G10"/>
    <mergeCell ref="D12:D13"/>
    <mergeCell ref="E12:E13"/>
    <mergeCell ref="G12:G13"/>
    <mergeCell ref="D14:D15"/>
    <mergeCell ref="E14:E15"/>
    <mergeCell ref="G14:G15"/>
    <mergeCell ref="D19:D20"/>
    <mergeCell ref="E19:E20"/>
    <mergeCell ref="G19:G20"/>
    <mergeCell ref="D22:D23"/>
    <mergeCell ref="E22:E23"/>
    <mergeCell ref="G22:G23"/>
    <mergeCell ref="J6:J8"/>
    <mergeCell ref="J22:J23"/>
    <mergeCell ref="I19:I20"/>
    <mergeCell ref="I22:I23"/>
    <mergeCell ref="J9:J10"/>
    <mergeCell ref="J12:J13"/>
    <mergeCell ref="J14:J15"/>
    <mergeCell ref="J16:J17"/>
    <mergeCell ref="J19:J20"/>
    <mergeCell ref="I6:I8"/>
    <mergeCell ref="I9:I10"/>
    <mergeCell ref="I12:I13"/>
    <mergeCell ref="I14:I15"/>
    <mergeCell ref="I16:I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4" sqref="A4:A8"/>
    </sheetView>
  </sheetViews>
  <sheetFormatPr defaultRowHeight="15" x14ac:dyDescent="0.25"/>
  <cols>
    <col min="1" max="1" width="7.28515625" customWidth="1"/>
    <col min="2" max="2" width="8" bestFit="1" customWidth="1"/>
    <col min="3" max="3" width="6.7109375" bestFit="1" customWidth="1"/>
    <col min="4" max="4" width="10" bestFit="1" customWidth="1"/>
    <col min="5" max="5" width="8.7109375" bestFit="1" customWidth="1"/>
  </cols>
  <sheetData>
    <row r="1" spans="1:5" x14ac:dyDescent="0.25">
      <c r="A1" s="63" t="s">
        <v>94</v>
      </c>
      <c r="B1" s="63"/>
      <c r="C1" s="63"/>
      <c r="D1" s="63"/>
      <c r="E1" s="63"/>
    </row>
    <row r="3" spans="1:5" x14ac:dyDescent="0.25">
      <c r="B3" s="7" t="s">
        <v>15</v>
      </c>
      <c r="C3" s="7" t="s">
        <v>43</v>
      </c>
      <c r="D3" s="7" t="s">
        <v>22</v>
      </c>
      <c r="E3" s="21" t="s">
        <v>95</v>
      </c>
    </row>
    <row r="4" spans="1:5" x14ac:dyDescent="0.25">
      <c r="A4" s="20" t="s">
        <v>19</v>
      </c>
      <c r="B4" s="13">
        <v>2</v>
      </c>
      <c r="C4" s="13">
        <v>1</v>
      </c>
      <c r="D4" s="13">
        <v>3</v>
      </c>
      <c r="E4" s="13">
        <f>B4+C4+D4</f>
        <v>6</v>
      </c>
    </row>
    <row r="5" spans="1:5" x14ac:dyDescent="0.25">
      <c r="A5" s="20" t="s">
        <v>12</v>
      </c>
      <c r="B5" s="13">
        <v>3</v>
      </c>
      <c r="C5" s="13">
        <v>2</v>
      </c>
      <c r="D5" s="13">
        <v>0</v>
      </c>
      <c r="E5" s="13">
        <f>B5+C5+D5</f>
        <v>5</v>
      </c>
    </row>
    <row r="6" spans="1:5" x14ac:dyDescent="0.25">
      <c r="A6" s="20" t="s">
        <v>96</v>
      </c>
      <c r="B6" s="13">
        <v>0</v>
      </c>
      <c r="C6" s="13">
        <v>0</v>
      </c>
      <c r="D6" s="13">
        <v>0</v>
      </c>
      <c r="E6" s="13">
        <f>B6+C6+D6</f>
        <v>0</v>
      </c>
    </row>
    <row r="7" spans="1:5" x14ac:dyDescent="0.25">
      <c r="A7" s="20" t="s">
        <v>87</v>
      </c>
      <c r="B7" s="13">
        <v>5</v>
      </c>
      <c r="C7" s="13">
        <v>0</v>
      </c>
      <c r="D7" s="13">
        <v>0</v>
      </c>
      <c r="E7" s="13">
        <f>B7+C7+D7</f>
        <v>5</v>
      </c>
    </row>
    <row r="8" spans="1:5" x14ac:dyDescent="0.25">
      <c r="A8" s="20" t="s">
        <v>97</v>
      </c>
      <c r="B8" s="13">
        <v>0</v>
      </c>
      <c r="C8" s="13">
        <v>0</v>
      </c>
      <c r="D8" s="13">
        <v>0</v>
      </c>
      <c r="E8" s="13">
        <f>B8+C8+D8</f>
        <v>0</v>
      </c>
    </row>
    <row r="9" spans="1:5" x14ac:dyDescent="0.25">
      <c r="B9" s="1"/>
    </row>
    <row r="10" spans="1:5" x14ac:dyDescent="0.25">
      <c r="B10" s="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5" sqref="K5"/>
    </sheetView>
  </sheetViews>
  <sheetFormatPr defaultRowHeight="15" x14ac:dyDescent="0.25"/>
  <cols>
    <col min="2" max="2" width="10.7109375" customWidth="1"/>
    <col min="3" max="3" width="10.5703125" customWidth="1"/>
    <col min="4" max="4" width="12.140625" customWidth="1"/>
    <col min="5" max="5" width="8.42578125" customWidth="1"/>
    <col min="8" max="8" width="41.28515625" bestFit="1" customWidth="1"/>
    <col min="9" max="9" width="13.7109375" bestFit="1" customWidth="1"/>
    <col min="11" max="11" width="19.42578125" bestFit="1" customWidth="1"/>
  </cols>
  <sheetData>
    <row r="1" spans="1:11" x14ac:dyDescent="0.25">
      <c r="B1" s="65" t="s">
        <v>98</v>
      </c>
      <c r="C1" s="66"/>
      <c r="D1" s="67"/>
      <c r="E1" s="25"/>
      <c r="G1" s="64" t="s">
        <v>99</v>
      </c>
      <c r="H1" s="64"/>
      <c r="I1" s="23" t="s">
        <v>100</v>
      </c>
      <c r="K1" s="24" t="s">
        <v>101</v>
      </c>
    </row>
    <row r="2" spans="1:11" x14ac:dyDescent="0.25">
      <c r="B2" s="22" t="s">
        <v>15</v>
      </c>
      <c r="C2" s="22" t="s">
        <v>43</v>
      </c>
      <c r="D2" s="22" t="s">
        <v>22</v>
      </c>
      <c r="E2" s="29" t="s">
        <v>95</v>
      </c>
      <c r="G2" s="13" t="s">
        <v>102</v>
      </c>
      <c r="H2" s="13" t="s">
        <v>103</v>
      </c>
      <c r="I2" s="31">
        <v>5</v>
      </c>
      <c r="K2" s="13">
        <f>0.65+(0.01*I16)</f>
        <v>0.87</v>
      </c>
    </row>
    <row r="3" spans="1:11" x14ac:dyDescent="0.25">
      <c r="A3" s="22" t="s">
        <v>19</v>
      </c>
      <c r="B3" s="13">
        <v>2</v>
      </c>
      <c r="C3" s="13">
        <v>1</v>
      </c>
      <c r="D3" s="13">
        <v>3</v>
      </c>
      <c r="E3" s="13">
        <f>(B3*B13)+(C3*C13)+(D3*D13)</f>
        <v>28</v>
      </c>
      <c r="G3" s="13" t="s">
        <v>104</v>
      </c>
      <c r="H3" s="13" t="s">
        <v>105</v>
      </c>
      <c r="I3" s="31">
        <v>1</v>
      </c>
    </row>
    <row r="4" spans="1:11" x14ac:dyDescent="0.25">
      <c r="A4" s="22" t="s">
        <v>12</v>
      </c>
      <c r="B4" s="13">
        <v>3</v>
      </c>
      <c r="C4" s="13">
        <v>2</v>
      </c>
      <c r="D4" s="13">
        <v>0</v>
      </c>
      <c r="E4" s="13">
        <f>(B4*B14)+(C4*C14)+(D4*D14)</f>
        <v>22</v>
      </c>
      <c r="G4" s="13" t="s">
        <v>106</v>
      </c>
      <c r="H4" s="13" t="s">
        <v>107</v>
      </c>
      <c r="I4" s="31">
        <v>4</v>
      </c>
      <c r="K4" s="33" t="s">
        <v>108</v>
      </c>
    </row>
    <row r="5" spans="1:11" x14ac:dyDescent="0.25">
      <c r="A5" s="22" t="s">
        <v>96</v>
      </c>
      <c r="B5" s="13">
        <v>0</v>
      </c>
      <c r="C5" s="13">
        <v>0</v>
      </c>
      <c r="D5" s="13">
        <v>0</v>
      </c>
      <c r="E5" s="13">
        <f>(B5*B15)+(C5*C15)+(D5*D15)</f>
        <v>0</v>
      </c>
      <c r="G5" s="13" t="s">
        <v>109</v>
      </c>
      <c r="H5" s="13" t="s">
        <v>110</v>
      </c>
      <c r="I5" s="31">
        <v>0</v>
      </c>
      <c r="K5" s="13">
        <f>E8*K2</f>
        <v>73.95</v>
      </c>
    </row>
    <row r="6" spans="1:11" x14ac:dyDescent="0.25">
      <c r="A6" s="22" t="s">
        <v>87</v>
      </c>
      <c r="B6" s="27">
        <v>5</v>
      </c>
      <c r="C6" s="28">
        <v>0</v>
      </c>
      <c r="D6" s="26">
        <v>0</v>
      </c>
      <c r="E6" s="13">
        <f>(B6*B16)+(C6*C16)+(D6*D16)</f>
        <v>35</v>
      </c>
      <c r="G6" s="13" t="s">
        <v>111</v>
      </c>
      <c r="H6" s="13" t="s">
        <v>112</v>
      </c>
      <c r="I6" s="31">
        <v>0</v>
      </c>
    </row>
    <row r="7" spans="1:11" x14ac:dyDescent="0.25">
      <c r="A7" s="22" t="s">
        <v>97</v>
      </c>
      <c r="B7" s="27">
        <v>0</v>
      </c>
      <c r="C7" s="28">
        <v>0</v>
      </c>
      <c r="D7" s="30">
        <v>0</v>
      </c>
      <c r="E7" s="13">
        <f>(B7*B17)+(C7*C17)+(D7*D17)</f>
        <v>0</v>
      </c>
      <c r="G7" s="13" t="s">
        <v>113</v>
      </c>
      <c r="H7" s="13" t="s">
        <v>114</v>
      </c>
      <c r="I7" s="31">
        <v>3</v>
      </c>
    </row>
    <row r="8" spans="1:11" x14ac:dyDescent="0.25">
      <c r="B8" s="1"/>
      <c r="C8" s="1"/>
      <c r="D8" s="1"/>
      <c r="E8" s="13">
        <f>E7+E6+E5+E4+E3</f>
        <v>85</v>
      </c>
      <c r="G8" s="13" t="s">
        <v>115</v>
      </c>
      <c r="H8" s="13" t="s">
        <v>116</v>
      </c>
      <c r="I8" s="31">
        <v>3</v>
      </c>
    </row>
    <row r="9" spans="1:11" x14ac:dyDescent="0.25">
      <c r="B9" s="1"/>
      <c r="C9" s="1"/>
      <c r="D9" s="1"/>
      <c r="E9" s="1"/>
      <c r="G9" s="13" t="s">
        <v>117</v>
      </c>
      <c r="H9" s="13" t="s">
        <v>118</v>
      </c>
      <c r="I9" s="31">
        <v>1</v>
      </c>
    </row>
    <row r="10" spans="1:11" x14ac:dyDescent="0.25">
      <c r="B10" s="1"/>
      <c r="C10" s="1"/>
      <c r="D10" s="1"/>
      <c r="E10" s="1"/>
      <c r="G10" s="13" t="s">
        <v>119</v>
      </c>
      <c r="H10" s="13" t="s">
        <v>120</v>
      </c>
      <c r="I10" s="31">
        <v>0</v>
      </c>
    </row>
    <row r="11" spans="1:11" x14ac:dyDescent="0.25">
      <c r="B11" s="70" t="s">
        <v>132</v>
      </c>
      <c r="C11" s="71"/>
      <c r="D11" s="72"/>
      <c r="E11" s="1"/>
      <c r="G11" s="13" t="s">
        <v>121</v>
      </c>
      <c r="H11" s="13" t="s">
        <v>122</v>
      </c>
      <c r="I11" s="31">
        <v>0</v>
      </c>
    </row>
    <row r="12" spans="1:11" x14ac:dyDescent="0.25">
      <c r="A12" s="68"/>
      <c r="B12" s="73" t="s">
        <v>15</v>
      </c>
      <c r="C12" s="73" t="s">
        <v>43</v>
      </c>
      <c r="D12" s="73" t="s">
        <v>22</v>
      </c>
      <c r="G12" s="13" t="s">
        <v>123</v>
      </c>
      <c r="H12" s="13" t="s">
        <v>124</v>
      </c>
      <c r="I12" s="31">
        <v>1</v>
      </c>
    </row>
    <row r="13" spans="1:11" x14ac:dyDescent="0.25">
      <c r="A13" s="73" t="s">
        <v>19</v>
      </c>
      <c r="B13" s="69">
        <v>3</v>
      </c>
      <c r="C13" s="69">
        <v>4</v>
      </c>
      <c r="D13" s="69">
        <v>6</v>
      </c>
      <c r="G13" s="13" t="s">
        <v>125</v>
      </c>
      <c r="H13" s="13" t="s">
        <v>126</v>
      </c>
      <c r="I13" s="31">
        <v>0</v>
      </c>
    </row>
    <row r="14" spans="1:11" x14ac:dyDescent="0.25">
      <c r="A14" s="73" t="s">
        <v>12</v>
      </c>
      <c r="B14" s="69">
        <v>4</v>
      </c>
      <c r="C14" s="69">
        <v>5</v>
      </c>
      <c r="D14" s="69">
        <v>7</v>
      </c>
      <c r="G14" s="13" t="s">
        <v>127</v>
      </c>
      <c r="H14" s="13" t="s">
        <v>128</v>
      </c>
      <c r="I14" s="31">
        <v>1</v>
      </c>
    </row>
    <row r="15" spans="1:11" x14ac:dyDescent="0.25">
      <c r="A15" s="73" t="s">
        <v>96</v>
      </c>
      <c r="B15" s="69">
        <v>4</v>
      </c>
      <c r="C15" s="69">
        <v>5</v>
      </c>
      <c r="D15" s="69">
        <v>7</v>
      </c>
      <c r="G15" s="13" t="s">
        <v>129</v>
      </c>
      <c r="H15" s="32" t="s">
        <v>130</v>
      </c>
      <c r="I15" s="13">
        <v>3</v>
      </c>
    </row>
    <row r="16" spans="1:11" x14ac:dyDescent="0.25">
      <c r="A16" s="73" t="s">
        <v>87</v>
      </c>
      <c r="B16" s="69">
        <v>7</v>
      </c>
      <c r="C16" s="69">
        <v>10</v>
      </c>
      <c r="D16" s="69">
        <v>15</v>
      </c>
      <c r="G16" s="1"/>
      <c r="H16" s="1"/>
      <c r="I16" s="13">
        <f>I2+I3+I4+I5+I6+I7+I8+I9+I10+I11+I12+I13+I14+I15</f>
        <v>22</v>
      </c>
    </row>
    <row r="17" spans="1:4" x14ac:dyDescent="0.25">
      <c r="A17" s="73" t="s">
        <v>97</v>
      </c>
      <c r="B17" s="69">
        <v>7</v>
      </c>
      <c r="C17" s="69">
        <v>10</v>
      </c>
      <c r="D17" s="69">
        <v>15</v>
      </c>
    </row>
  </sheetData>
  <mergeCells count="2">
    <mergeCell ref="G1:H1"/>
    <mergeCell ref="B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"/>
  <sheetViews>
    <sheetView tabSelected="1" workbookViewId="0">
      <selection activeCell="F9" sqref="F9"/>
    </sheetView>
  </sheetViews>
  <sheetFormatPr defaultRowHeight="15" x14ac:dyDescent="0.25"/>
  <cols>
    <col min="2" max="2" width="18.140625" bestFit="1" customWidth="1"/>
  </cols>
  <sheetData>
    <row r="3" spans="2:8" x14ac:dyDescent="0.25">
      <c r="B3" s="33" t="s">
        <v>133</v>
      </c>
    </row>
    <row r="4" spans="2:8" x14ac:dyDescent="0.25">
      <c r="B4" s="74">
        <f>APF!K5*50</f>
        <v>3697.5</v>
      </c>
    </row>
    <row r="6" spans="2:8" ht="32.25" customHeight="1" x14ac:dyDescent="0.25">
      <c r="B6" s="75" t="s">
        <v>134</v>
      </c>
      <c r="C6" s="75"/>
      <c r="D6" s="75"/>
      <c r="E6" s="75"/>
      <c r="F6" s="75"/>
      <c r="G6" s="75"/>
      <c r="H6" s="75"/>
    </row>
  </sheetData>
  <mergeCells count="1">
    <mergeCell ref="B6:H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CFB</vt:lpstr>
      <vt:lpstr>COMPLEXIDADE</vt:lpstr>
      <vt:lpstr>APF</vt:lpstr>
      <vt:lpstr>CUSTO DO PROJETO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Ramalho, Beatriz</cp:lastModifiedBy>
  <cp:revision/>
  <dcterms:created xsi:type="dcterms:W3CDTF">2006-09-16T00:00:00Z</dcterms:created>
  <dcterms:modified xsi:type="dcterms:W3CDTF">2016-09-02T13:56:11Z</dcterms:modified>
  <cp:category/>
  <cp:contentStatus/>
</cp:coreProperties>
</file>