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E66AF42-E721-7B42-BA8E-BA602324D5C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otas Ponderadas" sheetId="3" r:id="rId1"/>
    <sheet name="Tabelas de pontuaçã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3" l="1"/>
  <c r="O45" i="3"/>
  <c r="O44" i="3"/>
  <c r="O43" i="3"/>
  <c r="O42" i="3"/>
  <c r="O40" i="3"/>
  <c r="O41" i="3"/>
  <c r="O39" i="3"/>
  <c r="O38" i="3"/>
  <c r="O37" i="3"/>
  <c r="O36" i="3"/>
  <c r="O35" i="3"/>
  <c r="O31" i="3"/>
  <c r="O32" i="3"/>
  <c r="O33" i="3"/>
  <c r="O34" i="3"/>
  <c r="O30" i="3"/>
  <c r="O29" i="3"/>
  <c r="O28" i="3"/>
  <c r="O24" i="3"/>
  <c r="O15" i="3"/>
  <c r="O16" i="3"/>
  <c r="O17" i="3"/>
  <c r="O18" i="3"/>
  <c r="O19" i="3"/>
  <c r="O20" i="3"/>
  <c r="O21" i="3"/>
  <c r="O22" i="3"/>
  <c r="O23" i="3"/>
  <c r="O25" i="3"/>
  <c r="O26" i="3"/>
  <c r="O27" i="3"/>
  <c r="O14" i="3"/>
  <c r="O13" i="3"/>
  <c r="O12" i="3"/>
  <c r="O11" i="3"/>
  <c r="O10" i="3"/>
  <c r="O9" i="3"/>
  <c r="O5" i="3"/>
  <c r="O6" i="3"/>
  <c r="O7" i="3"/>
  <c r="O8" i="3"/>
  <c r="O4" i="3"/>
</calcChain>
</file>

<file path=xl/sharedStrings.xml><?xml version="1.0" encoding="utf-8"?>
<sst xmlns="http://schemas.openxmlformats.org/spreadsheetml/2006/main" count="177" uniqueCount="100">
  <si>
    <t>Etapa</t>
  </si>
  <si>
    <t>Prova</t>
  </si>
  <si>
    <t>Nº de questões</t>
  </si>
  <si>
    <t>Nota - Forma de cálculo</t>
  </si>
  <si>
    <t>Nota Máxima</t>
  </si>
  <si>
    <t>Peso</t>
  </si>
  <si>
    <t>Nota máxima ponderada</t>
  </si>
  <si>
    <t>Nota de Corte ponderada</t>
  </si>
  <si>
    <t>(P1) Prova Objetiva - Conhecimentos Gerais</t>
  </si>
  <si>
    <t>100* Nº de acertos/20</t>
  </si>
  <si>
    <t>(P4) Títulos/Expereiência</t>
  </si>
  <si>
    <t>-</t>
  </si>
  <si>
    <t>Total - Nota final</t>
  </si>
  <si>
    <t>Nota da Questão</t>
  </si>
  <si>
    <t xml:space="preserve">1 – O peso dos eixos temáticos da P2 (Prova objetiva de Conhecimentos Específicos), são atribuídos conforme previstos no ANEXO V- DOS PESOS POR ORGÃOS/CARGOS/ESPECIALIDADE  </t>
  </si>
  <si>
    <t xml:space="preserve">((Nº acertos eixo temático 1)* peso eixo temático 1)
+
((Nº acertos eixo temático 2)* peso eixo temático 2)
+
((Nº acertos eixo temático 3)* peso eixo temático 3) 
+
((Nº acertos eixo temático 4)* peso eixo temático 4)
+
 ((Nº acertos eixo temático 5)* peso eixo temático 5) </t>
  </si>
  <si>
    <t xml:space="preserve">Tabela 1
CARGO E ESPECIALIDADE DEMANDADA COM ETAPA DE TITULAÇÃO VALENDO 10% DO TOTAL DE PONTOS </t>
  </si>
  <si>
    <t xml:space="preserve">10*(Total obtido na prova de títulos segundo o “QUADRO DE ATRIBUIÇÃO DE PONTOS PARA A AVALIAÇÃO DE TÍTULOS”) </t>
  </si>
  <si>
    <t>(P2) Prova Objetiva - Conhecimentos Específicos</t>
  </si>
  <si>
    <t>(P3) Prova Discursiva</t>
  </si>
  <si>
    <t>1ª</t>
  </si>
  <si>
    <t>2ª</t>
  </si>
  <si>
    <t xml:space="preserve">Tabela 2
CARGO E ESPECIALIDADE DEMANDADA COM ETAPA DE TITULAÇÃO VALENDO 5% DO TOTAL DE PONTOS </t>
  </si>
  <si>
    <t xml:space="preserve">2 – O peso dos eixos temáticos da P2 (Prova objetiva de Conhecimentos Específicos), são atribuídos conforme previstos no ANEXO V- DOS PESOS POR ORGÃOS/CARGOS/ESPECIALIDADE   </t>
  </si>
  <si>
    <t xml:space="preserve">Tabela 3
CARGO E ESPECIALIDADE DEMANDADA SEM ETAPA DE TÍTULOS </t>
  </si>
  <si>
    <t xml:space="preserve">3 – O peso dos eixos temáticos da P2 (Prova objetiva de Conhecimentos Específicos), são atribuídos conforme previstos no ANEXO V- DOS PESOS POR ORGÃOS/CARGOS/ESPECIALIDADE  </t>
  </si>
  <si>
    <t>Cargos</t>
  </si>
  <si>
    <t>Tecnologista</t>
  </si>
  <si>
    <t>Especialidade</t>
  </si>
  <si>
    <t>Eixo Temático 1</t>
  </si>
  <si>
    <t>Eixo Temático 2</t>
  </si>
  <si>
    <t>Eixo Temático 3</t>
  </si>
  <si>
    <t>Eixo Temático 4</t>
  </si>
  <si>
    <t>Eixo Temático 5</t>
  </si>
  <si>
    <t>Pesos</t>
  </si>
  <si>
    <t>Órgão</t>
  </si>
  <si>
    <t>AGU</t>
  </si>
  <si>
    <t>IBGE</t>
  </si>
  <si>
    <t>INCRA</t>
  </si>
  <si>
    <t>INEP</t>
  </si>
  <si>
    <t>MCTI</t>
  </si>
  <si>
    <t>MGI</t>
  </si>
  <si>
    <t>MS</t>
  </si>
  <si>
    <t>Analista em Ciência e Tecnologia</t>
  </si>
  <si>
    <t>História</t>
  </si>
  <si>
    <t>Analista Técnico Administrativo</t>
  </si>
  <si>
    <t>Tabela de Pontuação</t>
  </si>
  <si>
    <t>P1 (Conhecimentos Gerais)</t>
  </si>
  <si>
    <t>P2 (específicas)</t>
  </si>
  <si>
    <t>Eixo temático 1</t>
  </si>
  <si>
    <t>Eixo temático 2</t>
  </si>
  <si>
    <t>Eixo temático 3</t>
  </si>
  <si>
    <t>Eixo temático 4</t>
  </si>
  <si>
    <t>Eixo temático 5</t>
  </si>
  <si>
    <t>P3 - Discursiva</t>
  </si>
  <si>
    <t>P4 - Títulos/Experiência</t>
  </si>
  <si>
    <t>Prencha os campos abaixo com o total de acerto (provas objetivas), nota (prova discursiva) e pontos atribuido (título/experiência).</t>
  </si>
  <si>
    <t>Nota Ponderada Máxima</t>
  </si>
  <si>
    <t xml:space="preserve">• Advocacia Geral da União – AGU
Analista Técnico Administrativo -  Qualquer área de conhecimento;
Administrador -  Administração;
Arquivista -  Arquivologia;
Técnico em Comunicação Social -  Comunicação Social;
Contador -  Contabilidade;
• PREVIC
Analista Administrativo - Qualquer área de conhecimento; </t>
  </si>
  <si>
    <t>• FUNAI
Especialista em Indigenismo -  Administração;
Especialista em Indigenismo -  Arquivologia;
Especialista em Indigenismo - Biblioteconomia;
Especialista em Indigenismo -  Comunicação Social;
Especialista em Indigenismo -  Contabilidade;
• INEP
Pesquisador-Tecnologista em Informações e Avaliações Educacionais -  Qualquer área de conhecimento;
• MGI
Especialistas em Políticas Públicas e Gestão Governamental (EPPGG) -  Qualquer área de conhecimento;
• MCTI
Analista em Ciência e Tecnologia -  Qualquer área de conhecimento;
Analista em Ciência e Tecnologia - Biblioteconomia;
Analista em Ciência e Tecnologia - Arquivologia;
Analista em Ciência e Tecnologia - Contabilidade;
Analista em Ciência e Tecnologia - Comunicação Social;
• MS
Tecnologista -  Administração, Contabilidade, Economia ou Estatística.</t>
  </si>
  <si>
    <t>• INCRA
Analista Administrativo -  Qualquer área de conhecimento;
Analista Administrativo - Contabilidade;
Analista Administrativo (Técnico em Comunicação) - Comunicação Social;
Analista em Reforma e Desenvolvimento Agrário - Qualquer área de conhecimento;
• MGI
Analista Técnico Administrativo - Qualquer área de conhecimento;
Arquivista -  Arquivologia;
Bibliotecário -  Biblioteconomia;
Técnico em Comunicação Social,
Especialidade: Comunicação Social;
Contador -  Contabilidade;
• MDIC
Analista Técnico Administrativo - Qualquer área de conhecimento;
• MPO
Analista Técnico Administrativo -  Qualquer área de conhecimento;
• MJSP
Analista Técnico Administrativo -  Qualquer área de conhecimento;
• MinC
Analista Técnico Administrativo -  Qualquer área de conhecimento;
• IBGE
Analista de Planejamento, Gestão e Infraestrutura em Informações Geográficas e Estatísticas -  Ciências contábeis e Gestão de Pesquisa;
Analista de Planejamento, Gestão e Infraestrutura em Informações Geográficas e Estatísticas -  Planejamento, Orçamento e gestão administrativa, auditoria e
corregedoria;
Analista de Planejamento, Gestão e Infraestrutura em Informações Geográficas e Estatísticas -  Letras (português-inglês);
Analista de Planejamento, Gestão e Infraestrutura em Informações Geográficas e Estatísticas -  Educação corporativa e administração escolar;
Tecnologista em Informações Geográficas e Estatísticas -  Planejamento e gestão técnica administrativa;
Tecnologista em Informações Geográficas e Estatísticas -  Arquivologia;
Tecnologista em Informações Geográficas e Estatísticas -  Biblioteconomia;
Tecnologista em Informações Geográficas e Estatísticas -  Comunicação social com habilitação em Jornalismo;
Tecnologista em Informações Geográficas e Estatísticas -  História;
Tecnologista em Informações Geográficas e Estatísticas -  Produção audiovisual e publicidade e propaganda;
• MAPA
Cargo: Analista em Ciência e Tecnologia -  Qualquer área de conhecimento</t>
  </si>
  <si>
    <t>Administrador</t>
  </si>
  <si>
    <t>Administração</t>
  </si>
  <si>
    <t>Analista Técnico-Administrativo</t>
  </si>
  <si>
    <t>Arquivista</t>
  </si>
  <si>
    <t>Técnico em comunicação social</t>
  </si>
  <si>
    <t>Contador</t>
  </si>
  <si>
    <t>Graduação em qualquer área de conhecimento</t>
  </si>
  <si>
    <t>Arquivologia</t>
  </si>
  <si>
    <t>Contabilidade</t>
  </si>
  <si>
    <t xml:space="preserve">Comunicação Social </t>
  </si>
  <si>
    <t>Especialista em Indigenismo</t>
  </si>
  <si>
    <t>Funai</t>
  </si>
  <si>
    <t>Biblioteconomia</t>
  </si>
  <si>
    <t>Analista de Planejamento, Gestão e Infraestrutura em Informações Geográficas e Estatísticas</t>
  </si>
  <si>
    <t>Tecnologista em Informações Geográficas e Estatísticas</t>
  </si>
  <si>
    <t>Ciências contábeis e Gestão de
Pesquisa</t>
  </si>
  <si>
    <t xml:space="preserve">Letras (português-inglês) </t>
  </si>
  <si>
    <t>Educação corporativa e administração escolar</t>
  </si>
  <si>
    <t>Planejamento, Orçamento e gestão administrativa, auditoria e corregedoria</t>
  </si>
  <si>
    <t>Comunicação Social com habilitação em jornalismo</t>
  </si>
  <si>
    <t>Planejamento e gestão técnica administrativa</t>
  </si>
  <si>
    <t>Produção audiovisula e publicidade</t>
  </si>
  <si>
    <t>Qualquer área de conhecimento</t>
  </si>
  <si>
    <t>Comunicação Social;</t>
  </si>
  <si>
    <t>Qualquer área de conhecimento;</t>
  </si>
  <si>
    <t>Analista em Reforma e Desenvolvimento Agrário</t>
  </si>
  <si>
    <t>Analista Administrativo (Técnico em Comunicação)</t>
  </si>
  <si>
    <t>Analista Administrativo</t>
  </si>
  <si>
    <t>Pesquisador-Tecnologista em Informações e Avaliações Educacionais</t>
  </si>
  <si>
    <t>MAPA</t>
  </si>
  <si>
    <t>Comunicaação Social</t>
  </si>
  <si>
    <t>MinC</t>
  </si>
  <si>
    <t>Bibliotecário</t>
  </si>
  <si>
    <t>Especialistas em Políticas Pública e Gestão Governamental (EPPGG)</t>
  </si>
  <si>
    <t>Comunicsação Social</t>
  </si>
  <si>
    <t>MJSP</t>
  </si>
  <si>
    <t>MDIC</t>
  </si>
  <si>
    <t>MPO</t>
  </si>
  <si>
    <t>PREVIC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</si>
</sst>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6" borderId="32" xfId="0" applyFill="1" applyBorder="1" applyAlignment="1" applyProtection="1">
      <alignment horizontal="center" vertical="center"/>
      <protection locked="0"/>
    </xf>
    <xf numFmtId="0" fontId="0" fillId="6" borderId="32" xfId="0" applyFill="1" applyBorder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center" wrapText="1"/>
      <protection locked="0"/>
    </xf>
    <xf numFmtId="0" fontId="0" fillId="8" borderId="32" xfId="0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10" xfId="0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5" fillId="6" borderId="18" xfId="0" quotePrefix="1" applyFont="1" applyFill="1" applyBorder="1" applyAlignment="1">
      <alignment horizontal="center" vertical="center" wrapText="1"/>
    </xf>
    <xf numFmtId="2" fontId="0" fillId="0" borderId="5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5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0" fillId="0" borderId="46" xfId="0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showGridLines="0" tabSelected="1" workbookViewId="0">
      <selection activeCell="C14" sqref="C14"/>
    </sheetView>
  </sheetViews>
  <sheetFormatPr defaultRowHeight="15" x14ac:dyDescent="0.2"/>
  <cols>
    <col min="1" max="1" width="25.2890625" bestFit="1" customWidth="1"/>
    <col min="2" max="2" width="11.1640625" customWidth="1"/>
    <col min="5" max="5" width="15.87109375" style="14" customWidth="1"/>
    <col min="6" max="6" width="46.41015625" style="15" bestFit="1" customWidth="1"/>
    <col min="7" max="7" width="39.68359375" style="15" customWidth="1"/>
    <col min="8" max="8" width="13.046875" customWidth="1"/>
    <col min="9" max="13" width="12.10546875" customWidth="1"/>
    <col min="14" max="14" width="2.95703125" customWidth="1"/>
    <col min="15" max="15" width="13.046875" customWidth="1"/>
  </cols>
  <sheetData>
    <row r="1" spans="1:15" ht="20.25" customHeight="1" thickBot="1" x14ac:dyDescent="0.25"/>
    <row r="2" spans="1:15" ht="36" customHeight="1" x14ac:dyDescent="0.2">
      <c r="A2" s="74" t="s">
        <v>56</v>
      </c>
      <c r="B2" s="75"/>
      <c r="C2" s="76"/>
      <c r="E2" s="91" t="s">
        <v>35</v>
      </c>
      <c r="F2" s="89" t="s">
        <v>26</v>
      </c>
      <c r="G2" s="89" t="s">
        <v>28</v>
      </c>
      <c r="H2" s="85" t="s">
        <v>46</v>
      </c>
      <c r="I2" s="87" t="s">
        <v>34</v>
      </c>
      <c r="J2" s="87"/>
      <c r="K2" s="87"/>
      <c r="L2" s="87"/>
      <c r="M2" s="88"/>
      <c r="O2" s="80" t="s">
        <v>57</v>
      </c>
    </row>
    <row r="3" spans="1:15" ht="32.25" customHeight="1" thickBot="1" x14ac:dyDescent="0.25">
      <c r="A3" s="77"/>
      <c r="B3" s="78"/>
      <c r="C3" s="79"/>
      <c r="E3" s="92"/>
      <c r="F3" s="90"/>
      <c r="G3" s="90"/>
      <c r="H3" s="86"/>
      <c r="I3" s="37" t="s">
        <v>29</v>
      </c>
      <c r="J3" s="37" t="s">
        <v>30</v>
      </c>
      <c r="K3" s="37" t="s">
        <v>31</v>
      </c>
      <c r="L3" s="37" t="s">
        <v>32</v>
      </c>
      <c r="M3" s="38" t="s">
        <v>33</v>
      </c>
      <c r="O3" s="81"/>
    </row>
    <row r="4" spans="1:15" ht="35.25" customHeight="1" x14ac:dyDescent="0.2">
      <c r="A4" s="82" t="s">
        <v>47</v>
      </c>
      <c r="B4" s="82"/>
      <c r="C4" s="8"/>
      <c r="E4" s="67" t="s">
        <v>36</v>
      </c>
      <c r="F4" s="43" t="s">
        <v>61</v>
      </c>
      <c r="G4" s="43" t="s">
        <v>62</v>
      </c>
      <c r="H4" s="44">
        <v>2</v>
      </c>
      <c r="I4" s="45">
        <v>3</v>
      </c>
      <c r="J4" s="45">
        <v>3</v>
      </c>
      <c r="K4" s="45">
        <v>1</v>
      </c>
      <c r="L4" s="45">
        <v>2</v>
      </c>
      <c r="M4" s="46">
        <v>1</v>
      </c>
      <c r="O4" s="22">
        <f>(((100*$C$4)/20)*0.25)+((($C$6*I4)+($C$7*J4)+($C$8*K4)+($C$9*L4)+($C$10*M4))*0.5)+($C$11*0.2)+((10*$C$12)*0.05)</f>
        <v>0</v>
      </c>
    </row>
    <row r="5" spans="1:15" ht="35.25" customHeight="1" x14ac:dyDescent="0.2">
      <c r="A5" s="82" t="s">
        <v>48</v>
      </c>
      <c r="B5" s="82"/>
      <c r="C5" s="83"/>
      <c r="E5" s="68"/>
      <c r="F5" s="40" t="s">
        <v>63</v>
      </c>
      <c r="G5" s="40" t="s">
        <v>67</v>
      </c>
      <c r="H5" s="41">
        <v>2</v>
      </c>
      <c r="I5" s="42">
        <v>2</v>
      </c>
      <c r="J5" s="42">
        <v>3</v>
      </c>
      <c r="K5" s="42">
        <v>2</v>
      </c>
      <c r="L5" s="42">
        <v>2</v>
      </c>
      <c r="M5" s="47">
        <v>1</v>
      </c>
      <c r="O5" s="23">
        <f t="shared" ref="O5:O8" si="0">(((100*$C$4)/20)*0.25)+((($C$6*I5)+($C$7*J5)+($C$8*K5)+($C$9*L5)+($C$10*M5))*0.5)+($C$11*0.2)+((10*$C$12)*0.05)</f>
        <v>0</v>
      </c>
    </row>
    <row r="6" spans="1:15" ht="38.25" customHeight="1" x14ac:dyDescent="0.2">
      <c r="A6" s="14" t="s">
        <v>49</v>
      </c>
      <c r="C6" s="9"/>
      <c r="E6" s="68"/>
      <c r="F6" s="40" t="s">
        <v>64</v>
      </c>
      <c r="G6" s="40" t="s">
        <v>68</v>
      </c>
      <c r="H6" s="41">
        <v>2</v>
      </c>
      <c r="I6" s="42">
        <v>1</v>
      </c>
      <c r="J6" s="42">
        <v>3</v>
      </c>
      <c r="K6" s="42">
        <v>1</v>
      </c>
      <c r="L6" s="42">
        <v>1</v>
      </c>
      <c r="M6" s="47">
        <v>4</v>
      </c>
      <c r="O6" s="23">
        <f t="shared" si="0"/>
        <v>0</v>
      </c>
    </row>
    <row r="7" spans="1:15" ht="38.25" customHeight="1" x14ac:dyDescent="0.2">
      <c r="A7" s="14" t="s">
        <v>50</v>
      </c>
      <c r="C7" s="10"/>
      <c r="E7" s="68"/>
      <c r="F7" s="40" t="s">
        <v>66</v>
      </c>
      <c r="G7" s="40" t="s">
        <v>69</v>
      </c>
      <c r="H7" s="41">
        <v>2</v>
      </c>
      <c r="I7" s="42">
        <v>1</v>
      </c>
      <c r="J7" s="42">
        <v>2</v>
      </c>
      <c r="K7" s="42">
        <v>1</v>
      </c>
      <c r="L7" s="42">
        <v>5</v>
      </c>
      <c r="M7" s="47">
        <v>1</v>
      </c>
      <c r="O7" s="23">
        <f t="shared" si="0"/>
        <v>0</v>
      </c>
    </row>
    <row r="8" spans="1:15" ht="38.25" customHeight="1" thickBot="1" x14ac:dyDescent="0.25">
      <c r="A8" s="14" t="s">
        <v>51</v>
      </c>
      <c r="C8" s="10"/>
      <c r="E8" s="69"/>
      <c r="F8" s="48" t="s">
        <v>65</v>
      </c>
      <c r="G8" s="48" t="s">
        <v>70</v>
      </c>
      <c r="H8" s="49">
        <v>2</v>
      </c>
      <c r="I8" s="50">
        <v>1</v>
      </c>
      <c r="J8" s="50">
        <v>2</v>
      </c>
      <c r="K8" s="50">
        <v>1</v>
      </c>
      <c r="L8" s="50">
        <v>1</v>
      </c>
      <c r="M8" s="51">
        <v>5</v>
      </c>
      <c r="O8" s="26">
        <f t="shared" si="0"/>
        <v>0</v>
      </c>
    </row>
    <row r="9" spans="1:15" ht="38.25" customHeight="1" x14ac:dyDescent="0.2">
      <c r="A9" s="14" t="s">
        <v>52</v>
      </c>
      <c r="C9" s="10"/>
      <c r="E9" s="67" t="s">
        <v>72</v>
      </c>
      <c r="F9" s="65" t="s">
        <v>71</v>
      </c>
      <c r="G9" s="43" t="s">
        <v>62</v>
      </c>
      <c r="H9" s="44">
        <v>1</v>
      </c>
      <c r="I9" s="45">
        <v>2</v>
      </c>
      <c r="J9" s="45">
        <v>2</v>
      </c>
      <c r="K9" s="45">
        <v>2</v>
      </c>
      <c r="L9" s="45">
        <v>2</v>
      </c>
      <c r="M9" s="46">
        <v>2</v>
      </c>
      <c r="O9" s="59">
        <f>(((100*$C$4)/20)*0.2)+((($C$6*I9)+($C$7*J9)+($C$8*K9)+($C$9*L9)+($C$10*M9))*0.5)+($C$11*0.2)+((10*$C$12)*0.1)</f>
        <v>0</v>
      </c>
    </row>
    <row r="10" spans="1:15" s="15" customFormat="1" ht="38.25" customHeight="1" x14ac:dyDescent="0.2">
      <c r="A10" s="14" t="s">
        <v>53</v>
      </c>
      <c r="C10" s="11"/>
      <c r="E10" s="68"/>
      <c r="F10" s="66"/>
      <c r="G10" s="40" t="s">
        <v>68</v>
      </c>
      <c r="H10" s="41">
        <v>1</v>
      </c>
      <c r="I10" s="42">
        <v>2</v>
      </c>
      <c r="J10" s="42">
        <v>2</v>
      </c>
      <c r="K10" s="42">
        <v>1</v>
      </c>
      <c r="L10" s="42">
        <v>1</v>
      </c>
      <c r="M10" s="47">
        <v>4</v>
      </c>
      <c r="O10" s="59">
        <f>(((100*$C$4)/20)*0.2)+((($C$6*I10)+($C$7*J10)+($C$8*K10)+($C$9*L10)+($C$10*M10))*0.5)+($C$11*0.2)+((10*$C$12)*0.1)</f>
        <v>0</v>
      </c>
    </row>
    <row r="11" spans="1:15" s="15" customFormat="1" ht="35.25" customHeight="1" x14ac:dyDescent="0.2">
      <c r="A11" s="73" t="s">
        <v>54</v>
      </c>
      <c r="B11" s="73"/>
      <c r="C11" s="12"/>
      <c r="E11" s="68"/>
      <c r="F11" s="66"/>
      <c r="G11" s="40" t="s">
        <v>73</v>
      </c>
      <c r="H11" s="41">
        <v>1</v>
      </c>
      <c r="I11" s="42">
        <v>2</v>
      </c>
      <c r="J11" s="42">
        <v>2</v>
      </c>
      <c r="K11" s="42">
        <v>1</v>
      </c>
      <c r="L11" s="42">
        <v>1</v>
      </c>
      <c r="M11" s="47">
        <v>4</v>
      </c>
      <c r="O11" s="59">
        <f>(((100*$C$4)/20)*0.2)+((($C$6*I11)+($C$7*J11)+($C$8*K11)+($C$9*L11)+($C$10*M11))*0.5)+($C$11*0.2)+((10*$C$12)*0.1)</f>
        <v>0</v>
      </c>
    </row>
    <row r="12" spans="1:15" s="15" customFormat="1" ht="35.25" customHeight="1" x14ac:dyDescent="0.2">
      <c r="A12" s="73" t="s">
        <v>55</v>
      </c>
      <c r="B12" s="73"/>
      <c r="C12" s="13"/>
      <c r="E12" s="68"/>
      <c r="F12" s="66"/>
      <c r="G12" s="40" t="s">
        <v>70</v>
      </c>
      <c r="H12" s="41">
        <v>1</v>
      </c>
      <c r="I12" s="42">
        <v>2</v>
      </c>
      <c r="J12" s="42">
        <v>2</v>
      </c>
      <c r="K12" s="42">
        <v>1</v>
      </c>
      <c r="L12" s="42">
        <v>1</v>
      </c>
      <c r="M12" s="47">
        <v>4</v>
      </c>
      <c r="O12" s="59">
        <f>(((100*$C$4)/20)*0.2)+((($C$6*I12)+($C$7*J12)+($C$8*K12)+($C$9*L12)+($C$10*M12))*0.5)+($C$11*0.2)+((10*$C$12)*0.1)</f>
        <v>0</v>
      </c>
    </row>
    <row r="13" spans="1:15" ht="35.25" customHeight="1" thickBot="1" x14ac:dyDescent="0.25">
      <c r="C13" s="31"/>
      <c r="E13" s="69"/>
      <c r="F13" s="84"/>
      <c r="G13" s="48" t="s">
        <v>69</v>
      </c>
      <c r="H13" s="49">
        <v>1</v>
      </c>
      <c r="I13" s="50">
        <v>2</v>
      </c>
      <c r="J13" s="50">
        <v>1</v>
      </c>
      <c r="K13" s="50">
        <v>3</v>
      </c>
      <c r="L13" s="50">
        <v>3</v>
      </c>
      <c r="M13" s="51">
        <v>1</v>
      </c>
      <c r="O13" s="61">
        <f>(((100*$C$4)/20)*0.2)+((($C$6*I13)+($C$7*J13)+($C$8*K13)+($C$9*L13)+($C$10*M13))*0.5)+($C$11*0.2)+((10*$C$12)*0.1)</f>
        <v>0</v>
      </c>
    </row>
    <row r="14" spans="1:15" ht="40.5" customHeight="1" x14ac:dyDescent="0.2">
      <c r="E14" s="67" t="s">
        <v>37</v>
      </c>
      <c r="F14" s="65" t="s">
        <v>74</v>
      </c>
      <c r="G14" s="43" t="s">
        <v>76</v>
      </c>
      <c r="H14" s="53">
        <v>3</v>
      </c>
      <c r="I14" s="45">
        <v>1</v>
      </c>
      <c r="J14" s="45">
        <v>2</v>
      </c>
      <c r="K14" s="45">
        <v>2</v>
      </c>
      <c r="L14" s="45">
        <v>4</v>
      </c>
      <c r="M14" s="46">
        <v>1</v>
      </c>
      <c r="O14" s="22">
        <f>(((100*$C$4)/20)*0.25)+((($C$6*I14)+($C$7*J14)+($C$8*K14)+($C$9*L14)+($C$10*M14))*0.55)+($C$11*0.2)</f>
        <v>0</v>
      </c>
    </row>
    <row r="15" spans="1:15" ht="35.25" customHeight="1" x14ac:dyDescent="0.2">
      <c r="E15" s="68"/>
      <c r="F15" s="66"/>
      <c r="G15" s="40" t="s">
        <v>78</v>
      </c>
      <c r="H15" s="52">
        <v>3</v>
      </c>
      <c r="I15" s="42">
        <v>4</v>
      </c>
      <c r="J15" s="42">
        <v>1</v>
      </c>
      <c r="K15" s="42">
        <v>2</v>
      </c>
      <c r="L15" s="42">
        <v>1</v>
      </c>
      <c r="M15" s="47">
        <v>2</v>
      </c>
      <c r="O15" s="23">
        <f t="shared" ref="O15:O27" si="1">(((100*$C$4)/20)*0.25)+((($C$6*I15)+($C$7*J15)+($C$8*K15)+($C$9*L15)+($C$10*M15))*0.55)+($C$11*0.2)</f>
        <v>0</v>
      </c>
    </row>
    <row r="16" spans="1:15" ht="35.25" customHeight="1" x14ac:dyDescent="0.2">
      <c r="E16" s="68"/>
      <c r="F16" s="66"/>
      <c r="G16" s="40" t="s">
        <v>77</v>
      </c>
      <c r="H16" s="52">
        <v>3</v>
      </c>
      <c r="I16" s="42">
        <v>4</v>
      </c>
      <c r="J16" s="42">
        <v>1</v>
      </c>
      <c r="K16" s="42">
        <v>1</v>
      </c>
      <c r="L16" s="42">
        <v>1</v>
      </c>
      <c r="M16" s="47">
        <v>3</v>
      </c>
      <c r="O16" s="23">
        <f t="shared" si="1"/>
        <v>0</v>
      </c>
    </row>
    <row r="17" spans="5:15" ht="35.25" customHeight="1" x14ac:dyDescent="0.2">
      <c r="E17" s="68"/>
      <c r="F17" s="66"/>
      <c r="G17" s="40" t="s">
        <v>79</v>
      </c>
      <c r="H17" s="52">
        <v>3</v>
      </c>
      <c r="I17" s="42">
        <v>2</v>
      </c>
      <c r="J17" s="42">
        <v>2</v>
      </c>
      <c r="K17" s="42">
        <v>2</v>
      </c>
      <c r="L17" s="42">
        <v>2</v>
      </c>
      <c r="M17" s="47">
        <v>2</v>
      </c>
      <c r="O17" s="23">
        <f t="shared" si="1"/>
        <v>0</v>
      </c>
    </row>
    <row r="18" spans="5:15" ht="35.25" customHeight="1" x14ac:dyDescent="0.2">
      <c r="E18" s="68"/>
      <c r="F18" s="66" t="s">
        <v>75</v>
      </c>
      <c r="G18" s="40" t="s">
        <v>68</v>
      </c>
      <c r="H18" s="52">
        <v>3</v>
      </c>
      <c r="I18" s="42">
        <v>2</v>
      </c>
      <c r="J18" s="42">
        <v>2</v>
      </c>
      <c r="K18" s="42">
        <v>1</v>
      </c>
      <c r="L18" s="42">
        <v>1</v>
      </c>
      <c r="M18" s="47">
        <v>4</v>
      </c>
      <c r="O18" s="23">
        <f t="shared" si="1"/>
        <v>0</v>
      </c>
    </row>
    <row r="19" spans="5:15" ht="35.25" customHeight="1" x14ac:dyDescent="0.2">
      <c r="E19" s="68"/>
      <c r="F19" s="66"/>
      <c r="G19" s="40" t="s">
        <v>73</v>
      </c>
      <c r="H19" s="52">
        <v>3</v>
      </c>
      <c r="I19" s="42">
        <v>2</v>
      </c>
      <c r="J19" s="42">
        <v>2</v>
      </c>
      <c r="K19" s="42">
        <v>1</v>
      </c>
      <c r="L19" s="42">
        <v>1</v>
      </c>
      <c r="M19" s="47">
        <v>4</v>
      </c>
      <c r="O19" s="23">
        <f t="shared" si="1"/>
        <v>0</v>
      </c>
    </row>
    <row r="20" spans="5:15" ht="35.25" customHeight="1" x14ac:dyDescent="0.2">
      <c r="E20" s="68"/>
      <c r="F20" s="66"/>
      <c r="G20" s="40" t="s">
        <v>80</v>
      </c>
      <c r="H20" s="52">
        <v>3</v>
      </c>
      <c r="I20" s="42">
        <v>2</v>
      </c>
      <c r="J20" s="42">
        <v>1</v>
      </c>
      <c r="K20" s="42">
        <v>2</v>
      </c>
      <c r="L20" s="42">
        <v>1</v>
      </c>
      <c r="M20" s="47">
        <v>4</v>
      </c>
      <c r="O20" s="23">
        <f t="shared" si="1"/>
        <v>0</v>
      </c>
    </row>
    <row r="21" spans="5:15" ht="35.25" customHeight="1" x14ac:dyDescent="0.2">
      <c r="E21" s="68"/>
      <c r="F21" s="66"/>
      <c r="G21" s="40" t="s">
        <v>44</v>
      </c>
      <c r="H21" s="52">
        <v>3</v>
      </c>
      <c r="I21" s="42">
        <v>2</v>
      </c>
      <c r="J21" s="42">
        <v>2</v>
      </c>
      <c r="K21" s="42">
        <v>1</v>
      </c>
      <c r="L21" s="42">
        <v>1</v>
      </c>
      <c r="M21" s="47">
        <v>4</v>
      </c>
      <c r="O21" s="23">
        <f t="shared" si="1"/>
        <v>0</v>
      </c>
    </row>
    <row r="22" spans="5:15" ht="35.25" customHeight="1" x14ac:dyDescent="0.2">
      <c r="E22" s="68"/>
      <c r="F22" s="66"/>
      <c r="G22" s="40" t="s">
        <v>81</v>
      </c>
      <c r="H22" s="52">
        <v>3</v>
      </c>
      <c r="I22" s="42">
        <v>2</v>
      </c>
      <c r="J22" s="42">
        <v>2</v>
      </c>
      <c r="K22" s="42">
        <v>2</v>
      </c>
      <c r="L22" s="42">
        <v>2</v>
      </c>
      <c r="M22" s="47">
        <v>2</v>
      </c>
      <c r="O22" s="23">
        <f t="shared" si="1"/>
        <v>0</v>
      </c>
    </row>
    <row r="23" spans="5:15" ht="35.25" customHeight="1" thickBot="1" x14ac:dyDescent="0.25">
      <c r="E23" s="69"/>
      <c r="F23" s="84"/>
      <c r="G23" s="48" t="s">
        <v>82</v>
      </c>
      <c r="H23" s="54">
        <v>3</v>
      </c>
      <c r="I23" s="50">
        <v>3</v>
      </c>
      <c r="J23" s="50">
        <v>1</v>
      </c>
      <c r="K23" s="50">
        <v>2</v>
      </c>
      <c r="L23" s="50">
        <v>1</v>
      </c>
      <c r="M23" s="51">
        <v>3</v>
      </c>
      <c r="O23" s="26">
        <f t="shared" si="1"/>
        <v>0</v>
      </c>
    </row>
    <row r="24" spans="5:15" ht="35.25" customHeight="1" x14ac:dyDescent="0.2">
      <c r="E24" s="67" t="s">
        <v>38</v>
      </c>
      <c r="F24" s="65" t="s">
        <v>88</v>
      </c>
      <c r="G24" s="43" t="s">
        <v>83</v>
      </c>
      <c r="H24" s="53">
        <v>3</v>
      </c>
      <c r="I24" s="45">
        <v>2</v>
      </c>
      <c r="J24" s="45">
        <v>1</v>
      </c>
      <c r="K24" s="45">
        <v>1</v>
      </c>
      <c r="L24" s="45">
        <v>1</v>
      </c>
      <c r="M24" s="46">
        <v>5</v>
      </c>
      <c r="O24" s="22">
        <f>(((100*$C$4)/20)*0.25)+((($C$6*I24)+($C$7*J24)+($C$8*K24)+($C$9*L24)+($C$10*M24))*0.55)+($C$11*0.2)</f>
        <v>0</v>
      </c>
    </row>
    <row r="25" spans="5:15" ht="33" customHeight="1" x14ac:dyDescent="0.2">
      <c r="E25" s="68"/>
      <c r="F25" s="66"/>
      <c r="G25" s="40" t="s">
        <v>69</v>
      </c>
      <c r="H25" s="52">
        <v>3</v>
      </c>
      <c r="I25" s="42">
        <v>1</v>
      </c>
      <c r="J25" s="42">
        <v>1</v>
      </c>
      <c r="K25" s="42">
        <v>2</v>
      </c>
      <c r="L25" s="42">
        <v>5</v>
      </c>
      <c r="M25" s="47">
        <v>1</v>
      </c>
      <c r="O25" s="23">
        <f t="shared" si="1"/>
        <v>0</v>
      </c>
    </row>
    <row r="26" spans="5:15" ht="35.25" customHeight="1" x14ac:dyDescent="0.2">
      <c r="E26" s="68"/>
      <c r="F26" s="40" t="s">
        <v>87</v>
      </c>
      <c r="G26" s="40" t="s">
        <v>84</v>
      </c>
      <c r="H26" s="52">
        <v>3</v>
      </c>
      <c r="I26" s="42">
        <v>3</v>
      </c>
      <c r="J26" s="42">
        <v>2</v>
      </c>
      <c r="K26" s="42">
        <v>2</v>
      </c>
      <c r="L26" s="42">
        <v>2</v>
      </c>
      <c r="M26" s="47">
        <v>1</v>
      </c>
      <c r="O26" s="23">
        <f t="shared" si="1"/>
        <v>0</v>
      </c>
    </row>
    <row r="27" spans="5:15" ht="33" customHeight="1" thickBot="1" x14ac:dyDescent="0.25">
      <c r="E27" s="69"/>
      <c r="F27" s="48" t="s">
        <v>86</v>
      </c>
      <c r="G27" s="48" t="s">
        <v>85</v>
      </c>
      <c r="H27" s="54">
        <v>3</v>
      </c>
      <c r="I27" s="50">
        <v>2</v>
      </c>
      <c r="J27" s="50">
        <v>2</v>
      </c>
      <c r="K27" s="50">
        <v>1</v>
      </c>
      <c r="L27" s="50">
        <v>3</v>
      </c>
      <c r="M27" s="51">
        <v>2</v>
      </c>
      <c r="O27" s="26">
        <f t="shared" si="1"/>
        <v>0</v>
      </c>
    </row>
    <row r="28" spans="5:15" ht="35.25" customHeight="1" thickBot="1" x14ac:dyDescent="0.25">
      <c r="E28" s="16" t="s">
        <v>39</v>
      </c>
      <c r="F28" s="32" t="s">
        <v>89</v>
      </c>
      <c r="G28" s="32" t="s">
        <v>83</v>
      </c>
      <c r="H28" s="33">
        <v>1</v>
      </c>
      <c r="I28" s="17">
        <v>2</v>
      </c>
      <c r="J28" s="17">
        <v>3</v>
      </c>
      <c r="K28" s="17">
        <v>1</v>
      </c>
      <c r="L28" s="17">
        <v>3</v>
      </c>
      <c r="M28" s="18">
        <v>1</v>
      </c>
      <c r="O28" s="35">
        <f>(((100*$C$4)/20)*0.2)+((($C$6*I28)+($C$7*J28)+($C$8*K28)+($C$9*L28)+($C$10*M28))*0.5)+($C$11*0.2)+((10*$C$12)*0.1)</f>
        <v>0</v>
      </c>
    </row>
    <row r="29" spans="5:15" ht="33" customHeight="1" thickBot="1" x14ac:dyDescent="0.25">
      <c r="E29" s="36" t="s">
        <v>90</v>
      </c>
      <c r="F29" s="27" t="s">
        <v>43</v>
      </c>
      <c r="G29" s="27" t="s">
        <v>67</v>
      </c>
      <c r="H29" s="28">
        <v>3</v>
      </c>
      <c r="I29" s="20">
        <v>2</v>
      </c>
      <c r="J29" s="20">
        <v>2</v>
      </c>
      <c r="K29" s="20">
        <v>2</v>
      </c>
      <c r="L29" s="20">
        <v>2</v>
      </c>
      <c r="M29" s="21">
        <v>2</v>
      </c>
      <c r="O29" s="19">
        <f>(((100*$C$4)/20)*0.25)+((($C$6*I29)+($C$7*J29)+($C$8*K29)+($C$9*L29)+($C$10*M29))*0.55)+($C$11*0.2)</f>
        <v>0</v>
      </c>
    </row>
    <row r="30" spans="5:15" ht="35.25" customHeight="1" x14ac:dyDescent="0.2">
      <c r="E30" s="62" t="s">
        <v>40</v>
      </c>
      <c r="F30" s="70" t="s">
        <v>43</v>
      </c>
      <c r="G30" s="43" t="s">
        <v>68</v>
      </c>
      <c r="H30" s="53">
        <v>1</v>
      </c>
      <c r="I30" s="45">
        <v>2</v>
      </c>
      <c r="J30" s="45">
        <v>2</v>
      </c>
      <c r="K30" s="45">
        <v>1</v>
      </c>
      <c r="L30" s="45">
        <v>1</v>
      </c>
      <c r="M30" s="46">
        <v>4</v>
      </c>
      <c r="O30" s="22">
        <f>(((100*$C$4)/20)*0.2)+((($C$6*I30)+($C$7*J30)+($C$8*K30)+($C$9*L30)+($C$10*M30))*0.5)+($C$11*0.2)+((10*$C$12)*0.1)</f>
        <v>0</v>
      </c>
    </row>
    <row r="31" spans="5:15" ht="33" customHeight="1" x14ac:dyDescent="0.2">
      <c r="E31" s="63"/>
      <c r="F31" s="71"/>
      <c r="G31" s="40" t="s">
        <v>73</v>
      </c>
      <c r="H31" s="52">
        <v>1</v>
      </c>
      <c r="I31" s="42">
        <v>2</v>
      </c>
      <c r="J31" s="42">
        <v>2</v>
      </c>
      <c r="K31" s="42">
        <v>1</v>
      </c>
      <c r="L31" s="42">
        <v>1</v>
      </c>
      <c r="M31" s="47">
        <v>4</v>
      </c>
      <c r="O31" s="23">
        <f t="shared" ref="O31:O34" si="2">(((100*$C$4)/20)*0.2)+((($C$6*I31)+($C$7*J31)+($C$8*K31)+($C$9*L31)+($C$10*M31))*0.5)+($C$11*0.2)+((10*$C$12)*0.1)</f>
        <v>0</v>
      </c>
    </row>
    <row r="32" spans="5:15" ht="35.25" customHeight="1" x14ac:dyDescent="0.2">
      <c r="E32" s="63"/>
      <c r="F32" s="71"/>
      <c r="G32" s="40" t="s">
        <v>91</v>
      </c>
      <c r="H32" s="52">
        <v>1</v>
      </c>
      <c r="I32" s="42">
        <v>2</v>
      </c>
      <c r="J32" s="42">
        <v>1</v>
      </c>
      <c r="K32" s="42">
        <v>1</v>
      </c>
      <c r="L32" s="42">
        <v>2</v>
      </c>
      <c r="M32" s="47">
        <v>4</v>
      </c>
      <c r="O32" s="23">
        <f t="shared" si="2"/>
        <v>0</v>
      </c>
    </row>
    <row r="33" spans="5:15" ht="33" customHeight="1" x14ac:dyDescent="0.2">
      <c r="E33" s="63"/>
      <c r="F33" s="71"/>
      <c r="G33" s="40" t="s">
        <v>69</v>
      </c>
      <c r="H33" s="52">
        <v>1</v>
      </c>
      <c r="I33" s="42">
        <v>2</v>
      </c>
      <c r="J33" s="42">
        <v>2</v>
      </c>
      <c r="K33" s="42">
        <v>1</v>
      </c>
      <c r="L33" s="42">
        <v>4</v>
      </c>
      <c r="M33" s="47">
        <v>1</v>
      </c>
      <c r="O33" s="23">
        <f t="shared" si="2"/>
        <v>0</v>
      </c>
    </row>
    <row r="34" spans="5:15" ht="35.25" customHeight="1" thickBot="1" x14ac:dyDescent="0.25">
      <c r="E34" s="64"/>
      <c r="F34" s="72"/>
      <c r="G34" s="48" t="s">
        <v>67</v>
      </c>
      <c r="H34" s="60">
        <v>1</v>
      </c>
      <c r="I34" s="24">
        <v>3</v>
      </c>
      <c r="J34" s="24">
        <v>2</v>
      </c>
      <c r="K34" s="24">
        <v>1</v>
      </c>
      <c r="L34" s="24">
        <v>3</v>
      </c>
      <c r="M34" s="25">
        <v>1</v>
      </c>
      <c r="O34" s="26">
        <f t="shared" si="2"/>
        <v>0</v>
      </c>
    </row>
    <row r="35" spans="5:15" ht="33" customHeight="1" thickBot="1" x14ac:dyDescent="0.25">
      <c r="E35" s="16" t="s">
        <v>92</v>
      </c>
      <c r="F35" s="32" t="s">
        <v>63</v>
      </c>
      <c r="G35" s="32" t="s">
        <v>67</v>
      </c>
      <c r="H35" s="33">
        <v>3</v>
      </c>
      <c r="I35" s="17">
        <v>4</v>
      </c>
      <c r="J35" s="17">
        <v>2</v>
      </c>
      <c r="K35" s="17">
        <v>1</v>
      </c>
      <c r="L35" s="17">
        <v>1</v>
      </c>
      <c r="M35" s="18">
        <v>2</v>
      </c>
      <c r="O35" s="19">
        <f>(((100*$C$4)/20)*0.25)+((($C$6*I35)+($C$7*J35)+($C$8*K35)+($C$9*L35)+($C$10*M35))*0.55)+($C$11*0.2)</f>
        <v>0</v>
      </c>
    </row>
    <row r="36" spans="5:15" ht="35.25" customHeight="1" x14ac:dyDescent="0.2">
      <c r="E36" s="62" t="s">
        <v>41</v>
      </c>
      <c r="F36" s="39" t="s">
        <v>45</v>
      </c>
      <c r="G36" s="43" t="s">
        <v>67</v>
      </c>
      <c r="H36" s="53">
        <v>3</v>
      </c>
      <c r="I36" s="45">
        <v>2</v>
      </c>
      <c r="J36" s="45">
        <v>2</v>
      </c>
      <c r="K36" s="45">
        <v>2</v>
      </c>
      <c r="L36" s="45">
        <v>2</v>
      </c>
      <c r="M36" s="46">
        <v>2</v>
      </c>
      <c r="O36" s="22">
        <f>(((100*$C$4)/20)*0.25)+((($C$6*I36)+($C$7*J36)+($C$8*K36)+($C$9*L36)+($C$10*M36))*0.55)+($C$11*0.2)</f>
        <v>0</v>
      </c>
    </row>
    <row r="37" spans="5:15" ht="33" customHeight="1" x14ac:dyDescent="0.2">
      <c r="E37" s="63"/>
      <c r="F37" s="40" t="s">
        <v>64</v>
      </c>
      <c r="G37" s="56" t="s">
        <v>68</v>
      </c>
      <c r="H37" s="57">
        <v>3</v>
      </c>
      <c r="I37" s="55">
        <v>2</v>
      </c>
      <c r="J37" s="55">
        <v>1</v>
      </c>
      <c r="K37" s="55">
        <v>1</v>
      </c>
      <c r="L37" s="55">
        <v>1</v>
      </c>
      <c r="M37" s="58">
        <v>5</v>
      </c>
      <c r="O37" s="23">
        <f>(((100*$C$4)/20)*0.25)+((($C$6*I37)+($C$7*J37)+($C$8*K37)+($C$9*L37)+($C$10*M37))*0.55)+($C$11*0.2)</f>
        <v>0</v>
      </c>
    </row>
    <row r="38" spans="5:15" ht="35.25" customHeight="1" x14ac:dyDescent="0.2">
      <c r="E38" s="63"/>
      <c r="F38" s="56" t="s">
        <v>93</v>
      </c>
      <c r="G38" s="56" t="s">
        <v>73</v>
      </c>
      <c r="H38" s="57">
        <v>3</v>
      </c>
      <c r="I38" s="55">
        <v>2</v>
      </c>
      <c r="J38" s="55">
        <v>1</v>
      </c>
      <c r="K38" s="55">
        <v>1</v>
      </c>
      <c r="L38" s="55">
        <v>1</v>
      </c>
      <c r="M38" s="58">
        <v>5</v>
      </c>
      <c r="O38" s="23">
        <f>(((100*$C$4)/20)*0.25)+((($C$6*I38)+($C$7*J38)+($C$8*K38)+($C$9*L38)+($C$10*M38))*0.55)+($C$11*0.2)</f>
        <v>0</v>
      </c>
    </row>
    <row r="39" spans="5:15" ht="33" customHeight="1" x14ac:dyDescent="0.2">
      <c r="E39" s="63"/>
      <c r="F39" s="56" t="s">
        <v>66</v>
      </c>
      <c r="G39" s="56" t="s">
        <v>69</v>
      </c>
      <c r="H39" s="57">
        <v>3</v>
      </c>
      <c r="I39" s="55">
        <v>2</v>
      </c>
      <c r="J39" s="55">
        <v>1</v>
      </c>
      <c r="K39" s="55">
        <v>1</v>
      </c>
      <c r="L39" s="55">
        <v>5</v>
      </c>
      <c r="M39" s="58">
        <v>1</v>
      </c>
      <c r="O39" s="23">
        <f>(((100*$C$4)/20)*0.25)+((($C$6*I39)+($C$7*J39)+($C$8*K39)+($C$9*L39)+($C$10*M39))*0.55)+($C$11*0.2)</f>
        <v>0</v>
      </c>
    </row>
    <row r="40" spans="5:15" ht="35.25" customHeight="1" x14ac:dyDescent="0.2">
      <c r="E40" s="63"/>
      <c r="F40" s="56" t="s">
        <v>94</v>
      </c>
      <c r="G40" s="56" t="s">
        <v>67</v>
      </c>
      <c r="H40" s="57">
        <v>1</v>
      </c>
      <c r="I40" s="55">
        <v>3</v>
      </c>
      <c r="J40" s="55">
        <v>3</v>
      </c>
      <c r="K40" s="55">
        <v>2</v>
      </c>
      <c r="L40" s="55">
        <v>1</v>
      </c>
      <c r="M40" s="58">
        <v>1</v>
      </c>
      <c r="O40" s="23">
        <f>(((100*$C$4)/20)*0.2)+((($C$6*I40)+($C$7*J40)+($C$8*K40)+($C$9*L40)+($C$10*M40))*0.5)+($C$11*0.2)+((10*$C$12)*0.1)</f>
        <v>0</v>
      </c>
    </row>
    <row r="41" spans="5:15" ht="33" customHeight="1" thickBot="1" x14ac:dyDescent="0.25">
      <c r="E41" s="64"/>
      <c r="F41" s="29" t="s">
        <v>65</v>
      </c>
      <c r="G41" s="29" t="s">
        <v>95</v>
      </c>
      <c r="H41" s="30">
        <v>3</v>
      </c>
      <c r="I41" s="24">
        <v>2</v>
      </c>
      <c r="J41" s="24">
        <v>1</v>
      </c>
      <c r="K41" s="24">
        <v>1</v>
      </c>
      <c r="L41" s="24">
        <v>1</v>
      </c>
      <c r="M41" s="25">
        <v>5</v>
      </c>
      <c r="O41" s="26">
        <f>(((100*$C$4)/20)*0.25)+((($C$6*I41)+($C$7*J41)+($C$8*K41)+($C$9*L41)+($C$10*M41))*0.55)+($C$11*0.2)</f>
        <v>0</v>
      </c>
    </row>
    <row r="42" spans="5:15" ht="35.25" customHeight="1" thickBot="1" x14ac:dyDescent="0.25">
      <c r="E42" s="16" t="s">
        <v>96</v>
      </c>
      <c r="F42" s="17" t="s">
        <v>45</v>
      </c>
      <c r="G42" s="32" t="s">
        <v>67</v>
      </c>
      <c r="H42" s="33">
        <v>3</v>
      </c>
      <c r="I42" s="17">
        <v>1</v>
      </c>
      <c r="J42" s="17">
        <v>2</v>
      </c>
      <c r="K42" s="17">
        <v>3</v>
      </c>
      <c r="L42" s="17">
        <v>3</v>
      </c>
      <c r="M42" s="18">
        <v>1</v>
      </c>
      <c r="O42" s="35">
        <f>(((100*$C$4)/20)*0.25)+((($C$6*I42)+($C$7*J42)+($C$8*K42)+($C$9*L42)+($C$10*M42))*0.55)+($C$11*0.2)</f>
        <v>0</v>
      </c>
    </row>
    <row r="43" spans="5:15" ht="33" customHeight="1" thickBot="1" x14ac:dyDescent="0.25">
      <c r="E43" s="16" t="s">
        <v>42</v>
      </c>
      <c r="F43" s="32" t="s">
        <v>27</v>
      </c>
      <c r="G43" s="32" t="s">
        <v>67</v>
      </c>
      <c r="H43" s="33">
        <v>1</v>
      </c>
      <c r="I43" s="17">
        <v>1</v>
      </c>
      <c r="J43" s="17">
        <v>2</v>
      </c>
      <c r="K43" s="17">
        <v>2</v>
      </c>
      <c r="L43" s="17">
        <v>4</v>
      </c>
      <c r="M43" s="18">
        <v>1</v>
      </c>
      <c r="O43" s="34">
        <f>(((100*$C$4)/20)*0.2)+((($C$6*I43)+($C$7*J43)+($C$8*K43)+($C$9*L43)+($C$10*M43))*0.5)+($C$11*0.2)+((10*$C$12)*0.1)</f>
        <v>0</v>
      </c>
    </row>
    <row r="44" spans="5:15" ht="35.25" customHeight="1" thickBot="1" x14ac:dyDescent="0.25">
      <c r="E44" s="16" t="s">
        <v>97</v>
      </c>
      <c r="F44" s="17" t="s">
        <v>63</v>
      </c>
      <c r="G44" s="32" t="s">
        <v>67</v>
      </c>
      <c r="H44" s="33">
        <v>3</v>
      </c>
      <c r="I44" s="17">
        <v>2</v>
      </c>
      <c r="J44" s="17">
        <v>2</v>
      </c>
      <c r="K44" s="17">
        <v>2</v>
      </c>
      <c r="L44" s="17">
        <v>2</v>
      </c>
      <c r="M44" s="18">
        <v>2</v>
      </c>
      <c r="O44" s="35">
        <f>(((100*$C$4)/20)*0.25)+((($C$6*I44)+($C$7*J44)+($C$8*K44)+($C$9*L44)+($C$10*M44))*0.55)+($C$11*0.2)</f>
        <v>0</v>
      </c>
    </row>
    <row r="45" spans="5:15" ht="33" customHeight="1" thickBot="1" x14ac:dyDescent="0.25">
      <c r="E45" s="16" t="s">
        <v>98</v>
      </c>
      <c r="F45" s="17" t="s">
        <v>63</v>
      </c>
      <c r="G45" s="32" t="s">
        <v>67</v>
      </c>
      <c r="H45" s="33">
        <v>3</v>
      </c>
      <c r="I45" s="17">
        <v>2</v>
      </c>
      <c r="J45" s="17">
        <v>2</v>
      </c>
      <c r="K45" s="17">
        <v>2</v>
      </c>
      <c r="L45" s="17">
        <v>2</v>
      </c>
      <c r="M45" s="18">
        <v>2</v>
      </c>
      <c r="O45" s="35">
        <f>(((100*$C$4)/20)*0.25)+((($C$6*I45)+($C$7*J45)+($C$8*K45)+($C$9*L45)+($C$10*M45))*0.55)+($C$11*0.2)</f>
        <v>0</v>
      </c>
    </row>
    <row r="46" spans="5:15" ht="35.25" customHeight="1" thickBot="1" x14ac:dyDescent="0.25">
      <c r="E46" s="16" t="s">
        <v>99</v>
      </c>
      <c r="F46" s="32" t="s">
        <v>88</v>
      </c>
      <c r="G46" s="32" t="s">
        <v>67</v>
      </c>
      <c r="H46" s="33">
        <v>2</v>
      </c>
      <c r="I46" s="17">
        <v>3</v>
      </c>
      <c r="J46" s="17">
        <v>2</v>
      </c>
      <c r="K46" s="17">
        <v>1</v>
      </c>
      <c r="L46" s="17">
        <v>3</v>
      </c>
      <c r="M46" s="18">
        <v>1</v>
      </c>
      <c r="O46" s="26">
        <f>(((100*$C$4)/20)*0.25)+((($C$6*I46)+($C$7*J46)+($C$8*K46)+($C$9*L46)+($C$10*M46))*0.5)+($C$11*0.2)+((10*$C$12)*0.05)</f>
        <v>0</v>
      </c>
    </row>
  </sheetData>
  <sheetProtection selectLockedCells="1"/>
  <mergeCells count="22">
    <mergeCell ref="F14:F17"/>
    <mergeCell ref="F18:F23"/>
    <mergeCell ref="E14:E23"/>
    <mergeCell ref="H2:H3"/>
    <mergeCell ref="I2:M2"/>
    <mergeCell ref="F2:F3"/>
    <mergeCell ref="G2:G3"/>
    <mergeCell ref="E2:E3"/>
    <mergeCell ref="A11:B11"/>
    <mergeCell ref="A12:B12"/>
    <mergeCell ref="A2:C3"/>
    <mergeCell ref="O2:O3"/>
    <mergeCell ref="A5:C5"/>
    <mergeCell ref="A4:B4"/>
    <mergeCell ref="E4:E8"/>
    <mergeCell ref="E9:E13"/>
    <mergeCell ref="F9:F13"/>
    <mergeCell ref="E36:E41"/>
    <mergeCell ref="F24:F25"/>
    <mergeCell ref="E24:E27"/>
    <mergeCell ref="E30:E34"/>
    <mergeCell ref="F30:F3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28:O29 O40 O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showGridLines="0" topLeftCell="A19" zoomScaleNormal="100" workbookViewId="0">
      <selection activeCell="A3" sqref="A3:A7"/>
    </sheetView>
  </sheetViews>
  <sheetFormatPr defaultColWidth="9.14453125" defaultRowHeight="15" x14ac:dyDescent="0.2"/>
  <cols>
    <col min="1" max="1" width="57.57421875" style="1" customWidth="1"/>
    <col min="2" max="2" width="9.14453125" style="2"/>
    <col min="3" max="3" width="23.80859375" style="2" customWidth="1"/>
    <col min="4" max="4" width="9.14453125" style="2"/>
    <col min="5" max="5" width="51.38671875" style="2" customWidth="1"/>
    <col min="6" max="6" width="15.87109375" style="2" customWidth="1"/>
    <col min="7" max="7" width="15.73828125" style="2" customWidth="1"/>
    <col min="8" max="8" width="15.87109375" style="2" customWidth="1"/>
    <col min="9" max="9" width="17.08203125" style="2" customWidth="1"/>
    <col min="10" max="16384" width="9.14453125" style="1"/>
  </cols>
  <sheetData>
    <row r="1" spans="1:9" ht="33" customHeight="1" x14ac:dyDescent="0.2">
      <c r="A1" s="102" t="s">
        <v>16</v>
      </c>
      <c r="B1" s="102"/>
      <c r="C1" s="102"/>
      <c r="D1" s="102"/>
      <c r="E1" s="102"/>
      <c r="F1" s="102"/>
      <c r="G1" s="102"/>
      <c r="H1" s="102"/>
      <c r="I1" s="102"/>
    </row>
    <row r="2" spans="1:9" ht="30" x14ac:dyDescent="0.2">
      <c r="A2" s="6" t="s">
        <v>26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ht="60.75" customHeight="1" x14ac:dyDescent="0.2">
      <c r="A3" s="93" t="s">
        <v>59</v>
      </c>
      <c r="B3" s="99" t="s">
        <v>20</v>
      </c>
      <c r="C3" s="4" t="s">
        <v>8</v>
      </c>
      <c r="D3" s="4">
        <v>20</v>
      </c>
      <c r="E3" s="4" t="s">
        <v>9</v>
      </c>
      <c r="F3" s="4">
        <v>100</v>
      </c>
      <c r="G3" s="4">
        <v>0.2</v>
      </c>
      <c r="H3" s="4">
        <v>20</v>
      </c>
      <c r="I3" s="100">
        <v>28</v>
      </c>
    </row>
    <row r="4" spans="1:9" ht="155.25" customHeight="1" x14ac:dyDescent="0.2">
      <c r="A4" s="93"/>
      <c r="B4" s="99"/>
      <c r="C4" s="4" t="s">
        <v>18</v>
      </c>
      <c r="D4" s="4">
        <v>50</v>
      </c>
      <c r="E4" s="4" t="s">
        <v>15</v>
      </c>
      <c r="F4" s="4">
        <v>100</v>
      </c>
      <c r="G4" s="4">
        <v>0.5</v>
      </c>
      <c r="H4" s="4">
        <v>50</v>
      </c>
      <c r="I4" s="101"/>
    </row>
    <row r="5" spans="1:9" ht="65.25" customHeight="1" x14ac:dyDescent="0.2">
      <c r="A5" s="93"/>
      <c r="B5" s="99"/>
      <c r="C5" s="4" t="s">
        <v>19</v>
      </c>
      <c r="D5" s="4">
        <v>1</v>
      </c>
      <c r="E5" s="4" t="s">
        <v>13</v>
      </c>
      <c r="F5" s="4">
        <v>100</v>
      </c>
      <c r="G5" s="4">
        <v>0.2</v>
      </c>
      <c r="H5" s="4">
        <v>20</v>
      </c>
      <c r="I5" s="4" t="s">
        <v>11</v>
      </c>
    </row>
    <row r="6" spans="1:9" ht="75" customHeight="1" x14ac:dyDescent="0.2">
      <c r="A6" s="93"/>
      <c r="B6" s="4" t="s">
        <v>21</v>
      </c>
      <c r="C6" s="4" t="s">
        <v>10</v>
      </c>
      <c r="D6" s="4" t="s">
        <v>11</v>
      </c>
      <c r="E6" s="4" t="s">
        <v>17</v>
      </c>
      <c r="F6" s="4">
        <v>100</v>
      </c>
      <c r="G6" s="4">
        <v>0.1</v>
      </c>
      <c r="H6" s="4">
        <v>10</v>
      </c>
      <c r="I6" s="4" t="s">
        <v>11</v>
      </c>
    </row>
    <row r="7" spans="1:9" ht="68.25" customHeight="1" x14ac:dyDescent="0.2">
      <c r="A7" s="93"/>
      <c r="B7" s="94" t="s">
        <v>14</v>
      </c>
      <c r="C7" s="95"/>
      <c r="D7" s="95"/>
      <c r="E7" s="96"/>
      <c r="F7" s="97" t="s">
        <v>12</v>
      </c>
      <c r="G7" s="98"/>
      <c r="H7" s="5">
        <v>100</v>
      </c>
      <c r="I7" s="4"/>
    </row>
    <row r="8" spans="1:9" x14ac:dyDescent="0.2">
      <c r="A8" s="7"/>
    </row>
    <row r="10" spans="1:9" ht="30.75" customHeight="1" x14ac:dyDescent="0.2">
      <c r="A10" s="102" t="s">
        <v>22</v>
      </c>
      <c r="B10" s="102"/>
      <c r="C10" s="102"/>
      <c r="D10" s="102"/>
      <c r="E10" s="102"/>
      <c r="F10" s="102"/>
      <c r="G10" s="102"/>
      <c r="H10" s="102"/>
      <c r="I10" s="102"/>
    </row>
    <row r="11" spans="1:9" ht="30" x14ac:dyDescent="0.2">
      <c r="A11" s="6" t="s">
        <v>26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</row>
    <row r="12" spans="1:9" ht="42" customHeight="1" x14ac:dyDescent="0.2">
      <c r="A12" s="93" t="s">
        <v>58</v>
      </c>
      <c r="B12" s="99" t="s">
        <v>20</v>
      </c>
      <c r="C12" s="4" t="s">
        <v>8</v>
      </c>
      <c r="D12" s="4">
        <v>20</v>
      </c>
      <c r="E12" s="4" t="s">
        <v>9</v>
      </c>
      <c r="F12" s="4">
        <v>100</v>
      </c>
      <c r="G12" s="4">
        <v>0.25</v>
      </c>
      <c r="H12" s="4">
        <v>25</v>
      </c>
      <c r="I12" s="100">
        <v>30</v>
      </c>
    </row>
    <row r="13" spans="1:9" ht="121.5" x14ac:dyDescent="0.2">
      <c r="A13" s="93"/>
      <c r="B13" s="99"/>
      <c r="C13" s="4" t="s">
        <v>18</v>
      </c>
      <c r="D13" s="4">
        <v>50</v>
      </c>
      <c r="E13" s="4" t="s">
        <v>15</v>
      </c>
      <c r="F13" s="4">
        <v>100</v>
      </c>
      <c r="G13" s="4">
        <v>0.5</v>
      </c>
      <c r="H13" s="4">
        <v>50</v>
      </c>
      <c r="I13" s="101"/>
    </row>
    <row r="14" spans="1:9" ht="27" customHeight="1" x14ac:dyDescent="0.2">
      <c r="A14" s="93"/>
      <c r="B14" s="99"/>
      <c r="C14" s="4" t="s">
        <v>19</v>
      </c>
      <c r="D14" s="4">
        <v>1</v>
      </c>
      <c r="E14" s="4" t="s">
        <v>13</v>
      </c>
      <c r="F14" s="4">
        <v>100</v>
      </c>
      <c r="G14" s="4">
        <v>0.2</v>
      </c>
      <c r="H14" s="4">
        <v>20</v>
      </c>
      <c r="I14" s="4" t="s">
        <v>11</v>
      </c>
    </row>
    <row r="15" spans="1:9" ht="51" customHeight="1" x14ac:dyDescent="0.2">
      <c r="A15" s="93"/>
      <c r="B15" s="4" t="s">
        <v>21</v>
      </c>
      <c r="C15" s="4" t="s">
        <v>10</v>
      </c>
      <c r="D15" s="4" t="s">
        <v>11</v>
      </c>
      <c r="E15" s="4" t="s">
        <v>17</v>
      </c>
      <c r="F15" s="4">
        <v>100</v>
      </c>
      <c r="G15" s="4">
        <v>0.05</v>
      </c>
      <c r="H15" s="4">
        <v>5</v>
      </c>
      <c r="I15" s="4" t="s">
        <v>11</v>
      </c>
    </row>
    <row r="16" spans="1:9" ht="35.25" customHeight="1" x14ac:dyDescent="0.2">
      <c r="A16" s="93"/>
      <c r="B16" s="94" t="s">
        <v>23</v>
      </c>
      <c r="C16" s="95"/>
      <c r="D16" s="95"/>
      <c r="E16" s="96"/>
      <c r="F16" s="97" t="s">
        <v>12</v>
      </c>
      <c r="G16" s="98"/>
      <c r="H16" s="5">
        <v>100</v>
      </c>
      <c r="I16" s="4"/>
    </row>
    <row r="18" spans="1:9" ht="35.25" customHeight="1" x14ac:dyDescent="0.2">
      <c r="A18" s="102" t="s">
        <v>24</v>
      </c>
      <c r="B18" s="102"/>
      <c r="C18" s="102"/>
      <c r="D18" s="102"/>
      <c r="E18" s="102"/>
      <c r="F18" s="102"/>
      <c r="G18" s="102"/>
      <c r="H18" s="102"/>
      <c r="I18" s="102"/>
    </row>
    <row r="19" spans="1:9" ht="30" x14ac:dyDescent="0.2">
      <c r="A19" s="6" t="s">
        <v>26</v>
      </c>
      <c r="B19" s="6" t="s">
        <v>0</v>
      </c>
      <c r="C19" s="6" t="s">
        <v>1</v>
      </c>
      <c r="D19" s="6" t="s">
        <v>2</v>
      </c>
      <c r="E19" s="6" t="s">
        <v>3</v>
      </c>
      <c r="F19" s="6" t="s">
        <v>4</v>
      </c>
      <c r="G19" s="6" t="s">
        <v>5</v>
      </c>
      <c r="H19" s="6" t="s">
        <v>6</v>
      </c>
      <c r="I19" s="6" t="s">
        <v>7</v>
      </c>
    </row>
    <row r="20" spans="1:9" ht="234.75" customHeight="1" x14ac:dyDescent="0.2">
      <c r="A20" s="93" t="s">
        <v>60</v>
      </c>
      <c r="B20" s="99" t="s">
        <v>20</v>
      </c>
      <c r="C20" s="4" t="s">
        <v>8</v>
      </c>
      <c r="D20" s="4">
        <v>20</v>
      </c>
      <c r="E20" s="4" t="s">
        <v>9</v>
      </c>
      <c r="F20" s="4">
        <v>100</v>
      </c>
      <c r="G20" s="4">
        <v>0.25</v>
      </c>
      <c r="H20" s="4">
        <v>25</v>
      </c>
      <c r="I20" s="100">
        <v>32</v>
      </c>
    </row>
    <row r="21" spans="1:9" ht="234.75" customHeight="1" x14ac:dyDescent="0.2">
      <c r="A21" s="93"/>
      <c r="B21" s="99"/>
      <c r="C21" s="4" t="s">
        <v>18</v>
      </c>
      <c r="D21" s="4">
        <v>50</v>
      </c>
      <c r="E21" s="4" t="s">
        <v>15</v>
      </c>
      <c r="F21" s="4">
        <v>100</v>
      </c>
      <c r="G21" s="4">
        <v>0.55000000000000004</v>
      </c>
      <c r="H21" s="4">
        <v>55</v>
      </c>
      <c r="I21" s="101"/>
    </row>
    <row r="22" spans="1:9" ht="234.75" customHeight="1" x14ac:dyDescent="0.2">
      <c r="A22" s="93"/>
      <c r="B22" s="99"/>
      <c r="C22" s="4" t="s">
        <v>19</v>
      </c>
      <c r="D22" s="4">
        <v>1</v>
      </c>
      <c r="E22" s="4" t="s">
        <v>13</v>
      </c>
      <c r="F22" s="4">
        <v>100</v>
      </c>
      <c r="G22" s="4">
        <v>0.2</v>
      </c>
      <c r="H22" s="4">
        <v>20</v>
      </c>
      <c r="I22" s="4" t="s">
        <v>11</v>
      </c>
    </row>
    <row r="23" spans="1:9" ht="243.75" customHeight="1" x14ac:dyDescent="0.2">
      <c r="A23" s="93"/>
      <c r="B23" s="94" t="s">
        <v>25</v>
      </c>
      <c r="C23" s="95"/>
      <c r="D23" s="95"/>
      <c r="E23" s="96"/>
      <c r="F23" s="97" t="s">
        <v>12</v>
      </c>
      <c r="G23" s="98"/>
      <c r="H23" s="5">
        <v>100</v>
      </c>
      <c r="I23" s="4"/>
    </row>
    <row r="24" spans="1:9" ht="84" customHeight="1" x14ac:dyDescent="0.2">
      <c r="A24" s="3"/>
    </row>
  </sheetData>
  <sheetProtection selectLockedCells="1" selectUnlockedCells="1"/>
  <mergeCells count="18">
    <mergeCell ref="I20:I21"/>
    <mergeCell ref="A18:I18"/>
    <mergeCell ref="A1:I1"/>
    <mergeCell ref="A12:A16"/>
    <mergeCell ref="A3:A7"/>
    <mergeCell ref="B3:B5"/>
    <mergeCell ref="B7:E7"/>
    <mergeCell ref="F7:G7"/>
    <mergeCell ref="B12:B14"/>
    <mergeCell ref="I3:I4"/>
    <mergeCell ref="I12:I13"/>
    <mergeCell ref="A10:I10"/>
    <mergeCell ref="A20:A23"/>
    <mergeCell ref="B16:E16"/>
    <mergeCell ref="F16:G16"/>
    <mergeCell ref="B20:B22"/>
    <mergeCell ref="B23:E23"/>
    <mergeCell ref="F23:G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 Ponderadas</vt:lpstr>
      <vt:lpstr>Tabelas de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Peres Barbosa de Castro</dc:creator>
  <cp:lastModifiedBy>André Peres Barbosa de Castro</cp:lastModifiedBy>
  <dcterms:created xsi:type="dcterms:W3CDTF">2024-08-19T14:32:09Z</dcterms:created>
  <dcterms:modified xsi:type="dcterms:W3CDTF">2024-08-20T17:08:03Z</dcterms:modified>
</cp:coreProperties>
</file>