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.IMAGEN17\Desktop\"/>
    </mc:Choice>
  </mc:AlternateContent>
  <bookViews>
    <workbookView xWindow="0" yWindow="0" windowWidth="24000" windowHeight="9630"/>
  </bookViews>
  <sheets>
    <sheet name="UCP" sheetId="1" r:id="rId1"/>
    <sheet name="TCF" sheetId="2" r:id="rId2"/>
    <sheet name="EF" sheetId="3" r:id="rId3"/>
    <sheet name="Act y CU" sheetId="4" r:id="rId4"/>
  </sheets>
  <calcPr calcId="162913" fullCalcOnLoad="1"/>
</workbook>
</file>

<file path=xl/calcChain.xml><?xml version="1.0" encoding="utf-8"?>
<calcChain xmlns="http://schemas.openxmlformats.org/spreadsheetml/2006/main">
  <c r="E30" i="4" l="1"/>
  <c r="D30" i="4"/>
  <c r="C30" i="4"/>
  <c r="E9" i="4"/>
  <c r="D9" i="4"/>
  <c r="C9" i="4"/>
  <c r="M10" i="3"/>
  <c r="F10" i="3"/>
  <c r="M9" i="3"/>
  <c r="F9" i="3"/>
  <c r="M8" i="3"/>
  <c r="F8" i="3"/>
  <c r="M7" i="3"/>
  <c r="F7" i="3"/>
  <c r="M6" i="3"/>
  <c r="F6" i="3"/>
  <c r="M5" i="3"/>
  <c r="F5" i="3"/>
  <c r="M4" i="3"/>
  <c r="F4" i="3"/>
  <c r="M3" i="3"/>
  <c r="M11" i="3" s="1"/>
  <c r="M13" i="3" s="1"/>
  <c r="F3" i="3"/>
  <c r="F11" i="3" s="1"/>
  <c r="F13" i="3" s="1"/>
  <c r="AZ70" i="2"/>
  <c r="F15" i="2"/>
  <c r="F14" i="2"/>
  <c r="F13" i="2"/>
  <c r="F12" i="2"/>
  <c r="F11" i="2"/>
  <c r="F10" i="2"/>
  <c r="F9" i="2"/>
  <c r="F8" i="2"/>
  <c r="M7" i="2"/>
  <c r="F7" i="2"/>
  <c r="M6" i="2"/>
  <c r="F6" i="2"/>
  <c r="M5" i="2"/>
  <c r="F5" i="2"/>
  <c r="M4" i="2"/>
  <c r="F4" i="2"/>
  <c r="M3" i="2"/>
  <c r="F3" i="2"/>
  <c r="F16" i="2" s="1"/>
  <c r="E35" i="1"/>
  <c r="E17" i="1"/>
  <c r="F16" i="1"/>
  <c r="F15" i="1"/>
  <c r="F14" i="1"/>
  <c r="F17" i="1" s="1"/>
  <c r="F19" i="1" s="1"/>
  <c r="F22" i="1" s="1"/>
  <c r="F24" i="1" s="1"/>
  <c r="E10" i="1"/>
  <c r="F9" i="1"/>
  <c r="F8" i="1"/>
  <c r="F7" i="1"/>
  <c r="F10" i="1" s="1"/>
  <c r="F31" i="1" l="1"/>
  <c r="F30" i="1"/>
  <c r="F33" i="1"/>
  <c r="F29" i="1"/>
  <c r="F32" i="1"/>
  <c r="F28" i="1"/>
  <c r="F34" i="1"/>
  <c r="F35" i="1" l="1"/>
</calcChain>
</file>

<file path=xl/sharedStrings.xml><?xml version="1.0" encoding="utf-8"?>
<sst xmlns="http://schemas.openxmlformats.org/spreadsheetml/2006/main" count="208" uniqueCount="124">
  <si>
    <t>Paquete</t>
  </si>
  <si>
    <t>Puntos de Caso de Uso - Use Case Points</t>
  </si>
  <si>
    <t>Unadjusted Use Case Points:</t>
  </si>
  <si>
    <t>Análisis de Actores</t>
  </si>
  <si>
    <t>Complejidad</t>
  </si>
  <si>
    <t>Definición</t>
  </si>
  <si>
    <t>Peso</t>
  </si>
  <si>
    <t>Cantidad</t>
  </si>
  <si>
    <t>Peso Total</t>
  </si>
  <si>
    <t>Simple</t>
  </si>
  <si>
    <t>Representa otro sistema con una interfase definida de aplicación programada</t>
  </si>
  <si>
    <t>Promedio</t>
  </si>
  <si>
    <t>Interactúa con otra aplicación a través de un protocolo o interacción humana a través de terminal de línea</t>
  </si>
  <si>
    <t>Complejo</t>
  </si>
  <si>
    <t>Interacción humana a través de interfase usuario gráfica</t>
  </si>
  <si>
    <t>TOTAL</t>
  </si>
  <si>
    <t>Análisis de Casos de Uso</t>
  </si>
  <si>
    <t>Tiene 3 o menos transacciones incluyendo cursos alternativos. Casos de uso con menos de 5 objetos de análisis</t>
  </si>
  <si>
    <t>Tiene 3 a 7 transacciones incluyendo cursos alternativos. Casos de uso con  5 a 10 objetos de análisis</t>
  </si>
  <si>
    <t>Tiene más de 7 transacciones incluyendo cursos alternativos. Casos de uso con más de 10 objetos de análisis</t>
  </si>
  <si>
    <t>Total de Unadjusted Case Points</t>
  </si>
  <si>
    <t>Adjusted Use Case Points: AUCP = UUCP × TCF × EF</t>
  </si>
  <si>
    <t>Esfuerzo Estimado en horas: AUCP x 20</t>
  </si>
  <si>
    <t>Hs.</t>
  </si>
  <si>
    <t>Fases:</t>
  </si>
  <si>
    <t>Especificación</t>
  </si>
  <si>
    <t>Análisis</t>
  </si>
  <si>
    <t>Diseño</t>
  </si>
  <si>
    <t>Construcción</t>
  </si>
  <si>
    <t>Integración</t>
  </si>
  <si>
    <t>Pruebas</t>
  </si>
  <si>
    <t>Administración</t>
  </si>
  <si>
    <t>Factor de Complejidad Técnica -Technical Complexity Factor (TCF)</t>
  </si>
  <si>
    <t>Ejemplo:</t>
  </si>
  <si>
    <t>Factor</t>
  </si>
  <si>
    <t>Descripción</t>
  </si>
  <si>
    <t>Valor Asig.</t>
  </si>
  <si>
    <t>Factor Calc</t>
  </si>
  <si>
    <t>Comentarios</t>
  </si>
  <si>
    <t/>
  </si>
  <si>
    <t>T1</t>
  </si>
  <si>
    <t>Sistema Distribuido</t>
  </si>
  <si>
    <t>Central system</t>
  </si>
  <si>
    <t>T2</t>
  </si>
  <si>
    <t>Tiempo de Respuesta, objetivos de performance</t>
  </si>
  <si>
    <t>Speed is probably limited by human input</t>
  </si>
  <si>
    <t>T3</t>
  </si>
  <si>
    <t>Eficiencia de Usuario Final</t>
  </si>
  <si>
    <t>Needs to be efficient</t>
  </si>
  <si>
    <t>T4</t>
  </si>
  <si>
    <t>Complejidad de procesamiento interno</t>
  </si>
  <si>
    <t>No complex calculations</t>
  </si>
  <si>
    <t>T5</t>
  </si>
  <si>
    <t>Codigo debe ser reusable</t>
  </si>
  <si>
    <t>No</t>
  </si>
  <si>
    <t>T6</t>
  </si>
  <si>
    <t>Easy to install</t>
  </si>
  <si>
    <t>Must be very easy to install</t>
  </si>
  <si>
    <t>T7</t>
  </si>
  <si>
    <t>Easy to use</t>
  </si>
  <si>
    <t>Very user-friendly</t>
  </si>
  <si>
    <t>T8</t>
  </si>
  <si>
    <t>Portable</t>
  </si>
  <si>
    <t>T9</t>
  </si>
  <si>
    <t>Easy to change</t>
  </si>
  <si>
    <t>Low maintenance cost</t>
  </si>
  <si>
    <t>T10</t>
  </si>
  <si>
    <t>Concurrent</t>
  </si>
  <si>
    <t>T11</t>
  </si>
  <si>
    <t>Includes special security objectives</t>
  </si>
  <si>
    <t>Normal security</t>
  </si>
  <si>
    <t>T12</t>
  </si>
  <si>
    <t>Provides direct access for third parties</t>
  </si>
  <si>
    <t>WEB users have direct access</t>
  </si>
  <si>
    <t>T13</t>
  </si>
  <si>
    <t>Special user training facilities are required</t>
  </si>
  <si>
    <t>Few internal users, easy to use system</t>
  </si>
  <si>
    <t>Total Technical factor (Tfactor):</t>
  </si>
  <si>
    <t>TCF = 0.6 + (.01 × TFactor)</t>
  </si>
  <si>
    <t>TCF = 0.6 + (.01 × 27) = 0.6 + 0.27 = 0.87</t>
  </si>
  <si>
    <t>Factor de Entorno -Environment Factor (EF)</t>
  </si>
  <si>
    <t>E1</t>
  </si>
  <si>
    <t>Familiar with the project model that is used</t>
  </si>
  <si>
    <t>Most staff is not familiar with the model</t>
  </si>
  <si>
    <t>E2</t>
  </si>
  <si>
    <t>Application experience</t>
  </si>
  <si>
    <t>Most staff has worked many years in this applic.</t>
  </si>
  <si>
    <t>E3</t>
  </si>
  <si>
    <t>Object-oriented experience</t>
  </si>
  <si>
    <t>Most staff is former COBOL-programmers</t>
  </si>
  <si>
    <t>E4</t>
  </si>
  <si>
    <t>Lead analyst capability</t>
  </si>
  <si>
    <t>A consultant from Callista is used</t>
  </si>
  <si>
    <t>E5</t>
  </si>
  <si>
    <t>Motivation</t>
  </si>
  <si>
    <t>The team is highly motivated</t>
  </si>
  <si>
    <t>E6</t>
  </si>
  <si>
    <t>Stable requirements</t>
  </si>
  <si>
    <t>We expect some changed</t>
  </si>
  <si>
    <t>E7</t>
  </si>
  <si>
    <t>Part-time staff</t>
  </si>
  <si>
    <t>Unfortunately several staff is half-time</t>
  </si>
  <si>
    <t>E8</t>
  </si>
  <si>
    <t>Difficult programming language</t>
  </si>
  <si>
    <t>Visual Basic</t>
  </si>
  <si>
    <t>Total Environment Factor (Efactor):</t>
  </si>
  <si>
    <t>EF = 1.4+(-0.03 × EFactor)</t>
  </si>
  <si>
    <t>EF = 1.4 + (-0.03 × 12) = 1.04 - 0.285 = 0.755</t>
  </si>
  <si>
    <t>NOTA: Completar con los datos del Paquete</t>
  </si>
  <si>
    <t>Actores</t>
  </si>
  <si>
    <t>Baja</t>
  </si>
  <si>
    <t>Media</t>
  </si>
  <si>
    <t>Alta</t>
  </si>
  <si>
    <t>Customer</t>
  </si>
  <si>
    <t>SystemBroker</t>
  </si>
  <si>
    <t>Admin</t>
  </si>
  <si>
    <t>Total Actores por Complejidad</t>
  </si>
  <si>
    <t>Caso de Uso</t>
  </si>
  <si>
    <t>ABM usuarios</t>
  </si>
  <si>
    <t>ABM expedientes</t>
  </si>
  <si>
    <t>Emision de Reportes</t>
  </si>
  <si>
    <t>Procesar Backup centralizado</t>
  </si>
  <si>
    <t>Login</t>
  </si>
  <si>
    <t>Total Casos de Uso por Complejidad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</si>
</sst>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24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1"/>
    </font>
    <font>
      <b/>
      <i/>
      <sz val="14"/>
      <color rgb="FFFF0000"/>
      <name val="Arial1"/>
    </font>
    <font>
      <b/>
      <sz val="14"/>
      <color theme="1"/>
      <name val="Arial1"/>
    </font>
    <font>
      <sz val="12"/>
      <color theme="1"/>
      <name val="Arial1"/>
    </font>
    <font>
      <b/>
      <sz val="12"/>
      <color theme="1"/>
      <name val="Arial1"/>
    </font>
    <font>
      <b/>
      <sz val="11"/>
      <color theme="1"/>
      <name val="Arial1"/>
    </font>
    <font>
      <sz val="14"/>
      <color theme="1"/>
      <name val="Arial1"/>
    </font>
    <font>
      <b/>
      <sz val="14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theme="1"/>
      <name val="Arial1"/>
    </font>
    <font>
      <b/>
      <sz val="12"/>
      <color rgb="FF000000"/>
      <name val="Times New Roman"/>
      <family val="1"/>
    </font>
    <font>
      <sz val="13"/>
      <color rgb="FF000000"/>
      <name val="Times New Roman"/>
      <family val="1"/>
    </font>
    <font>
      <sz val="10"/>
      <color rgb="FF000000"/>
      <name val="Arial1"/>
    </font>
    <font>
      <b/>
      <sz val="10"/>
      <color rgb="FF000000"/>
      <name val="Arial1"/>
    </font>
    <font>
      <b/>
      <sz val="11"/>
      <color rgb="FF000000"/>
      <name val="Times New Roman"/>
      <family val="1"/>
    </font>
    <font>
      <b/>
      <sz val="11"/>
      <color theme="1"/>
      <name val="Arial"/>
      <family val="2"/>
    </font>
    <font>
      <b/>
      <sz val="13"/>
      <color rgb="FF000000"/>
      <name val="Times New Roman"/>
      <family val="1"/>
    </font>
    <font>
      <b/>
      <sz val="11"/>
      <color rgb="FFFF66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5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 style="thin">
        <color rgb="FF3C3C3C"/>
      </left>
      <right style="thin">
        <color rgb="FF000000"/>
      </right>
      <top style="thin">
        <color rgb="FF3C3C3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3C3C3C"/>
      </top>
      <bottom style="thin">
        <color rgb="FF000000"/>
      </bottom>
      <diagonal/>
    </border>
    <border>
      <left style="thin">
        <color rgb="FF000000"/>
      </left>
      <right style="thin">
        <color rgb="FF3C3C3C"/>
      </right>
      <top style="thin">
        <color rgb="FF3C3C3C"/>
      </top>
      <bottom style="thin">
        <color rgb="FF000000"/>
      </bottom>
      <diagonal/>
    </border>
    <border>
      <left/>
      <right style="thin">
        <color rgb="FF3C3C3C"/>
      </right>
      <top style="thin">
        <color rgb="FF3C3C3C"/>
      </top>
      <bottom style="thin">
        <color rgb="FF000000"/>
      </bottom>
      <diagonal/>
    </border>
    <border>
      <left style="thin">
        <color rgb="FF3C3C3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C3C3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C3C3C"/>
      </left>
      <right style="thin">
        <color rgb="FF000000"/>
      </right>
      <top style="thin">
        <color rgb="FF000000"/>
      </top>
      <bottom style="thin">
        <color rgb="FF3C3C3C"/>
      </bottom>
      <diagonal/>
    </border>
    <border>
      <left style="thin">
        <color rgb="FF000000"/>
      </left>
      <right style="thin">
        <color rgb="FF000000"/>
      </right>
      <top style="thin">
        <color rgb="FF3C3C3C"/>
      </top>
      <bottom style="thin">
        <color rgb="FF3C3C3C"/>
      </bottom>
      <diagonal/>
    </border>
    <border>
      <left style="thin">
        <color rgb="FF000000"/>
      </left>
      <right style="thin">
        <color rgb="FF3C3C3C"/>
      </right>
      <top style="thin">
        <color rgb="FF000000"/>
      </top>
      <bottom style="thin">
        <color rgb="FF3C3C3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C3C3C"/>
      </bottom>
      <diagonal/>
    </border>
    <border>
      <left style="thin">
        <color rgb="FF3C3C3C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/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/>
      <bottom style="thin">
        <color rgb="FF3C3C3C"/>
      </bottom>
      <diagonal/>
    </border>
    <border>
      <left/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6">
    <xf numFmtId="0" fontId="0" fillId="0" borderId="0"/>
    <xf numFmtId="9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8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2" xfId="0" applyFont="1" applyBorder="1"/>
    <xf numFmtId="0" fontId="4" fillId="0" borderId="2" xfId="0" applyFont="1" applyBorder="1" applyAlignment="1">
      <alignment vertical="center" wrapText="1"/>
    </xf>
    <xf numFmtId="0" fontId="9" fillId="0" borderId="3" xfId="0" applyFont="1" applyBorder="1"/>
    <xf numFmtId="0" fontId="9" fillId="0" borderId="4" xfId="0" applyFont="1" applyBorder="1"/>
    <xf numFmtId="0" fontId="10" fillId="0" borderId="0" xfId="0" applyFont="1"/>
    <xf numFmtId="2" fontId="10" fillId="0" borderId="1" xfId="0" applyNumberFormat="1" applyFont="1" applyBorder="1"/>
    <xf numFmtId="2" fontId="4" fillId="0" borderId="0" xfId="0" applyNumberFormat="1" applyFont="1"/>
    <xf numFmtId="2" fontId="6" fillId="0" borderId="1" xfId="0" applyNumberFormat="1" applyFont="1" applyBorder="1"/>
    <xf numFmtId="0" fontId="6" fillId="0" borderId="0" xfId="0" applyFont="1" applyBorder="1" applyAlignment="1">
      <alignment horizontal="center"/>
    </xf>
    <xf numFmtId="2" fontId="6" fillId="0" borderId="0" xfId="0" applyNumberFormat="1" applyFont="1" applyBorder="1"/>
    <xf numFmtId="0" fontId="6" fillId="0" borderId="0" xfId="0" applyFont="1" applyBorder="1" applyAlignment="1">
      <alignment horizontal="left"/>
    </xf>
    <xf numFmtId="9" fontId="8" fillId="0" borderId="1" xfId="1" applyFont="1" applyFill="1" applyBorder="1" applyAlignment="1" applyProtection="1"/>
    <xf numFmtId="2" fontId="8" fillId="0" borderId="1" xfId="0" applyNumberFormat="1" applyFont="1" applyBorder="1"/>
    <xf numFmtId="9" fontId="8" fillId="0" borderId="5" xfId="1" applyFont="1" applyFill="1" applyBorder="1" applyAlignment="1" applyProtection="1"/>
    <xf numFmtId="2" fontId="8" fillId="0" borderId="5" xfId="1" applyNumberFormat="1" applyFont="1" applyFill="1" applyBorder="1" applyAlignment="1" applyProtection="1"/>
    <xf numFmtId="0" fontId="0" fillId="0" borderId="1" xfId="0" applyFill="1" applyBorder="1"/>
    <xf numFmtId="0" fontId="9" fillId="0" borderId="1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4" fillId="0" borderId="11" xfId="0" applyFont="1" applyBorder="1" applyAlignment="1">
      <alignment vertical="top" wrapText="1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6" fillId="0" borderId="11" xfId="0" applyFont="1" applyBorder="1" applyAlignment="1">
      <alignment vertical="top" wrapText="1"/>
    </xf>
    <xf numFmtId="0" fontId="0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0" fillId="2" borderId="1" xfId="0" applyFill="1" applyBorder="1" applyAlignment="1" applyProtection="1">
      <alignment horizontal="justify"/>
      <protection locked="0"/>
    </xf>
    <xf numFmtId="0" fontId="16" fillId="0" borderId="11" xfId="0" applyFont="1" applyFill="1" applyBorder="1" applyAlignment="1">
      <alignment vertical="top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4" fillId="0" borderId="13" xfId="0" applyFont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21" fillId="0" borderId="1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15" fillId="0" borderId="21" xfId="0" applyFont="1" applyBorder="1" applyAlignment="1">
      <alignment vertical="center"/>
    </xf>
    <xf numFmtId="0" fontId="22" fillId="0" borderId="22" xfId="0" applyFont="1" applyBorder="1" applyAlignment="1">
      <alignment horizont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19" fillId="0" borderId="14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center"/>
    </xf>
    <xf numFmtId="0" fontId="0" fillId="0" borderId="0" xfId="0" applyBorder="1"/>
    <xf numFmtId="0" fontId="23" fillId="0" borderId="0" xfId="0" applyFont="1" applyBorder="1"/>
    <xf numFmtId="0" fontId="0" fillId="0" borderId="3" xfId="0" applyBorder="1"/>
    <xf numFmtId="0" fontId="15" fillId="0" borderId="1" xfId="0" applyFont="1" applyBorder="1"/>
    <xf numFmtId="0" fontId="0" fillId="0" borderId="5" xfId="0" applyBorder="1"/>
    <xf numFmtId="0" fontId="0" fillId="0" borderId="23" xfId="0" applyBorder="1"/>
    <xf numFmtId="0" fontId="0" fillId="0" borderId="1" xfId="0" applyBorder="1"/>
    <xf numFmtId="0" fontId="0" fillId="0" borderId="24" xfId="0" applyBorder="1"/>
    <xf numFmtId="0" fontId="0" fillId="0" borderId="20" xfId="0" applyBorder="1"/>
    <xf numFmtId="0" fontId="0" fillId="0" borderId="2" xfId="0" applyBorder="1"/>
    <xf numFmtId="0" fontId="9" fillId="0" borderId="21" xfId="0" applyFont="1" applyBorder="1"/>
    <xf numFmtId="0" fontId="9" fillId="0" borderId="24" xfId="0" applyFont="1" applyBorder="1"/>
    <xf numFmtId="0" fontId="15" fillId="0" borderId="3" xfId="0" applyFont="1" applyBorder="1"/>
    <xf numFmtId="0" fontId="0" fillId="0" borderId="0" xfId="0" applyFill="1" applyBorder="1"/>
    <xf numFmtId="0" fontId="0" fillId="0" borderId="18" xfId="0" applyBorder="1"/>
    <xf numFmtId="0" fontId="15" fillId="0" borderId="1" xfId="0" applyFont="1" applyFill="1" applyBorder="1" applyAlignment="1">
      <alignment horizontal="center"/>
    </xf>
  </cellXfs>
  <cellStyles count="6">
    <cellStyle name="Excel_BuiltIn_Percent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5"/>
  <sheetViews>
    <sheetView tabSelected="1" workbookViewId="0"/>
  </sheetViews>
  <sheetFormatPr baseColWidth="10" defaultRowHeight="14.25"/>
  <cols>
    <col min="1" max="1" width="3.25" style="1" customWidth="1"/>
    <col min="2" max="2" width="16.75" style="1" customWidth="1"/>
    <col min="3" max="3" width="34.5" style="1" customWidth="1"/>
    <col min="4" max="4" width="10.625" style="1" customWidth="1"/>
    <col min="5" max="5" width="14.125" style="1" customWidth="1"/>
    <col min="6" max="6" width="14.75" style="1" customWidth="1"/>
    <col min="7" max="257" width="10.625" style="1" customWidth="1"/>
    <col min="258" max="1024" width="10.625" customWidth="1"/>
  </cols>
  <sheetData>
    <row r="1" spans="2:6" ht="29.25" customHeight="1">
      <c r="B1" s="2" t="s">
        <v>0</v>
      </c>
      <c r="C1" s="3" t="s">
        <v>1</v>
      </c>
    </row>
    <row r="3" spans="2:6" s="4" customFormat="1" ht="15.75">
      <c r="B3" s="5" t="s">
        <v>2</v>
      </c>
    </row>
    <row r="4" spans="2:6" ht="15">
      <c r="B4" s="6"/>
    </row>
    <row r="5" spans="2:6" ht="15">
      <c r="B5" s="6" t="s">
        <v>3</v>
      </c>
    </row>
    <row r="6" spans="2:6" ht="15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</row>
    <row r="7" spans="2:6" ht="47.25" customHeight="1">
      <c r="B7" s="8" t="s">
        <v>9</v>
      </c>
      <c r="C7" s="9" t="s">
        <v>10</v>
      </c>
      <c r="D7" s="8">
        <v>1</v>
      </c>
      <c r="E7" s="8">
        <v>1</v>
      </c>
      <c r="F7" s="8">
        <f>D7*E7</f>
        <v>1</v>
      </c>
    </row>
    <row r="8" spans="2:6" ht="47.25" customHeight="1">
      <c r="B8" s="8" t="s">
        <v>11</v>
      </c>
      <c r="C8" s="9" t="s">
        <v>12</v>
      </c>
      <c r="D8" s="8">
        <v>2</v>
      </c>
      <c r="E8" s="8">
        <v>1</v>
      </c>
      <c r="F8" s="8">
        <f>D8*E8</f>
        <v>2</v>
      </c>
    </row>
    <row r="9" spans="2:6" ht="47.25" customHeight="1">
      <c r="B9" s="10" t="s">
        <v>13</v>
      </c>
      <c r="C9" s="11" t="s">
        <v>14</v>
      </c>
      <c r="D9" s="10">
        <v>3</v>
      </c>
      <c r="E9" s="8">
        <v>2</v>
      </c>
      <c r="F9" s="8">
        <f>D9*E9</f>
        <v>6</v>
      </c>
    </row>
    <row r="10" spans="2:6" ht="21" customHeight="1">
      <c r="B10" s="26" t="s">
        <v>15</v>
      </c>
      <c r="C10" s="26"/>
      <c r="D10" s="26"/>
      <c r="E10" s="7">
        <f>SUM(E7:E9)</f>
        <v>4</v>
      </c>
      <c r="F10" s="7">
        <f>SUM(F7:F9)</f>
        <v>9</v>
      </c>
    </row>
    <row r="12" spans="2:6" ht="15">
      <c r="B12" s="6" t="s">
        <v>16</v>
      </c>
    </row>
    <row r="13" spans="2:6" ht="15">
      <c r="B13" s="7" t="s">
        <v>4</v>
      </c>
      <c r="C13" s="7" t="s">
        <v>5</v>
      </c>
      <c r="D13" s="7" t="s">
        <v>6</v>
      </c>
      <c r="E13" s="7" t="s">
        <v>7</v>
      </c>
      <c r="F13" s="7" t="s">
        <v>8</v>
      </c>
    </row>
    <row r="14" spans="2:6" ht="59.25" customHeight="1">
      <c r="B14" s="8" t="s">
        <v>9</v>
      </c>
      <c r="C14" s="9" t="s">
        <v>17</v>
      </c>
      <c r="D14" s="8">
        <v>5</v>
      </c>
      <c r="E14" s="8">
        <v>5</v>
      </c>
      <c r="F14" s="8">
        <f>D14*E14</f>
        <v>25</v>
      </c>
    </row>
    <row r="15" spans="2:6" ht="59.25" customHeight="1">
      <c r="B15" s="8" t="s">
        <v>11</v>
      </c>
      <c r="C15" s="9" t="s">
        <v>18</v>
      </c>
      <c r="D15" s="8">
        <v>10</v>
      </c>
      <c r="E15" s="8">
        <v>2</v>
      </c>
      <c r="F15" s="8">
        <f>D15*E15</f>
        <v>20</v>
      </c>
    </row>
    <row r="16" spans="2:6" ht="59.25" customHeight="1">
      <c r="B16" s="10" t="s">
        <v>13</v>
      </c>
      <c r="C16" s="9" t="s">
        <v>19</v>
      </c>
      <c r="D16" s="10">
        <v>15</v>
      </c>
      <c r="E16" s="8">
        <v>1</v>
      </c>
      <c r="F16" s="8">
        <f>D16*E16</f>
        <v>15</v>
      </c>
    </row>
    <row r="17" spans="2:8" ht="21" customHeight="1">
      <c r="B17" s="26" t="s">
        <v>15</v>
      </c>
      <c r="C17" s="26"/>
      <c r="D17" s="26"/>
      <c r="E17" s="7">
        <f>SUM(E14:E16)</f>
        <v>8</v>
      </c>
      <c r="F17" s="7">
        <f>SUM(F14:F16)</f>
        <v>60</v>
      </c>
    </row>
    <row r="19" spans="2:8" ht="18" customHeight="1">
      <c r="B19" s="12" t="s">
        <v>20</v>
      </c>
      <c r="C19" s="13"/>
      <c r="D19" s="13"/>
      <c r="E19" s="13"/>
      <c r="F19" s="7">
        <f>F17+F10</f>
        <v>69</v>
      </c>
    </row>
    <row r="22" spans="2:8" s="14" customFormat="1" ht="27" customHeight="1">
      <c r="B22" s="27" t="s">
        <v>21</v>
      </c>
      <c r="C22" s="27"/>
      <c r="D22" s="27"/>
      <c r="E22" s="27"/>
      <c r="F22" s="15">
        <f>F19*TCF!F17*EF!F13</f>
        <v>62.431200000000004</v>
      </c>
    </row>
    <row r="23" spans="2:8" ht="18">
      <c r="F23" s="16"/>
      <c r="H23" s="14"/>
    </row>
    <row r="24" spans="2:8" ht="29.25" customHeight="1">
      <c r="B24" s="28" t="s">
        <v>22</v>
      </c>
      <c r="C24" s="28"/>
      <c r="D24" s="28"/>
      <c r="E24" s="28"/>
      <c r="F24" s="17">
        <f>20*F22</f>
        <v>1248.624</v>
      </c>
      <c r="G24" s="6" t="s">
        <v>23</v>
      </c>
    </row>
    <row r="25" spans="2:8" ht="18.75" customHeight="1">
      <c r="B25" s="18"/>
      <c r="C25" s="18"/>
      <c r="D25" s="18"/>
      <c r="E25" s="18"/>
      <c r="F25" s="19"/>
      <c r="G25" s="6"/>
    </row>
    <row r="26" spans="2:8" ht="18" customHeight="1">
      <c r="B26" s="18"/>
      <c r="C26" s="18"/>
      <c r="D26" s="18"/>
      <c r="E26" s="18"/>
      <c r="F26" s="19"/>
      <c r="G26" s="6"/>
    </row>
    <row r="27" spans="2:8" ht="18" customHeight="1">
      <c r="B27" s="18"/>
      <c r="C27" s="20" t="s">
        <v>24</v>
      </c>
      <c r="D27" s="18"/>
      <c r="E27" s="18"/>
      <c r="F27" s="19"/>
      <c r="G27" s="6"/>
    </row>
    <row r="28" spans="2:8" ht="15.75">
      <c r="C28" s="29" t="s">
        <v>25</v>
      </c>
      <c r="D28" s="29"/>
      <c r="E28" s="21">
        <v>0.05</v>
      </c>
      <c r="F28" s="22">
        <f>F24*E28</f>
        <v>62.431200000000004</v>
      </c>
      <c r="G28" s="6" t="s">
        <v>23</v>
      </c>
    </row>
    <row r="29" spans="2:8" ht="15.75">
      <c r="C29" s="29" t="s">
        <v>26</v>
      </c>
      <c r="D29" s="29"/>
      <c r="E29" s="21">
        <v>0.05</v>
      </c>
      <c r="F29" s="22">
        <f>F24*E29</f>
        <v>62.431200000000004</v>
      </c>
      <c r="G29" s="6" t="s">
        <v>23</v>
      </c>
    </row>
    <row r="30" spans="2:8" ht="15.75">
      <c r="C30" s="29" t="s">
        <v>27</v>
      </c>
      <c r="D30" s="29"/>
      <c r="E30" s="21">
        <v>0.1</v>
      </c>
      <c r="F30" s="22">
        <f>F24*E30</f>
        <v>124.86240000000001</v>
      </c>
      <c r="G30" s="6" t="s">
        <v>23</v>
      </c>
    </row>
    <row r="31" spans="2:8" ht="15.75">
      <c r="C31" s="29" t="s">
        <v>28</v>
      </c>
      <c r="D31" s="29"/>
      <c r="E31" s="21">
        <v>0.45</v>
      </c>
      <c r="F31" s="22">
        <f>F24*E31</f>
        <v>561.88080000000002</v>
      </c>
      <c r="G31" s="6" t="s">
        <v>23</v>
      </c>
    </row>
    <row r="32" spans="2:8" ht="15.75">
      <c r="C32" s="29" t="s">
        <v>29</v>
      </c>
      <c r="D32" s="29"/>
      <c r="E32" s="21">
        <v>0.1</v>
      </c>
      <c r="F32" s="22">
        <f>F24*E32</f>
        <v>124.86240000000001</v>
      </c>
      <c r="G32" s="6" t="s">
        <v>23</v>
      </c>
    </row>
    <row r="33" spans="3:7" ht="15.75">
      <c r="C33" s="29" t="s">
        <v>30</v>
      </c>
      <c r="D33" s="29"/>
      <c r="E33" s="21">
        <v>0.15</v>
      </c>
      <c r="F33" s="22">
        <f>F24*E33</f>
        <v>187.2936</v>
      </c>
      <c r="G33" s="6" t="s">
        <v>23</v>
      </c>
    </row>
    <row r="34" spans="3:7" ht="15.75">
      <c r="C34" s="29" t="s">
        <v>31</v>
      </c>
      <c r="D34" s="29"/>
      <c r="E34" s="21">
        <v>0.1</v>
      </c>
      <c r="F34" s="22">
        <f>F24*E34</f>
        <v>124.86240000000001</v>
      </c>
      <c r="G34" s="6" t="s">
        <v>23</v>
      </c>
    </row>
    <row r="35" spans="3:7" ht="15.75">
      <c r="E35" s="23">
        <f>SUM(E28:E34)</f>
        <v>1</v>
      </c>
      <c r="F35" s="24">
        <f>SUM(F28:F34)</f>
        <v>1248.624</v>
      </c>
      <c r="G35" s="6" t="s">
        <v>23</v>
      </c>
    </row>
  </sheetData>
  <mergeCells count="11">
    <mergeCell ref="C30:D30"/>
    <mergeCell ref="C31:D31"/>
    <mergeCell ref="C32:D32"/>
    <mergeCell ref="C33:D33"/>
    <mergeCell ref="C34:D34"/>
    <mergeCell ref="B10:D10"/>
    <mergeCell ref="B17:D17"/>
    <mergeCell ref="B22:E22"/>
    <mergeCell ref="B24:E24"/>
    <mergeCell ref="C28:D28"/>
    <mergeCell ref="C29:D29"/>
  </mergeCells>
  <pageMargins left="0.74805555555555558" right="0.74805555555555558" top="1.2791666666666668" bottom="1.2791666666666668" header="0.98388888888888892" footer="0.98388888888888892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70"/>
  <sheetViews>
    <sheetView workbookViewId="0"/>
  </sheetViews>
  <sheetFormatPr baseColWidth="10" defaultRowHeight="12.75"/>
  <cols>
    <col min="1" max="1" width="4.875" style="30" customWidth="1"/>
    <col min="2" max="2" width="10.625" style="30" customWidth="1"/>
    <col min="3" max="3" width="27.375" style="30" customWidth="1"/>
    <col min="4" max="4" width="7.375" style="30" customWidth="1"/>
    <col min="5" max="5" width="9" style="30" customWidth="1"/>
    <col min="6" max="6" width="8.75" style="30" customWidth="1"/>
    <col min="7" max="7" width="34.25" style="30" customWidth="1"/>
    <col min="8" max="9" width="10.625" style="30" customWidth="1"/>
    <col min="10" max="10" width="25.75" style="30" customWidth="1"/>
    <col min="11" max="13" width="10.625" style="30" customWidth="1"/>
    <col min="14" max="14" width="31" style="30" customWidth="1"/>
    <col min="15" max="257" width="10.625" style="30" customWidth="1"/>
    <col min="258" max="1024" width="10.625" customWidth="1"/>
  </cols>
  <sheetData>
    <row r="1" spans="2:14" ht="32.25" customHeight="1">
      <c r="B1" s="31" t="s">
        <v>32</v>
      </c>
      <c r="I1" s="31" t="s">
        <v>33</v>
      </c>
    </row>
    <row r="2" spans="2:14" ht="25.5">
      <c r="B2" s="32" t="s">
        <v>34</v>
      </c>
      <c r="C2" s="33" t="s">
        <v>35</v>
      </c>
      <c r="D2" s="33" t="s">
        <v>6</v>
      </c>
      <c r="E2" s="33" t="s">
        <v>36</v>
      </c>
      <c r="F2" s="34" t="s">
        <v>37</v>
      </c>
      <c r="G2" s="35" t="s">
        <v>38</v>
      </c>
      <c r="I2" s="36" t="s">
        <v>34</v>
      </c>
      <c r="J2" s="36" t="s">
        <v>35</v>
      </c>
      <c r="K2" s="36" t="s">
        <v>6</v>
      </c>
      <c r="L2" s="36" t="s">
        <v>36</v>
      </c>
      <c r="M2" s="36" t="s">
        <v>39</v>
      </c>
      <c r="N2" s="36" t="s">
        <v>38</v>
      </c>
    </row>
    <row r="3" spans="2:14" ht="30" customHeight="1">
      <c r="B3" s="37" t="s">
        <v>40</v>
      </c>
      <c r="C3" s="38" t="s">
        <v>41</v>
      </c>
      <c r="D3" s="39">
        <v>2</v>
      </c>
      <c r="E3" s="39">
        <v>0</v>
      </c>
      <c r="F3" s="40">
        <f t="shared" ref="F3:F15" si="0">E3*D3</f>
        <v>0</v>
      </c>
      <c r="G3" s="39" t="s">
        <v>42</v>
      </c>
      <c r="I3" s="41" t="s">
        <v>40</v>
      </c>
      <c r="J3" s="41" t="s">
        <v>41</v>
      </c>
      <c r="K3" s="41">
        <v>2</v>
      </c>
      <c r="L3" s="42">
        <v>0</v>
      </c>
      <c r="M3" s="41">
        <f>L3*K3</f>
        <v>0</v>
      </c>
      <c r="N3" s="41" t="s">
        <v>42</v>
      </c>
    </row>
    <row r="4" spans="2:14" ht="30" customHeight="1">
      <c r="B4" s="37" t="s">
        <v>43</v>
      </c>
      <c r="C4" s="38" t="s">
        <v>44</v>
      </c>
      <c r="D4" s="39">
        <v>1</v>
      </c>
      <c r="E4" s="39">
        <v>3</v>
      </c>
      <c r="F4" s="40">
        <f t="shared" si="0"/>
        <v>3</v>
      </c>
      <c r="G4" s="39" t="s">
        <v>45</v>
      </c>
      <c r="I4" s="41" t="s">
        <v>43</v>
      </c>
      <c r="J4" s="41" t="s">
        <v>44</v>
      </c>
      <c r="K4" s="41">
        <v>1</v>
      </c>
      <c r="L4" s="42">
        <v>3</v>
      </c>
      <c r="M4" s="41">
        <f>L4*K4</f>
        <v>3</v>
      </c>
      <c r="N4" s="41" t="s">
        <v>45</v>
      </c>
    </row>
    <row r="5" spans="2:14" ht="30" customHeight="1">
      <c r="B5" s="37" t="s">
        <v>46</v>
      </c>
      <c r="C5" s="38" t="s">
        <v>47</v>
      </c>
      <c r="D5" s="39">
        <v>1</v>
      </c>
      <c r="E5" s="39">
        <v>5</v>
      </c>
      <c r="F5" s="40">
        <f t="shared" si="0"/>
        <v>5</v>
      </c>
      <c r="G5" s="39" t="s">
        <v>48</v>
      </c>
      <c r="I5" s="41" t="s">
        <v>46</v>
      </c>
      <c r="J5" s="41" t="s">
        <v>47</v>
      </c>
      <c r="K5" s="41">
        <v>1</v>
      </c>
      <c r="L5" s="42">
        <v>5</v>
      </c>
      <c r="M5" s="41">
        <f>L5*K5</f>
        <v>5</v>
      </c>
      <c r="N5" s="41" t="s">
        <v>48</v>
      </c>
    </row>
    <row r="6" spans="2:14" ht="30" customHeight="1">
      <c r="B6" s="37" t="s">
        <v>49</v>
      </c>
      <c r="C6" s="38" t="s">
        <v>50</v>
      </c>
      <c r="D6" s="39">
        <v>1</v>
      </c>
      <c r="E6" s="39">
        <v>1</v>
      </c>
      <c r="F6" s="40">
        <f t="shared" si="0"/>
        <v>1</v>
      </c>
      <c r="G6" s="39" t="s">
        <v>51</v>
      </c>
      <c r="I6" s="41" t="s">
        <v>49</v>
      </c>
      <c r="J6" s="41" t="s">
        <v>50</v>
      </c>
      <c r="K6" s="41">
        <v>1</v>
      </c>
      <c r="L6" s="42">
        <v>1</v>
      </c>
      <c r="M6" s="41">
        <f>L6*K6</f>
        <v>1</v>
      </c>
      <c r="N6" s="41" t="s">
        <v>51</v>
      </c>
    </row>
    <row r="7" spans="2:14" ht="30" customHeight="1">
      <c r="B7" s="37" t="s">
        <v>52</v>
      </c>
      <c r="C7" s="38" t="s">
        <v>53</v>
      </c>
      <c r="D7" s="39">
        <v>1</v>
      </c>
      <c r="E7" s="39">
        <v>0</v>
      </c>
      <c r="F7" s="40">
        <f t="shared" si="0"/>
        <v>0</v>
      </c>
      <c r="G7" s="39" t="s">
        <v>54</v>
      </c>
      <c r="I7" s="41" t="s">
        <v>52</v>
      </c>
      <c r="J7" s="41" t="s">
        <v>53</v>
      </c>
      <c r="K7" s="41">
        <v>1</v>
      </c>
      <c r="L7" s="42">
        <v>0</v>
      </c>
      <c r="M7" s="41">
        <f>L7*K7</f>
        <v>0</v>
      </c>
      <c r="N7" s="41" t="s">
        <v>54</v>
      </c>
    </row>
    <row r="8" spans="2:14" ht="30" customHeight="1">
      <c r="B8" s="39" t="s">
        <v>55</v>
      </c>
      <c r="C8" s="39" t="s">
        <v>56</v>
      </c>
      <c r="D8" s="39">
        <v>0.5</v>
      </c>
      <c r="E8" s="39">
        <v>5</v>
      </c>
      <c r="F8" s="40">
        <f t="shared" si="0"/>
        <v>2.5</v>
      </c>
      <c r="G8" s="39" t="s">
        <v>57</v>
      </c>
    </row>
    <row r="9" spans="2:14" ht="30" customHeight="1">
      <c r="B9" s="39" t="s">
        <v>58</v>
      </c>
      <c r="C9" s="39" t="s">
        <v>59</v>
      </c>
      <c r="D9" s="39">
        <v>0.5</v>
      </c>
      <c r="E9" s="39">
        <v>5</v>
      </c>
      <c r="F9" s="40">
        <f t="shared" si="0"/>
        <v>2.5</v>
      </c>
      <c r="G9" s="39" t="s">
        <v>60</v>
      </c>
    </row>
    <row r="10" spans="2:14" ht="30" customHeight="1">
      <c r="B10" s="39" t="s">
        <v>61</v>
      </c>
      <c r="C10" s="39" t="s">
        <v>62</v>
      </c>
      <c r="D10" s="39">
        <v>2</v>
      </c>
      <c r="E10" s="39">
        <v>0</v>
      </c>
      <c r="F10" s="40">
        <f t="shared" si="0"/>
        <v>0</v>
      </c>
      <c r="G10" s="39" t="s">
        <v>54</v>
      </c>
    </row>
    <row r="11" spans="2:14" ht="30" customHeight="1">
      <c r="B11" s="39" t="s">
        <v>63</v>
      </c>
      <c r="C11" s="39" t="s">
        <v>64</v>
      </c>
      <c r="D11" s="39">
        <v>1</v>
      </c>
      <c r="E11" s="39">
        <v>4</v>
      </c>
      <c r="F11" s="40">
        <f t="shared" si="0"/>
        <v>4</v>
      </c>
      <c r="G11" s="39" t="s">
        <v>65</v>
      </c>
    </row>
    <row r="12" spans="2:14" ht="30" customHeight="1">
      <c r="B12" s="39" t="s">
        <v>66</v>
      </c>
      <c r="C12" s="39" t="s">
        <v>67</v>
      </c>
      <c r="D12" s="39">
        <v>1</v>
      </c>
      <c r="E12" s="39">
        <v>0</v>
      </c>
      <c r="F12" s="40">
        <f t="shared" si="0"/>
        <v>0</v>
      </c>
      <c r="G12" s="39" t="s">
        <v>54</v>
      </c>
    </row>
    <row r="13" spans="2:14" ht="30" customHeight="1">
      <c r="B13" s="39" t="s">
        <v>68</v>
      </c>
      <c r="C13" s="39" t="s">
        <v>69</v>
      </c>
      <c r="D13" s="39">
        <v>1</v>
      </c>
      <c r="E13" s="39">
        <v>3</v>
      </c>
      <c r="F13" s="40">
        <f t="shared" si="0"/>
        <v>3</v>
      </c>
      <c r="G13" s="39" t="s">
        <v>70</v>
      </c>
    </row>
    <row r="14" spans="2:14" ht="30" customHeight="1">
      <c r="B14" s="39" t="s">
        <v>71</v>
      </c>
      <c r="C14" s="39" t="s">
        <v>72</v>
      </c>
      <c r="D14" s="39">
        <v>1</v>
      </c>
      <c r="E14" s="39">
        <v>5</v>
      </c>
      <c r="F14" s="40">
        <f t="shared" si="0"/>
        <v>5</v>
      </c>
      <c r="G14" s="39" t="s">
        <v>73</v>
      </c>
    </row>
    <row r="15" spans="2:14" ht="36.75" customHeight="1">
      <c r="B15" s="39" t="s">
        <v>74</v>
      </c>
      <c r="C15" s="39" t="s">
        <v>75</v>
      </c>
      <c r="D15" s="39">
        <v>1</v>
      </c>
      <c r="E15" s="39">
        <v>1</v>
      </c>
      <c r="F15" s="40">
        <f t="shared" si="0"/>
        <v>1</v>
      </c>
      <c r="G15" s="39" t="s">
        <v>76</v>
      </c>
    </row>
    <row r="16" spans="2:14" ht="15.75" customHeight="1">
      <c r="B16" s="47" t="s">
        <v>77</v>
      </c>
      <c r="C16" s="47"/>
      <c r="D16" s="47"/>
      <c r="E16" s="47"/>
      <c r="F16" s="43">
        <f>SUM(F3:F15)</f>
        <v>27</v>
      </c>
      <c r="G16" s="39"/>
    </row>
    <row r="17" spans="3:6" s="44" customFormat="1" ht="22.5" customHeight="1">
      <c r="F17" s="31">
        <v>0.87</v>
      </c>
    </row>
    <row r="18" spans="3:6" ht="14.25"/>
    <row r="19" spans="3:6" ht="16.5">
      <c r="C19" s="45" t="s">
        <v>78</v>
      </c>
    </row>
    <row r="20" spans="3:6" ht="14.25"/>
    <row r="21" spans="3:6" ht="14.25"/>
    <row r="22" spans="3:6" ht="16.5">
      <c r="C22" s="45" t="s">
        <v>79</v>
      </c>
    </row>
    <row r="70" spans="52:52" ht="14.25">
      <c r="AZ70" s="46" t="b">
        <f>FALSE()</f>
        <v>0</v>
      </c>
    </row>
  </sheetData>
  <mergeCells count="1">
    <mergeCell ref="B16:E16"/>
  </mergeCells>
  <pageMargins left="0.74805555555555558" right="0.74805555555555558" top="1.2791666666666668" bottom="1.2791666666666668" header="0.98388888888888892" footer="0.98388888888888892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6"/>
  <sheetViews>
    <sheetView workbookViewId="0"/>
  </sheetViews>
  <sheetFormatPr baseColWidth="10" defaultRowHeight="12.75"/>
  <cols>
    <col min="1" max="1" width="6.125" style="30" customWidth="1"/>
    <col min="2" max="2" width="10.625" style="30" customWidth="1"/>
    <col min="3" max="3" width="22.5" style="30" customWidth="1"/>
    <col min="4" max="6" width="10.625" style="30" customWidth="1"/>
    <col min="7" max="7" width="25" style="30" customWidth="1"/>
    <col min="8" max="257" width="10.625" style="30" customWidth="1"/>
    <col min="258" max="1024" width="10.625" customWidth="1"/>
  </cols>
  <sheetData>
    <row r="1" spans="2:14" ht="32.25" customHeight="1">
      <c r="B1" s="31" t="s">
        <v>80</v>
      </c>
      <c r="I1" s="31" t="s">
        <v>33</v>
      </c>
    </row>
    <row r="2" spans="2:14" ht="31.5" customHeight="1">
      <c r="B2" s="32" t="s">
        <v>34</v>
      </c>
      <c r="C2" s="33" t="s">
        <v>35</v>
      </c>
      <c r="D2" s="33" t="s">
        <v>6</v>
      </c>
      <c r="E2" s="33" t="s">
        <v>36</v>
      </c>
      <c r="F2" s="33" t="s">
        <v>37</v>
      </c>
      <c r="G2" s="34" t="s">
        <v>38</v>
      </c>
      <c r="I2" s="32" t="s">
        <v>34</v>
      </c>
      <c r="J2" s="33" t="s">
        <v>35</v>
      </c>
      <c r="K2" s="33" t="s">
        <v>6</v>
      </c>
      <c r="L2" s="33" t="s">
        <v>36</v>
      </c>
      <c r="M2" s="33" t="s">
        <v>37</v>
      </c>
      <c r="N2" s="34" t="s">
        <v>38</v>
      </c>
    </row>
    <row r="3" spans="2:14" ht="39.75" customHeight="1">
      <c r="B3" s="39" t="s">
        <v>81</v>
      </c>
      <c r="C3" s="39" t="s">
        <v>82</v>
      </c>
      <c r="D3" s="39">
        <v>1.5</v>
      </c>
      <c r="E3" s="39">
        <v>1</v>
      </c>
      <c r="F3" s="39">
        <f t="shared" ref="F3:F10" si="0">D3*E3</f>
        <v>1.5</v>
      </c>
      <c r="G3" s="39" t="s">
        <v>83</v>
      </c>
      <c r="I3" s="48" t="s">
        <v>81</v>
      </c>
      <c r="J3" s="49" t="s">
        <v>82</v>
      </c>
      <c r="K3" s="49">
        <v>1.5</v>
      </c>
      <c r="L3" s="50">
        <v>1</v>
      </c>
      <c r="M3" s="49">
        <f t="shared" ref="M3:M10" si="1">+K3*L3</f>
        <v>1.5</v>
      </c>
      <c r="N3" s="51" t="s">
        <v>83</v>
      </c>
    </row>
    <row r="4" spans="2:14" ht="39.75" customHeight="1">
      <c r="B4" s="39" t="s">
        <v>84</v>
      </c>
      <c r="C4" s="39" t="s">
        <v>85</v>
      </c>
      <c r="D4" s="39">
        <v>0.5</v>
      </c>
      <c r="E4" s="39">
        <v>4</v>
      </c>
      <c r="F4" s="39">
        <f t="shared" si="0"/>
        <v>2</v>
      </c>
      <c r="G4" s="39" t="s">
        <v>86</v>
      </c>
      <c r="I4" s="48" t="s">
        <v>84</v>
      </c>
      <c r="J4" s="49" t="s">
        <v>85</v>
      </c>
      <c r="K4" s="49">
        <v>0.5</v>
      </c>
      <c r="L4" s="50">
        <v>4</v>
      </c>
      <c r="M4" s="49">
        <f t="shared" si="1"/>
        <v>2</v>
      </c>
      <c r="N4" s="51" t="s">
        <v>86</v>
      </c>
    </row>
    <row r="5" spans="2:14" ht="39.75" customHeight="1">
      <c r="B5" s="39" t="s">
        <v>87</v>
      </c>
      <c r="C5" s="39" t="s">
        <v>88</v>
      </c>
      <c r="D5" s="39">
        <v>1</v>
      </c>
      <c r="E5" s="39">
        <v>1</v>
      </c>
      <c r="F5" s="39">
        <f t="shared" si="0"/>
        <v>1</v>
      </c>
      <c r="G5" s="39" t="s">
        <v>89</v>
      </c>
      <c r="I5" s="48" t="s">
        <v>87</v>
      </c>
      <c r="J5" s="49" t="s">
        <v>88</v>
      </c>
      <c r="K5" s="49">
        <v>1</v>
      </c>
      <c r="L5" s="50">
        <v>1</v>
      </c>
      <c r="M5" s="49">
        <f t="shared" si="1"/>
        <v>1</v>
      </c>
      <c r="N5" s="51" t="s">
        <v>89</v>
      </c>
    </row>
    <row r="6" spans="2:14" ht="39.75" customHeight="1">
      <c r="B6" s="39" t="s">
        <v>90</v>
      </c>
      <c r="C6" s="39" t="s">
        <v>91</v>
      </c>
      <c r="D6" s="39">
        <v>0.5</v>
      </c>
      <c r="E6" s="39">
        <v>5</v>
      </c>
      <c r="F6" s="39">
        <f t="shared" si="0"/>
        <v>2.5</v>
      </c>
      <c r="G6" s="39" t="s">
        <v>92</v>
      </c>
      <c r="I6" s="48" t="s">
        <v>90</v>
      </c>
      <c r="J6" s="49" t="s">
        <v>91</v>
      </c>
      <c r="K6" s="49">
        <v>0.5</v>
      </c>
      <c r="L6" s="50">
        <v>5</v>
      </c>
      <c r="M6" s="49">
        <f t="shared" si="1"/>
        <v>2.5</v>
      </c>
      <c r="N6" s="51" t="s">
        <v>92</v>
      </c>
    </row>
    <row r="7" spans="2:14" ht="39.75" customHeight="1">
      <c r="B7" s="39" t="s">
        <v>93</v>
      </c>
      <c r="C7" s="39" t="s">
        <v>94</v>
      </c>
      <c r="D7" s="39">
        <v>1</v>
      </c>
      <c r="E7" s="39">
        <v>5</v>
      </c>
      <c r="F7" s="39">
        <f t="shared" si="0"/>
        <v>5</v>
      </c>
      <c r="G7" s="39" t="s">
        <v>95</v>
      </c>
      <c r="I7" s="48" t="s">
        <v>93</v>
      </c>
      <c r="J7" s="49" t="s">
        <v>94</v>
      </c>
      <c r="K7" s="49">
        <v>1</v>
      </c>
      <c r="L7" s="50">
        <v>5</v>
      </c>
      <c r="M7" s="49">
        <f t="shared" si="1"/>
        <v>5</v>
      </c>
      <c r="N7" s="51" t="s">
        <v>95</v>
      </c>
    </row>
    <row r="8" spans="2:14" ht="39.75" customHeight="1">
      <c r="B8" s="39" t="s">
        <v>96</v>
      </c>
      <c r="C8" s="39" t="s">
        <v>97</v>
      </c>
      <c r="D8" s="39">
        <v>2</v>
      </c>
      <c r="E8" s="39">
        <v>2</v>
      </c>
      <c r="F8" s="39">
        <f t="shared" si="0"/>
        <v>4</v>
      </c>
      <c r="G8" s="39" t="s">
        <v>98</v>
      </c>
      <c r="I8" s="48" t="s">
        <v>96</v>
      </c>
      <c r="J8" s="49" t="s">
        <v>97</v>
      </c>
      <c r="K8" s="49">
        <v>2</v>
      </c>
      <c r="L8" s="50">
        <v>2</v>
      </c>
      <c r="M8" s="49">
        <f t="shared" si="1"/>
        <v>4</v>
      </c>
      <c r="N8" s="51" t="s">
        <v>98</v>
      </c>
    </row>
    <row r="9" spans="2:14" ht="39.75" customHeight="1">
      <c r="B9" s="39" t="s">
        <v>99</v>
      </c>
      <c r="C9" s="39" t="s">
        <v>100</v>
      </c>
      <c r="D9" s="39">
        <v>-1</v>
      </c>
      <c r="E9" s="39">
        <v>3</v>
      </c>
      <c r="F9" s="39">
        <f t="shared" si="0"/>
        <v>-3</v>
      </c>
      <c r="G9" s="39" t="s">
        <v>101</v>
      </c>
      <c r="I9" s="48" t="s">
        <v>99</v>
      </c>
      <c r="J9" s="49" t="s">
        <v>100</v>
      </c>
      <c r="K9" s="49">
        <v>-1</v>
      </c>
      <c r="L9" s="50">
        <v>3</v>
      </c>
      <c r="M9" s="49">
        <f t="shared" si="1"/>
        <v>-3</v>
      </c>
      <c r="N9" s="51" t="s">
        <v>101</v>
      </c>
    </row>
    <row r="10" spans="2:14" ht="39.75" customHeight="1">
      <c r="B10" s="39" t="s">
        <v>102</v>
      </c>
      <c r="C10" s="39" t="s">
        <v>103</v>
      </c>
      <c r="D10" s="39">
        <v>-1</v>
      </c>
      <c r="E10" s="39">
        <v>1</v>
      </c>
      <c r="F10" s="52">
        <f t="shared" si="0"/>
        <v>-1</v>
      </c>
      <c r="G10" s="39" t="s">
        <v>104</v>
      </c>
      <c r="I10" s="48" t="s">
        <v>102</v>
      </c>
      <c r="J10" s="49" t="s">
        <v>103</v>
      </c>
      <c r="K10" s="49">
        <v>-1</v>
      </c>
      <c r="L10" s="50">
        <v>1</v>
      </c>
      <c r="M10" s="49">
        <f t="shared" si="1"/>
        <v>-1</v>
      </c>
      <c r="N10" s="51" t="s">
        <v>104</v>
      </c>
    </row>
    <row r="11" spans="2:14" ht="21.75" customHeight="1">
      <c r="B11" s="64" t="s">
        <v>105</v>
      </c>
      <c r="C11" s="64"/>
      <c r="D11" s="64"/>
      <c r="E11" s="64"/>
      <c r="F11" s="53">
        <f>SUM(F3:F10)</f>
        <v>12</v>
      </c>
      <c r="G11" s="54"/>
      <c r="I11" s="65" t="s">
        <v>105</v>
      </c>
      <c r="J11" s="65"/>
      <c r="K11" s="65"/>
      <c r="L11" s="65"/>
      <c r="M11" s="55">
        <f>SUM(M3:M10)</f>
        <v>12</v>
      </c>
      <c r="N11" s="54"/>
    </row>
    <row r="12" spans="2:14" ht="14.25"/>
    <row r="13" spans="2:14" ht="22.5" customHeight="1">
      <c r="B13" s="66" t="s">
        <v>106</v>
      </c>
      <c r="C13" s="66"/>
      <c r="D13" s="66"/>
      <c r="E13" s="66"/>
      <c r="F13" s="56">
        <f>1.4+(-0.03*F11)</f>
        <v>1.04</v>
      </c>
      <c r="I13" s="66" t="s">
        <v>106</v>
      </c>
      <c r="J13" s="66"/>
      <c r="K13" s="66"/>
      <c r="L13" s="66"/>
      <c r="M13" s="56">
        <f>1.4+(-0.03*M11)</f>
        <v>1.04</v>
      </c>
    </row>
    <row r="14" spans="2:14" ht="14.25"/>
    <row r="15" spans="2:14" ht="14.25">
      <c r="B15" s="57"/>
      <c r="C15" s="58"/>
      <c r="D15" s="58"/>
      <c r="E15" s="58"/>
      <c r="F15" s="59"/>
    </row>
    <row r="16" spans="2:14" ht="16.5">
      <c r="B16" s="60"/>
      <c r="C16" s="61" t="s">
        <v>107</v>
      </c>
      <c r="D16" s="62"/>
      <c r="E16" s="62"/>
      <c r="F16" s="63"/>
    </row>
  </sheetData>
  <mergeCells count="4">
    <mergeCell ref="B11:E11"/>
    <mergeCell ref="I11:L11"/>
    <mergeCell ref="B13:E13"/>
    <mergeCell ref="I13:L13"/>
  </mergeCells>
  <pageMargins left="0.74805555555555558" right="0.74805555555555558" top="1.2791666666666668" bottom="1.2791666666666668" header="0.98388888888888892" footer="0.98388888888888892"/>
  <pageSetup paperSize="0" fitToWidth="0" fitToHeight="0" pageOrder="overThenDown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RowHeight="12.75"/>
  <cols>
    <col min="1" max="1" width="5.125" customWidth="1"/>
    <col min="2" max="2" width="55.5" customWidth="1"/>
    <col min="3" max="5" width="6.25" customWidth="1"/>
    <col min="6" max="1024" width="10.25" customWidth="1"/>
  </cols>
  <sheetData>
    <row r="1" spans="1:9" ht="14.25">
      <c r="A1" s="67"/>
      <c r="B1" s="67"/>
    </row>
    <row r="2" spans="1:9" ht="15">
      <c r="A2" s="67"/>
      <c r="B2" s="68" t="s">
        <v>108</v>
      </c>
      <c r="C2" s="82" t="s">
        <v>4</v>
      </c>
      <c r="D2" s="82"/>
      <c r="E2" s="82"/>
    </row>
    <row r="3" spans="1:9" ht="15">
      <c r="A3" s="69"/>
      <c r="B3" s="7" t="s">
        <v>109</v>
      </c>
      <c r="C3" s="70" t="s">
        <v>110</v>
      </c>
      <c r="D3" s="70" t="s">
        <v>111</v>
      </c>
      <c r="E3" s="70" t="s">
        <v>112</v>
      </c>
    </row>
    <row r="4" spans="1:9" ht="14.25">
      <c r="A4" s="71">
        <v>1</v>
      </c>
      <c r="B4" s="71" t="s">
        <v>113</v>
      </c>
      <c r="C4" s="72">
        <v>1</v>
      </c>
      <c r="D4" s="71"/>
      <c r="E4" s="71"/>
    </row>
    <row r="5" spans="1:9" ht="14.25" customHeight="1">
      <c r="A5" s="73">
        <v>2</v>
      </c>
      <c r="B5" s="73" t="s">
        <v>114</v>
      </c>
      <c r="C5" s="74"/>
      <c r="D5" s="73">
        <v>2</v>
      </c>
      <c r="E5" s="73"/>
    </row>
    <row r="6" spans="1:9" ht="14.25" customHeight="1">
      <c r="A6" s="71">
        <v>3</v>
      </c>
      <c r="B6" s="73" t="s">
        <v>115</v>
      </c>
      <c r="C6" s="74"/>
      <c r="D6" s="73"/>
      <c r="E6" s="73">
        <v>3</v>
      </c>
    </row>
    <row r="7" spans="1:9" ht="14.25" customHeight="1">
      <c r="A7" s="71">
        <v>4</v>
      </c>
      <c r="B7" s="73"/>
      <c r="C7" s="75"/>
      <c r="D7" s="76"/>
      <c r="E7" s="76"/>
    </row>
    <row r="8" spans="1:9" ht="14.25">
      <c r="A8" s="71"/>
      <c r="B8" s="76"/>
      <c r="C8" s="75"/>
      <c r="D8" s="76"/>
      <c r="E8" s="76"/>
    </row>
    <row r="9" spans="1:9" s="1" customFormat="1" ht="15">
      <c r="A9" s="77"/>
      <c r="B9" s="7" t="s">
        <v>116</v>
      </c>
      <c r="C9" s="78">
        <f>SUM(C4:C8)</f>
        <v>1</v>
      </c>
      <c r="D9" s="78">
        <f>SUM(D4:D8)</f>
        <v>2</v>
      </c>
      <c r="E9" s="78">
        <f>SUM(E4:E8)</f>
        <v>3</v>
      </c>
    </row>
    <row r="10" spans="1:9" ht="14.25"/>
    <row r="11" spans="1:9" ht="14.25">
      <c r="A11" s="67"/>
      <c r="B11" s="67"/>
      <c r="C11" s="82" t="s">
        <v>4</v>
      </c>
      <c r="D11" s="82"/>
      <c r="E11" s="82"/>
      <c r="G11" s="67"/>
      <c r="H11" s="67"/>
      <c r="I11" s="67"/>
    </row>
    <row r="12" spans="1:9" ht="15">
      <c r="A12" s="79"/>
      <c r="B12" s="7" t="s">
        <v>117</v>
      </c>
      <c r="C12" s="70" t="s">
        <v>110</v>
      </c>
      <c r="D12" s="70" t="s">
        <v>111</v>
      </c>
      <c r="E12" s="70" t="s">
        <v>112</v>
      </c>
      <c r="G12" s="67"/>
      <c r="H12" s="67"/>
      <c r="I12" s="67"/>
    </row>
    <row r="13" spans="1:9" ht="14.25">
      <c r="A13" s="71">
        <v>1</v>
      </c>
      <c r="B13" s="73" t="s">
        <v>118</v>
      </c>
      <c r="C13" s="73"/>
      <c r="D13" s="73">
        <v>5</v>
      </c>
      <c r="E13" s="73"/>
      <c r="G13" s="67"/>
      <c r="H13" s="67"/>
      <c r="I13" s="67"/>
    </row>
    <row r="14" spans="1:9" ht="14.25">
      <c r="A14" s="73">
        <v>2</v>
      </c>
      <c r="B14" s="73" t="s">
        <v>119</v>
      </c>
      <c r="C14" s="73"/>
      <c r="D14" s="73">
        <v>5</v>
      </c>
      <c r="E14" s="73"/>
      <c r="G14" s="67"/>
      <c r="H14" s="67"/>
      <c r="I14" s="67"/>
    </row>
    <row r="15" spans="1:9" ht="14.25">
      <c r="A15" s="73">
        <v>3</v>
      </c>
      <c r="B15" s="73" t="s">
        <v>120</v>
      </c>
      <c r="C15" s="73"/>
      <c r="D15" s="73">
        <v>3</v>
      </c>
      <c r="E15" s="73"/>
      <c r="G15" s="67"/>
      <c r="H15" s="67"/>
      <c r="I15" s="67"/>
    </row>
    <row r="16" spans="1:9" ht="14.25">
      <c r="A16" s="73">
        <v>4</v>
      </c>
      <c r="B16" s="73" t="s">
        <v>121</v>
      </c>
      <c r="C16" s="73"/>
      <c r="D16" s="73"/>
      <c r="E16" s="73">
        <v>2</v>
      </c>
      <c r="G16" s="67"/>
      <c r="H16" s="67"/>
      <c r="I16" s="67"/>
    </row>
    <row r="17" spans="1:9" ht="14.25">
      <c r="A17" s="73">
        <v>5</v>
      </c>
      <c r="B17" s="25" t="s">
        <v>122</v>
      </c>
      <c r="C17" s="73">
        <v>1</v>
      </c>
      <c r="D17" s="73"/>
      <c r="E17" s="73"/>
      <c r="G17" s="67"/>
      <c r="H17" s="67"/>
      <c r="I17" s="67"/>
    </row>
    <row r="18" spans="1:9" ht="14.25">
      <c r="A18" s="73">
        <v>6</v>
      </c>
      <c r="B18" s="25"/>
      <c r="C18" s="73"/>
      <c r="D18" s="73"/>
      <c r="E18" s="73"/>
      <c r="G18" s="67"/>
      <c r="H18" s="67"/>
      <c r="I18" s="67"/>
    </row>
    <row r="19" spans="1:9" ht="14.25">
      <c r="A19" s="73">
        <v>7</v>
      </c>
      <c r="B19" s="25"/>
      <c r="C19" s="73"/>
      <c r="D19" s="73"/>
      <c r="E19" s="73"/>
      <c r="G19" s="67"/>
      <c r="H19" s="67"/>
      <c r="I19" s="67"/>
    </row>
    <row r="20" spans="1:9" ht="14.25">
      <c r="A20" s="73">
        <v>8</v>
      </c>
      <c r="B20" s="25"/>
      <c r="C20" s="73"/>
      <c r="D20" s="73"/>
      <c r="E20" s="73"/>
      <c r="G20" s="67"/>
      <c r="H20" s="67"/>
      <c r="I20" s="67"/>
    </row>
    <row r="21" spans="1:9" ht="14.25">
      <c r="A21" s="73">
        <v>9</v>
      </c>
      <c r="B21" s="25"/>
      <c r="C21" s="73"/>
      <c r="D21" s="73"/>
      <c r="E21" s="73"/>
      <c r="G21" s="67"/>
      <c r="H21" s="67"/>
      <c r="I21" s="67"/>
    </row>
    <row r="22" spans="1:9" ht="14.25">
      <c r="A22" s="73">
        <v>10</v>
      </c>
      <c r="B22" s="25"/>
      <c r="C22" s="73"/>
      <c r="D22" s="73"/>
      <c r="E22" s="73"/>
      <c r="G22" s="67"/>
      <c r="H22" s="67"/>
      <c r="I22" s="67"/>
    </row>
    <row r="23" spans="1:9" ht="14.25">
      <c r="A23" s="73">
        <v>11</v>
      </c>
      <c r="B23" s="25"/>
      <c r="C23" s="73"/>
      <c r="D23" s="73"/>
      <c r="E23" s="73"/>
      <c r="G23" s="80"/>
      <c r="H23" s="67"/>
      <c r="I23" s="67"/>
    </row>
    <row r="24" spans="1:9" ht="14.25">
      <c r="A24" s="73"/>
      <c r="B24" s="79"/>
      <c r="C24" s="73"/>
      <c r="D24" s="73"/>
      <c r="E24" s="73"/>
      <c r="G24" s="67"/>
      <c r="H24" s="67"/>
      <c r="I24" s="67"/>
    </row>
    <row r="25" spans="1:9" ht="14.25">
      <c r="A25" s="73"/>
      <c r="B25" s="69"/>
      <c r="C25" s="73"/>
      <c r="D25" s="73"/>
      <c r="E25" s="73"/>
    </row>
    <row r="26" spans="1:9" ht="14.25">
      <c r="A26" s="73"/>
      <c r="B26" s="69"/>
      <c r="C26" s="73"/>
      <c r="D26" s="73"/>
      <c r="E26" s="73"/>
    </row>
    <row r="27" spans="1:9" ht="14.25">
      <c r="A27" s="73"/>
      <c r="B27" s="69"/>
      <c r="C27" s="73"/>
      <c r="D27" s="73"/>
      <c r="E27" s="73"/>
    </row>
    <row r="28" spans="1:9" ht="14.25">
      <c r="A28" s="73"/>
      <c r="B28" s="69"/>
      <c r="C28" s="73"/>
      <c r="D28" s="73"/>
      <c r="E28" s="73"/>
    </row>
    <row r="29" spans="1:9" ht="14.25">
      <c r="A29" s="76"/>
      <c r="B29" s="81"/>
      <c r="C29" s="76"/>
      <c r="D29" s="76"/>
      <c r="E29" s="76"/>
    </row>
    <row r="30" spans="1:9" s="1" customFormat="1" ht="15">
      <c r="A30" s="8"/>
      <c r="B30" s="12" t="s">
        <v>123</v>
      </c>
      <c r="C30" s="7">
        <f>SUM(C13:C29)</f>
        <v>1</v>
      </c>
      <c r="D30" s="7">
        <f>SUM(D13:D29)</f>
        <v>13</v>
      </c>
      <c r="E30" s="7">
        <f>SUM(E13:E29)</f>
        <v>2</v>
      </c>
    </row>
  </sheetData>
  <mergeCells count="2">
    <mergeCell ref="C2:E2"/>
    <mergeCell ref="C11:E11"/>
  </mergeCells>
  <pageMargins left="0.74805555555555558" right="0.74805555555555558" top="1.2791666666666668" bottom="1.2791666666666668" header="0.98388888888888892" footer="0.98388888888888892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UCP</vt:lpstr>
      <vt:lpstr>TCF</vt:lpstr>
      <vt:lpstr>EF</vt:lpstr>
      <vt:lpstr>Act y 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cboggi</dc:creator>
  <cp:lastModifiedBy>Alumno</cp:lastModifiedBy>
  <cp:revision>3</cp:revision>
  <cp:lastPrinted>2004-04-14T11:49:00Z</cp:lastPrinted>
  <dcterms:created xsi:type="dcterms:W3CDTF">2004-04-01T14:43:22Z</dcterms:created>
  <dcterms:modified xsi:type="dcterms:W3CDTF">2017-09-05T14:29:06Z</dcterms:modified>
</cp:coreProperties>
</file>