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mara\Desktop\Tamara\VIA College University\2nd Semester - Fall 2016\SEP2\Reports\Project Report\Appendix D\"/>
    </mc:Choice>
  </mc:AlternateContent>
  <bookViews>
    <workbookView xWindow="0" yWindow="0" windowWidth="20490" windowHeight="8340" tabRatio="682" activeTab="5"/>
  </bookViews>
  <sheets>
    <sheet name="Burndown_chart_all_days" sheetId="1" r:id="rId1"/>
    <sheet name="sprint#1" sheetId="2" r:id="rId2"/>
    <sheet name="sprint#2" sheetId="7" r:id="rId3"/>
    <sheet name="sprint#3" sheetId="8" r:id="rId4"/>
    <sheet name="sprint#4" sheetId="9" r:id="rId5"/>
    <sheet name="sprint#5" sheetId="10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S2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  <c r="P27" i="1" l="1"/>
  <c r="Q27" i="1"/>
  <c r="R27" i="1"/>
  <c r="H9" i="10" l="1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H8" i="10"/>
  <c r="E31" i="9"/>
  <c r="E30" i="9"/>
  <c r="G37" i="2" l="1"/>
  <c r="F37" i="2"/>
  <c r="E37" i="2"/>
  <c r="D37" i="2"/>
  <c r="D36" i="2"/>
  <c r="H3" i="10" l="1"/>
  <c r="H4" i="10"/>
  <c r="H5" i="10"/>
  <c r="H6" i="10"/>
  <c r="H7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" i="10"/>
  <c r="B13" i="8"/>
  <c r="B14" i="8"/>
  <c r="B15" i="8"/>
  <c r="B16" i="8"/>
  <c r="B17" i="8" s="1"/>
  <c r="B18" i="8" s="1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H34" i="2" l="1"/>
  <c r="H18" i="8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26" i="1"/>
  <c r="A21" i="1"/>
  <c r="A22" i="1" s="1"/>
  <c r="A23" i="1" s="1"/>
  <c r="A24" i="1" s="1"/>
  <c r="B34" i="2"/>
  <c r="B3" i="10"/>
  <c r="B4" i="10" s="1"/>
  <c r="B5" i="10" s="1"/>
  <c r="B6" i="10" s="1"/>
  <c r="B7" i="10" s="1"/>
  <c r="B8" i="10" s="1"/>
  <c r="G37" i="7"/>
  <c r="H19" i="9"/>
  <c r="H20" i="9"/>
  <c r="H21" i="9"/>
  <c r="H22" i="9"/>
  <c r="H23" i="9"/>
  <c r="H24" i="9"/>
  <c r="H25" i="9"/>
  <c r="H26" i="9"/>
  <c r="H27" i="9"/>
  <c r="H28" i="9"/>
  <c r="B21" i="9"/>
  <c r="B22" i="9" s="1"/>
  <c r="B23" i="9" s="1"/>
  <c r="B24" i="9" s="1"/>
  <c r="B25" i="9" s="1"/>
  <c r="B26" i="9" s="1"/>
  <c r="B27" i="9" s="1"/>
  <c r="B28" i="9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2" i="9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3" i="9"/>
  <c r="D25" i="10" l="1"/>
  <c r="E25" i="10" s="1"/>
  <c r="D24" i="10"/>
  <c r="E24" i="10" s="1"/>
  <c r="F24" i="10" s="1"/>
  <c r="G24" i="10" s="1"/>
  <c r="H17" i="8" l="1"/>
  <c r="B3" i="8"/>
  <c r="B4" i="8" s="1"/>
  <c r="B5" i="8" s="1"/>
  <c r="B6" i="8" s="1"/>
  <c r="B7" i="8" s="1"/>
  <c r="B8" i="8" s="1"/>
  <c r="B9" i="8" s="1"/>
  <c r="B10" i="8" s="1"/>
  <c r="B11" i="8" s="1"/>
  <c r="B12" i="8" s="1"/>
  <c r="B3" i="7"/>
  <c r="H16" i="7"/>
  <c r="D20" i="8"/>
  <c r="H3" i="8"/>
  <c r="H4" i="8"/>
  <c r="H5" i="8"/>
  <c r="H6" i="8"/>
  <c r="H7" i="8"/>
  <c r="H8" i="8"/>
  <c r="H9" i="8"/>
  <c r="H10" i="8"/>
  <c r="H11" i="8"/>
  <c r="H12" i="8"/>
  <c r="H13" i="8"/>
  <c r="H15" i="8"/>
  <c r="H16" i="8"/>
  <c r="H14" i="8"/>
  <c r="H2" i="8"/>
  <c r="D36" i="7"/>
  <c r="E36" i="7" s="1"/>
  <c r="F36" i="7" s="1"/>
  <c r="G36" i="7" s="1"/>
  <c r="H31" i="7"/>
  <c r="H18" i="7"/>
  <c r="H17" i="7"/>
  <c r="H15" i="7"/>
  <c r="H14" i="7"/>
  <c r="H3" i="7"/>
  <c r="H4" i="7"/>
  <c r="H5" i="7"/>
  <c r="H6" i="7"/>
  <c r="H7" i="7"/>
  <c r="H8" i="7"/>
  <c r="H9" i="7"/>
  <c r="H10" i="7"/>
  <c r="H11" i="7"/>
  <c r="H12" i="7"/>
  <c r="H13" i="7"/>
  <c r="H19" i="7"/>
  <c r="H20" i="7"/>
  <c r="H21" i="7"/>
  <c r="H22" i="7"/>
  <c r="H23" i="7"/>
  <c r="H24" i="7"/>
  <c r="H25" i="7"/>
  <c r="H26" i="7"/>
  <c r="H27" i="7"/>
  <c r="H28" i="7"/>
  <c r="H29" i="7"/>
  <c r="H30" i="7"/>
  <c r="H32" i="7"/>
  <c r="H33" i="7"/>
  <c r="H34" i="7"/>
  <c r="H22" i="2" l="1"/>
  <c r="B22" i="2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H29" i="2"/>
  <c r="H33" i="2" l="1"/>
  <c r="H32" i="2"/>
  <c r="H31" i="2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3" i="2"/>
  <c r="H24" i="2"/>
  <c r="H25" i="2"/>
  <c r="H26" i="2"/>
  <c r="H27" i="2"/>
  <c r="H28" i="2"/>
  <c r="H30" i="2"/>
  <c r="H2" i="2"/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11" i="2"/>
  <c r="D31" i="9" l="1"/>
  <c r="F31" i="9" s="1"/>
  <c r="G31" i="9" s="1"/>
  <c r="D30" i="9"/>
  <c r="D21" i="8"/>
  <c r="E21" i="8" s="1"/>
  <c r="D37" i="7"/>
  <c r="E20" i="8" l="1"/>
  <c r="E37" i="7" l="1"/>
  <c r="F20" i="8"/>
  <c r="G20" i="8" s="1"/>
  <c r="F21" i="8" l="1"/>
  <c r="G21" i="8" s="1"/>
  <c r="F37" i="7" l="1"/>
  <c r="H2" i="7"/>
  <c r="E36" i="2" l="1"/>
  <c r="F36" i="2" s="1"/>
  <c r="G36" i="2" s="1"/>
  <c r="F30" i="9" l="1"/>
  <c r="G30" i="9" s="1"/>
  <c r="F25" i="10"/>
  <c r="G25" i="10" s="1"/>
</calcChain>
</file>

<file path=xl/sharedStrings.xml><?xml version="1.0" encoding="utf-8"?>
<sst xmlns="http://schemas.openxmlformats.org/spreadsheetml/2006/main" count="376" uniqueCount="193">
  <si>
    <t>Ideal Remaining Effort</t>
  </si>
  <si>
    <t>Actual Remaining Effort</t>
  </si>
  <si>
    <t>Tasks</t>
  </si>
  <si>
    <t>Estimate Story Points</t>
  </si>
  <si>
    <t>Total Story Points</t>
  </si>
  <si>
    <t>Task Number</t>
  </si>
  <si>
    <t>User Story Id</t>
  </si>
  <si>
    <t>Work Days</t>
  </si>
  <si>
    <t>Document SCRUM.</t>
  </si>
  <si>
    <t>Total work done</t>
  </si>
  <si>
    <t>Release Backlog</t>
  </si>
  <si>
    <t>User Story ID</t>
  </si>
  <si>
    <t>As developers, we are going to document each step we do. We will have documentation for each design pattern we implement.</t>
  </si>
  <si>
    <t>As developers, we are going to document the client/server system.</t>
  </si>
  <si>
    <t>As developers, we are going to document SCRUM.</t>
  </si>
  <si>
    <t xml:space="preserve">As developers, we are going to have documentation for Unified Processes. </t>
  </si>
  <si>
    <t>Estimated Story Points</t>
  </si>
  <si>
    <t>As a user logged in as an admin, I want to be able to manage products.</t>
  </si>
  <si>
    <t>As a user logged in as an admin, I want to have access to an invoice history.</t>
  </si>
  <si>
    <t>As a user logged in as an admin, I want to be able to check the orders.</t>
  </si>
  <si>
    <t>As a user logged in as an admin, I want to be able to register merchandise received by the warehouse.</t>
  </si>
  <si>
    <t>As a user logged in as a picker, I want to be able to start and end my shift.</t>
  </si>
  <si>
    <t>As a user logged in as a picker, I want to be able to start an order.</t>
  </si>
  <si>
    <t>As a user logged in as a customer, I would like to see a list of different categories and pick the products I want from each category.</t>
  </si>
  <si>
    <t>Create an EER diagram and a conceptual model for Product table, Category table, Pallet table, Supplier table, ProductSuppliers table, and CityPostalCode table.</t>
  </si>
  <si>
    <t>Implement a Product class.</t>
  </si>
  <si>
    <t>Implement a Category class.</t>
  </si>
  <si>
    <t>Implement a Pallet class.</t>
  </si>
  <si>
    <t>Implement a Supplier class.</t>
  </si>
  <si>
    <t>Implement a ProductSuppliers class.</t>
  </si>
  <si>
    <t>Implement a CityPostalCode class.</t>
  </si>
  <si>
    <t>Create a Product table.</t>
  </si>
  <si>
    <t>Create a Category table.</t>
  </si>
  <si>
    <t>Create a Pallet table.</t>
  </si>
  <si>
    <t>Create a Supplier table.</t>
  </si>
  <si>
    <t>Create a CityPostalCode table.</t>
  </si>
  <si>
    <t>Create a ProductSuppliers table</t>
  </si>
  <si>
    <t>Create a client/server with RMI and Remote Observer.</t>
  </si>
  <si>
    <t>Implement the functionality to add a new product to the database.</t>
  </si>
  <si>
    <t>Implement the functionality to delete an existing product from the database.</t>
  </si>
  <si>
    <t>Implement the functionality to add a new category to the database.</t>
  </si>
  <si>
    <t>Implement the functionality to delete an existing category from the database.</t>
  </si>
  <si>
    <t>Create a GUI for the server side.</t>
  </si>
  <si>
    <t>Create a GUI page for adding a new product and category.</t>
  </si>
  <si>
    <t>Create a GUI page for deleting an existing product.</t>
  </si>
  <si>
    <t>Create a GUI page for deleting an existing category.</t>
  </si>
  <si>
    <t>Create a GUI page that allows the user to search for a certain product using the product ID and lists the information about the product (even the ones on different pallets).</t>
  </si>
  <si>
    <t>Create a GUI page that allows the user to retrieve the products that have expiration dates before the date inputted by the user.</t>
  </si>
  <si>
    <t>Combine all GUI with functionality.</t>
  </si>
  <si>
    <t>Day 1 - 29/11</t>
  </si>
  <si>
    <t>Day 2 - 30/11</t>
  </si>
  <si>
    <t>Day 3 - 01/12</t>
  </si>
  <si>
    <t>As developers, we are going to create a use case diagram along with use case descriptions for our system.</t>
  </si>
  <si>
    <t>As developers, we are going to create activity diagrams for each use case description.</t>
  </si>
  <si>
    <t>As developers, we are going to create one sequence diagram based on one use case description in which we find is most interesting.</t>
  </si>
  <si>
    <t>Sprint #1 Day 1 -  29/11</t>
  </si>
  <si>
    <t>Sprint #2  Day 4 - 02/12</t>
  </si>
  <si>
    <t>Create activity diagrams for each use case created.</t>
  </si>
  <si>
    <t>Responsible</t>
  </si>
  <si>
    <t>All</t>
  </si>
  <si>
    <t>Bianca</t>
  </si>
  <si>
    <t>Tamara</t>
  </si>
  <si>
    <t>Bashar</t>
  </si>
  <si>
    <t>Tamara/Bashar</t>
  </si>
  <si>
    <t>Cristi</t>
  </si>
  <si>
    <t>Cristi/Bashar</t>
  </si>
  <si>
    <t>Bianca/Tamara</t>
  </si>
  <si>
    <t>Bashar/Cristi</t>
  </si>
  <si>
    <t>Implement a Customer class.</t>
  </si>
  <si>
    <t>Create a Customer table.</t>
  </si>
  <si>
    <t>Create a GUI page to make an order.</t>
  </si>
  <si>
    <t>Implement the functionality to make an order and add to the order table.</t>
  </si>
  <si>
    <t>Implement a Picker class.</t>
  </si>
  <si>
    <t>Create a Picker table.</t>
  </si>
  <si>
    <t>Create a GUI page to add a picker.</t>
  </si>
  <si>
    <t>Create a GUI page to display two lists of pickers (one list with registered pickers at the warehouse, and one list of pickers currently at work).</t>
  </si>
  <si>
    <t>Add Pickers and PickersSchedule table to EER diagram.</t>
  </si>
  <si>
    <t>Implement a PickersSchedule class.</t>
  </si>
  <si>
    <t>Create a PickersSchedule table.</t>
  </si>
  <si>
    <t>Implement the functionality to add a picker to the system.</t>
  </si>
  <si>
    <t xml:space="preserve">Implement the functionality to display the two lists of pickers. </t>
  </si>
  <si>
    <t>Create a GUI page to show a list of available orders.</t>
  </si>
  <si>
    <t>Create a GUI page to show a list of in progress orders.</t>
  </si>
  <si>
    <t>Implement the functionality to show the lists.</t>
  </si>
  <si>
    <t>Add InProgressOrders table to EER diagram.</t>
  </si>
  <si>
    <t>Implement an InProgressOrder class.</t>
  </si>
  <si>
    <t>Create an InProgressOrder table.</t>
  </si>
  <si>
    <t>Create a GUI page to start an order.</t>
  </si>
  <si>
    <t>Implement the functionality to start an order.</t>
  </si>
  <si>
    <t>Implement the functionality to finish an order.</t>
  </si>
  <si>
    <t>Add Invoice table to EER diagram.</t>
  </si>
  <si>
    <t>Create a GUI page to have the picker check in and check out.</t>
  </si>
  <si>
    <t>Implement the functionality to register when the picker has checked in/checked out.</t>
  </si>
  <si>
    <t>Responsibility</t>
  </si>
  <si>
    <t xml:space="preserve">Combine the GUI pages with the funtionalities. </t>
  </si>
  <si>
    <t>Create a use case description for checking orders.</t>
  </si>
  <si>
    <t>Create an activity diagram for the use case description.</t>
  </si>
  <si>
    <t>As a user logged in as an admin, I want to be able to manage pickers.</t>
  </si>
  <si>
    <t>Create a GUI page to remove a picker.</t>
  </si>
  <si>
    <t xml:space="preserve">Implement the functionality to remove a picker. </t>
  </si>
  <si>
    <t>Crist/Bashar</t>
  </si>
  <si>
    <t>Document SCRUM</t>
  </si>
  <si>
    <t>Implement a an Item class.</t>
  </si>
  <si>
    <t>Create an Item table.</t>
  </si>
  <si>
    <t>Day 2 - 10/12</t>
  </si>
  <si>
    <t>Day 1 - 02/12</t>
  </si>
  <si>
    <t>Day 3 - 05/12</t>
  </si>
  <si>
    <t>Create a GUI page to allow the user to log in.</t>
  </si>
  <si>
    <t>Implement the functionality to log in as different users.</t>
  </si>
  <si>
    <t>Add Order, Item, and Customer tables to EER diagram.</t>
  </si>
  <si>
    <t>Implement an Order class.</t>
  </si>
  <si>
    <t>Create an Order table.</t>
  </si>
  <si>
    <t>Bashar/Tamara</t>
  </si>
  <si>
    <t>Bianca/Cristi</t>
  </si>
  <si>
    <t>Create a GUI page to print out all the products in the system based on the category chosen.</t>
  </si>
  <si>
    <t>Create a GUI page to show a list of invoices.</t>
  </si>
  <si>
    <t>Implement the functionality to show the list of invoices.</t>
  </si>
  <si>
    <t>Implement the functionality to mark an order as incomplete.</t>
  </si>
  <si>
    <t>As a user logged in as a picker, I should be able to stop at any point during the order and call it incomplete, and I should be able to finish an order</t>
  </si>
  <si>
    <t>Create a GUI page to finish an order or mark it as incomplete.</t>
  </si>
  <si>
    <t xml:space="preserve">As a user, we want to be able to login to the system based on the different people who are going to use the system. </t>
  </si>
  <si>
    <t>Day 6 - 05/12</t>
  </si>
  <si>
    <t>Sprint #3 Day 7 -  06/12</t>
  </si>
  <si>
    <t>Day 8 - 07/12</t>
  </si>
  <si>
    <t>Day 9 - 08/12</t>
  </si>
  <si>
    <t>Sprint #4 Day 10 -  09/12</t>
  </si>
  <si>
    <t>Day 11 - 10/12</t>
  </si>
  <si>
    <t>Day 12 - 11/12</t>
  </si>
  <si>
    <t xml:space="preserve"> Sprint #5 Day 13 - 12/12</t>
  </si>
  <si>
    <t>Day 14 - 13/12</t>
  </si>
  <si>
    <t>Day 15 - 14/12</t>
  </si>
  <si>
    <t>Day 1 - 06/12</t>
  </si>
  <si>
    <t>Day 2 - 07/12</t>
  </si>
  <si>
    <t>Day 3 - 08/12</t>
  </si>
  <si>
    <t xml:space="preserve">Create use case descriptions for all the functionalities. </t>
  </si>
  <si>
    <t>Create activity diagrams for all the use case descriptions.</t>
  </si>
  <si>
    <t>Create use case descriptions for all the functionalities.</t>
  </si>
  <si>
    <t>As a user logged in as an admin, I want to be able to manage the suppliers.</t>
  </si>
  <si>
    <t>As a user logged in as an admin, I want to be able to manage the customers.</t>
  </si>
  <si>
    <t>Day 1 - 09/12</t>
  </si>
  <si>
    <t>Day 3 - 11/12</t>
  </si>
  <si>
    <t>Create a GUI page to add a supplier.</t>
  </si>
  <si>
    <t>Implement the functionality to add a supplier</t>
  </si>
  <si>
    <t>Combine the GUI page with the functionality.</t>
  </si>
  <si>
    <t>Create a GUI page to add a customer.</t>
  </si>
  <si>
    <t>Implement the functionality to add a customer.</t>
  </si>
  <si>
    <t>Create a GUI page to register the goods.</t>
  </si>
  <si>
    <t>Implement the functionality to register the incoming goods.</t>
  </si>
  <si>
    <t>Create a sequence diagram for one of the use case descriptions.</t>
  </si>
  <si>
    <t>Write the abstract for the project.</t>
  </si>
  <si>
    <t>Create a GUI page to print a list of all suppliers.</t>
  </si>
  <si>
    <t>Create a GUI page to print a list of all customers.</t>
  </si>
  <si>
    <t>Implement the functionality to show the list of customers.</t>
  </si>
  <si>
    <t>Day 5 - 04/12</t>
  </si>
  <si>
    <t>As a user logged in as a customer, I want to be able to specify a certain amount for each product I am ordering and provide the date of shipment.</t>
  </si>
  <si>
    <t>Create a GUI page to view the stocks under a certain amount.</t>
  </si>
  <si>
    <t>Implement the functionality to view the stocks under a certain amount.</t>
  </si>
  <si>
    <t>Document the MVC for our system.</t>
  </si>
  <si>
    <t>Document the Singleton pattern.</t>
  </si>
  <si>
    <t>Document the Remote Observer pattern.</t>
  </si>
  <si>
    <t>Document the Adapter pattern.</t>
  </si>
  <si>
    <t>Document the client/server system using RMI.</t>
  </si>
  <si>
    <t>Create a full class diagram.</t>
  </si>
  <si>
    <t>Document UP.</t>
  </si>
  <si>
    <t>As developers, we are going to create a project report.</t>
  </si>
  <si>
    <t>As developers, we are going to create a process report.</t>
  </si>
  <si>
    <t>12+13</t>
  </si>
  <si>
    <t>Write Introduction for Project Report.</t>
  </si>
  <si>
    <t xml:space="preserve">Write nonfunctional requirements. </t>
  </si>
  <si>
    <t>Write actor descriptions for each actor of the system.</t>
  </si>
  <si>
    <t>Document the GUI design.</t>
  </si>
  <si>
    <t>Document the results of the system.</t>
  </si>
  <si>
    <t>Write the discussion section of the project report.</t>
  </si>
  <si>
    <t>Write a conclusion for the system.</t>
  </si>
  <si>
    <t>Document supervisor meeting.</t>
  </si>
  <si>
    <t>Document the reflection on project work for each group member.</t>
  </si>
  <si>
    <t>Add to the Bloom analysis based on knowledge after the project.</t>
  </si>
  <si>
    <t>Document interview with Reitan.</t>
  </si>
  <si>
    <t>As a user logged in as an admin, I want to be able to manage the stocks in storage.</t>
  </si>
  <si>
    <t>Create a User Guide for the system.</t>
  </si>
  <si>
    <t>Implement the functionality that retrieves all the products' information based on the product ID.</t>
  </si>
  <si>
    <t>Implement the functionality that allows the user to enter a certain date and retrieves all the products that will expire before that date.</t>
  </si>
  <si>
    <t>Implement the functionality that retrieves all the products for a category.</t>
  </si>
  <si>
    <t>Create a use case diagram, and use case descrptions for all the functionalities.</t>
  </si>
  <si>
    <t xml:space="preserve">Combine the GUI page with the funtionality. </t>
  </si>
  <si>
    <t>Implement an Invoice class.</t>
  </si>
  <si>
    <t>Create an Invoice table.</t>
  </si>
  <si>
    <t>Implement the functionality to show the list of suppliers.</t>
  </si>
  <si>
    <t>Document the testing of the system using the product backlog.</t>
  </si>
  <si>
    <t>Cristian</t>
  </si>
  <si>
    <t>Day 2 - 03/12</t>
  </si>
  <si>
    <t>Create a logical mapping for the EER diagram.</t>
  </si>
  <si>
    <t>Create a worksheet to be run after running the database to populate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</si>
</sst>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3" borderId="1" applyNumberFormat="0" applyFont="0" applyAlignment="0" applyProtection="0"/>
    <xf numFmtId="0" fontId="2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3" fillId="4" borderId="0" xfId="3" applyFont="1" applyAlignment="1">
      <alignment wrapText="1"/>
    </xf>
    <xf numFmtId="0" fontId="3" fillId="4" borderId="0" xfId="3" applyFont="1"/>
    <xf numFmtId="0" fontId="3" fillId="0" borderId="0" xfId="0" applyFont="1"/>
    <xf numFmtId="0" fontId="3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6" borderId="0" xfId="3" applyFont="1" applyFill="1" applyAlignment="1">
      <alignment wrapText="1"/>
    </xf>
    <xf numFmtId="0" fontId="3" fillId="6" borderId="0" xfId="0" applyFont="1" applyFill="1"/>
    <xf numFmtId="164" fontId="4" fillId="6" borderId="0" xfId="1" applyNumberFormat="1" applyFont="1" applyFill="1" applyBorder="1" applyAlignment="1">
      <alignment horizontal="left"/>
    </xf>
    <xf numFmtId="0" fontId="4" fillId="6" borderId="0" xfId="1" applyFont="1" applyFill="1" applyBorder="1" applyAlignment="1">
      <alignment horizontal="left"/>
    </xf>
    <xf numFmtId="0" fontId="5" fillId="0" borderId="0" xfId="0" applyFont="1"/>
    <xf numFmtId="0" fontId="6" fillId="4" borderId="0" xfId="3" applyFont="1"/>
    <xf numFmtId="0" fontId="6" fillId="4" borderId="0" xfId="3" applyFont="1" applyAlignment="1">
      <alignment wrapText="1"/>
    </xf>
    <xf numFmtId="0" fontId="6" fillId="4" borderId="0" xfId="3" applyFont="1" applyAlignment="1">
      <alignment horizontal="left" wrapText="1"/>
    </xf>
    <xf numFmtId="0" fontId="6" fillId="6" borderId="0" xfId="0" applyFont="1" applyFill="1"/>
    <xf numFmtId="0" fontId="6" fillId="6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left" wrapText="1"/>
    </xf>
    <xf numFmtId="0" fontId="6" fillId="6" borderId="0" xfId="0" applyFont="1" applyFill="1" applyBorder="1"/>
    <xf numFmtId="0" fontId="6" fillId="6" borderId="0" xfId="3" applyFont="1" applyFill="1" applyAlignment="1">
      <alignment wrapText="1"/>
    </xf>
    <xf numFmtId="164" fontId="7" fillId="6" borderId="0" xfId="1" applyNumberFormat="1" applyFont="1" applyFill="1" applyBorder="1" applyAlignment="1">
      <alignment horizontal="left"/>
    </xf>
    <xf numFmtId="164" fontId="6" fillId="6" borderId="0" xfId="1" applyNumberFormat="1" applyFont="1" applyFill="1" applyBorder="1" applyAlignment="1">
      <alignment horizontal="left" wrapText="1"/>
    </xf>
    <xf numFmtId="164" fontId="7" fillId="6" borderId="0" xfId="1" applyNumberFormat="1" applyFont="1" applyFill="1" applyBorder="1" applyAlignment="1">
      <alignment horizontal="left" wrapText="1"/>
    </xf>
    <xf numFmtId="0" fontId="7" fillId="6" borderId="0" xfId="1" applyFont="1" applyFill="1" applyBorder="1" applyAlignment="1">
      <alignment horizontal="left" wrapText="1"/>
    </xf>
    <xf numFmtId="0" fontId="5" fillId="0" borderId="0" xfId="0" applyFont="1" applyFill="1"/>
    <xf numFmtId="0" fontId="8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ont="1"/>
    <xf numFmtId="0" fontId="10" fillId="0" borderId="0" xfId="2" applyFont="1" applyAlignment="1">
      <alignment horizontal="right"/>
    </xf>
    <xf numFmtId="0" fontId="10" fillId="0" borderId="0" xfId="2" applyFont="1"/>
    <xf numFmtId="0" fontId="8" fillId="0" borderId="0" xfId="0" applyFont="1"/>
    <xf numFmtId="0" fontId="5" fillId="0" borderId="0" xfId="0" applyFont="1" applyFill="1" applyBorder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</cellXfs>
  <cellStyles count="4">
    <cellStyle name="40% - Accent5" xfId="3" builtinId="47"/>
    <cellStyle name="Explanatory Text" xfId="2" builtinId="53"/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Burndown_chart_all_days!$B$26</c:f>
              <c:strCache>
                <c:ptCount val="1"/>
                <c:pt idx="0">
                  <c:v>Ideal 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Burndown_chart_all_days!$C$25:$R$25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Burndown_chart_all_days!$C$26:$R$26</c:f>
              <c:numCache>
                <c:formatCode>0.0</c:formatCode>
                <c:ptCount val="16"/>
                <c:pt idx="0">
                  <c:v>815</c:v>
                </c:pt>
                <c:pt idx="1">
                  <c:v>760.66666666666663</c:v>
                </c:pt>
                <c:pt idx="2">
                  <c:v>706.33333333333326</c:v>
                </c:pt>
                <c:pt idx="3">
                  <c:v>651.99999999999989</c:v>
                </c:pt>
                <c:pt idx="4">
                  <c:v>597.66666666666652</c:v>
                </c:pt>
                <c:pt idx="5">
                  <c:v>543.33333333333314</c:v>
                </c:pt>
                <c:pt idx="6">
                  <c:v>488.99999999999983</c:v>
                </c:pt>
                <c:pt idx="7">
                  <c:v>434.66666666666652</c:v>
                </c:pt>
                <c:pt idx="8">
                  <c:v>380.3333333333332</c:v>
                </c:pt>
                <c:pt idx="9">
                  <c:v>325.99999999999989</c:v>
                </c:pt>
                <c:pt idx="10">
                  <c:v>271.66666666666657</c:v>
                </c:pt>
                <c:pt idx="11">
                  <c:v>217.33333333333323</c:v>
                </c:pt>
                <c:pt idx="12">
                  <c:v>162.99999999999989</c:v>
                </c:pt>
                <c:pt idx="13">
                  <c:v>108.66666666666654</c:v>
                </c:pt>
                <c:pt idx="14">
                  <c:v>54.333333333333208</c:v>
                </c:pt>
                <c:pt idx="15">
                  <c:v>-1.2789769243681803E-13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5-4B80-A593-87284958DED3}"/>
            </c:ext>
          </c:extLst>
        </c:ser>
        <c:ser>
          <c:idx val="1"/>
          <c:order val="1"/>
          <c:tx>
            <c:strRef>
              <c:f>Burndown_chart_all_days!$B$27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Burndown_chart_all_days!$C$25:$R$25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Burndown_chart_all_days!$C$27:$R$27</c:f>
              <c:numCache>
                <c:formatCode>0.0</c:formatCode>
                <c:ptCount val="16"/>
                <c:pt idx="0">
                  <c:v>815</c:v>
                </c:pt>
                <c:pt idx="1">
                  <c:v>815</c:v>
                </c:pt>
                <c:pt idx="2">
                  <c:v>815</c:v>
                </c:pt>
                <c:pt idx="3">
                  <c:v>715</c:v>
                </c:pt>
                <c:pt idx="4">
                  <c:v>715</c:v>
                </c:pt>
                <c:pt idx="5">
                  <c:v>670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445</c:v>
                </c:pt>
                <c:pt idx="10">
                  <c:v>295</c:v>
                </c:pt>
                <c:pt idx="11">
                  <c:v>255</c:v>
                </c:pt>
                <c:pt idx="12">
                  <c:v>101</c:v>
                </c:pt>
                <c:pt idx="13">
                  <c:v>101</c:v>
                </c:pt>
                <c:pt idx="14">
                  <c:v>98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5-4B80-A593-87284958D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15392"/>
        <c:axId val="1205418656"/>
      </c:lineChart>
      <c:catAx>
        <c:axId val="12054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8656"/>
        <c:crosses val="autoZero"/>
        <c:auto val="1"/>
        <c:lblAlgn val="ctr"/>
        <c:lblOffset val="100"/>
        <c:noMultiLvlLbl val="0"/>
      </c:catAx>
      <c:valAx>
        <c:axId val="120541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 CHART SPRINT#1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'sprint#1'!$C$36</c:f>
              <c:strCache>
                <c:ptCount val="1"/>
                <c:pt idx="0">
                  <c:v>Ideal 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'sprint#1'!$D$35:$G$35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'sprint#1'!$D$36:$G$36</c:f>
              <c:numCache>
                <c:formatCode>0.0</c:formatCode>
                <c:ptCount val="4"/>
                <c:pt idx="0">
                  <c:v>111</c:v>
                </c:pt>
                <c:pt idx="1">
                  <c:v>74</c:v>
                </c:pt>
                <c:pt idx="2">
                  <c:v>37</c:v>
                </c:pt>
                <c:pt idx="3" formatCode="General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C1-4A2C-8A00-38C33D2B0AB4}"/>
            </c:ext>
          </c:extLst>
        </c:ser>
        <c:ser>
          <c:idx val="1"/>
          <c:order val="1"/>
          <c:tx>
            <c:strRef>
              <c:f>'sprint#1'!$C$37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'sprint#1'!$D$35:$G$35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'sprint#1'!$D$37:$G$37</c:f>
              <c:numCache>
                <c:formatCode>0.0</c:formatCode>
                <c:ptCount val="4"/>
                <c:pt idx="0">
                  <c:v>111</c:v>
                </c:pt>
                <c:pt idx="1">
                  <c:v>65.5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C1-4A2C-8A00-38C33D2B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891712"/>
        <c:axId val="1205887360"/>
      </c:lineChart>
      <c:catAx>
        <c:axId val="12058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87360"/>
        <c:crosses val="autoZero"/>
        <c:auto val="1"/>
        <c:lblAlgn val="ctr"/>
        <c:lblOffset val="100"/>
        <c:noMultiLvlLbl val="0"/>
      </c:catAx>
      <c:valAx>
        <c:axId val="120588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 CHART SPRINT#2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'sprint#2'!$C$36</c:f>
              <c:strCache>
                <c:ptCount val="1"/>
                <c:pt idx="0">
                  <c:v>Ideal 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'sprint#2'!$D$35:$G$35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'sprint#2'!$D$36:$G$36</c:f>
              <c:numCache>
                <c:formatCode>0.0</c:formatCode>
                <c:ptCount val="4"/>
                <c:pt idx="0">
                  <c:v>187</c:v>
                </c:pt>
                <c:pt idx="1">
                  <c:v>124.66666666666666</c:v>
                </c:pt>
                <c:pt idx="2">
                  <c:v>62.333333333333321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'sprint#2'!$C$37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'sprint#2'!$D$35:$G$35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'sprint#2'!$D$37:$G$37</c:f>
              <c:numCache>
                <c:formatCode>0.0</c:formatCode>
                <c:ptCount val="4"/>
                <c:pt idx="0">
                  <c:v>187</c:v>
                </c:pt>
                <c:pt idx="1">
                  <c:v>156</c:v>
                </c:pt>
                <c:pt idx="2">
                  <c:v>93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895520"/>
        <c:axId val="1205896064"/>
      </c:lineChart>
      <c:catAx>
        <c:axId val="12058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96064"/>
        <c:crosses val="autoZero"/>
        <c:auto val="1"/>
        <c:lblAlgn val="ctr"/>
        <c:lblOffset val="100"/>
        <c:noMultiLvlLbl val="0"/>
      </c:catAx>
      <c:valAx>
        <c:axId val="120589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 CHART SPRINT#3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'sprint#3'!$C$20</c:f>
              <c:strCache>
                <c:ptCount val="1"/>
                <c:pt idx="0">
                  <c:v>Ideal 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'sprint#3'!$D$19:$G$19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'sprint#3'!$D$20:$G$20</c:f>
              <c:numCache>
                <c:formatCode>0.0</c:formatCode>
                <c:ptCount val="4"/>
                <c:pt idx="0">
                  <c:v>203</c:v>
                </c:pt>
                <c:pt idx="1">
                  <c:v>135.33333333333331</c:v>
                </c:pt>
                <c:pt idx="2">
                  <c:v>67.666666666666643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'sprint#3'!$C$21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'sprint#3'!$D$19:$G$19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'sprint#3'!$D$21:$G$21</c:f>
              <c:numCache>
                <c:formatCode>0.0</c:formatCode>
                <c:ptCount val="4"/>
                <c:pt idx="0">
                  <c:v>203</c:v>
                </c:pt>
                <c:pt idx="1">
                  <c:v>178</c:v>
                </c:pt>
                <c:pt idx="2">
                  <c:v>130</c:v>
                </c:pt>
                <c:pt idx="3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638912"/>
        <c:axId val="1209645984"/>
      </c:lineChart>
      <c:catAx>
        <c:axId val="12096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45984"/>
        <c:crosses val="autoZero"/>
        <c:auto val="1"/>
        <c:lblAlgn val="ctr"/>
        <c:lblOffset val="100"/>
        <c:noMultiLvlLbl val="0"/>
      </c:catAx>
      <c:valAx>
        <c:axId val="1209645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 CHART SPRINT#4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'sprint#4'!$C$30</c:f>
              <c:strCache>
                <c:ptCount val="1"/>
                <c:pt idx="0">
                  <c:v>Ideal 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'sprint#4'!$D$29:$G$29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'sprint#4'!$D$30:$G$30</c:f>
              <c:numCache>
                <c:formatCode>0.0</c:formatCode>
                <c:ptCount val="4"/>
                <c:pt idx="0">
                  <c:v>244</c:v>
                </c:pt>
                <c:pt idx="1">
                  <c:v>162.66666666666669</c:v>
                </c:pt>
                <c:pt idx="2">
                  <c:v>81.333333333333357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'sprint#4'!$C$31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'sprint#4'!$D$29:$G$29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'sprint#4'!$D$31:$G$31</c:f>
              <c:numCache>
                <c:formatCode>0.0</c:formatCode>
                <c:ptCount val="4"/>
                <c:pt idx="0">
                  <c:v>244</c:v>
                </c:pt>
                <c:pt idx="1">
                  <c:v>133.5</c:v>
                </c:pt>
                <c:pt idx="2">
                  <c:v>113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654144"/>
        <c:axId val="1209651968"/>
      </c:lineChart>
      <c:catAx>
        <c:axId val="12096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51968"/>
        <c:crosses val="autoZero"/>
        <c:auto val="1"/>
        <c:lblAlgn val="ctr"/>
        <c:lblOffset val="100"/>
        <c:noMultiLvlLbl val="0"/>
      </c:catAx>
      <c:valAx>
        <c:axId val="120965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 CHART SPRINT#5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'sprint#5'!$C$24</c:f>
              <c:strCache>
                <c:ptCount val="1"/>
                <c:pt idx="0">
                  <c:v>Ideal 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'sprint#4'!$D$29:$G$29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'sprint#5'!$D$24:$G$24</c:f>
              <c:numCache>
                <c:formatCode>0.0</c:formatCode>
                <c:ptCount val="4"/>
                <c:pt idx="0">
                  <c:v>78</c:v>
                </c:pt>
                <c:pt idx="1">
                  <c:v>52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'sprint#5'!$C$25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'sprint#4'!$D$29:$G$29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'sprint#5'!$D$25:$G$25</c:f>
              <c:numCache>
                <c:formatCode>0.0</c:formatCode>
                <c:ptCount val="4"/>
                <c:pt idx="0">
                  <c:v>78</c:v>
                </c:pt>
                <c:pt idx="1">
                  <c:v>63.5</c:v>
                </c:pt>
                <c:pt idx="2">
                  <c:v>38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639456"/>
        <c:axId val="1209640544"/>
      </c:lineChart>
      <c:catAx>
        <c:axId val="12096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40544"/>
        <c:crosses val="autoZero"/>
        <c:auto val="1"/>
        <c:lblAlgn val="ctr"/>
        <c:lblOffset val="100"/>
        <c:noMultiLvlLbl val="0"/>
      </c:catAx>
      <c:valAx>
        <c:axId val="1209640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925175</xdr:colOff>
      <xdr:row>28</xdr:row>
      <xdr:rowOff>133278</xdr:rowOff>
    </xdr:from>
    <xdr:to>
      <xdr:col>5</xdr:col>
      <xdr:colOff>680357</xdr:colOff>
      <xdr:row>61</xdr:row>
      <xdr:rowOff>24740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1340708</xdr:colOff>
      <xdr:row>37</xdr:row>
      <xdr:rowOff>143388</xdr:rowOff>
    </xdr:from>
    <xdr:to>
      <xdr:col>3</xdr:col>
      <xdr:colOff>113270</xdr:colOff>
      <xdr:row>57</xdr:row>
      <xdr:rowOff>183806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949641</xdr:colOff>
      <xdr:row>38</xdr:row>
      <xdr:rowOff>8424</xdr:rowOff>
    </xdr:from>
    <xdr:to>
      <xdr:col>3</xdr:col>
      <xdr:colOff>30892</xdr:colOff>
      <xdr:row>58</xdr:row>
      <xdr:rowOff>181193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FDDE3C7-05B9-48E7-B733-2388750BF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1939243</xdr:colOff>
      <xdr:row>22</xdr:row>
      <xdr:rowOff>48452</xdr:rowOff>
    </xdr:from>
    <xdr:to>
      <xdr:col>9</xdr:col>
      <xdr:colOff>476529</xdr:colOff>
      <xdr:row>43</xdr:row>
      <xdr:rowOff>76441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41F6649-CD16-420B-BDA6-0FE6A4D9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1273794</xdr:colOff>
      <xdr:row>32</xdr:row>
      <xdr:rowOff>37868</xdr:rowOff>
    </xdr:from>
    <xdr:to>
      <xdr:col>8</xdr:col>
      <xdr:colOff>817058</xdr:colOff>
      <xdr:row>55</xdr:row>
      <xdr:rowOff>84331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41F6649-CD16-420B-BDA6-0FE6A4D9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26</xdr:row>
      <xdr:rowOff>123825</xdr:rowOff>
    </xdr:from>
    <xdr:to>
      <xdr:col>8</xdr:col>
      <xdr:colOff>193262</xdr:colOff>
      <xdr:row>51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41F6649-CD16-420B-BDA6-0FE6A4D9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7" zoomScaleNormal="77" workbookViewId="0">
      <selection activeCell="H31" sqref="H31"/>
    </sheetView>
  </sheetViews>
  <sheetFormatPr defaultRowHeight="15" x14ac:dyDescent="0.25"/>
  <cols>
    <col min="2" max="2" width="119" customWidth="1"/>
    <col min="3" max="3" width="26" bestFit="1" customWidth="1"/>
    <col min="4" max="4" width="22" style="1" bestFit="1" customWidth="1"/>
    <col min="5" max="5" width="12.5703125" style="1" customWidth="1"/>
    <col min="6" max="6" width="12.5703125" bestFit="1" customWidth="1"/>
    <col min="7" max="7" width="23.28515625" bestFit="1" customWidth="1"/>
    <col min="8" max="9" width="12.5703125" bestFit="1" customWidth="1"/>
    <col min="10" max="10" width="22.5703125" bestFit="1" customWidth="1"/>
    <col min="11" max="12" width="12.5703125" bestFit="1" customWidth="1"/>
    <col min="13" max="13" width="22.5703125" bestFit="1" customWidth="1"/>
    <col min="14" max="15" width="12.5703125" bestFit="1" customWidth="1"/>
    <col min="16" max="16" width="23.28515625" bestFit="1" customWidth="1"/>
    <col min="17" max="18" width="12.5703125" customWidth="1"/>
    <col min="19" max="19" width="19" bestFit="1" customWidth="1"/>
  </cols>
  <sheetData>
    <row r="1" spans="1:19" ht="56.25" x14ac:dyDescent="0.3">
      <c r="A1" s="3" t="s">
        <v>11</v>
      </c>
      <c r="B1" s="15" t="s">
        <v>10</v>
      </c>
      <c r="C1" s="16" t="s">
        <v>16</v>
      </c>
      <c r="D1" s="16" t="s">
        <v>55</v>
      </c>
      <c r="E1" s="17" t="s">
        <v>50</v>
      </c>
      <c r="F1" s="17" t="s">
        <v>51</v>
      </c>
      <c r="G1" s="16" t="s">
        <v>56</v>
      </c>
      <c r="H1" s="16" t="s">
        <v>153</v>
      </c>
      <c r="I1" s="16" t="s">
        <v>121</v>
      </c>
      <c r="J1" s="17" t="s">
        <v>122</v>
      </c>
      <c r="K1" s="16" t="s">
        <v>123</v>
      </c>
      <c r="L1" s="16" t="s">
        <v>124</v>
      </c>
      <c r="M1" s="16" t="s">
        <v>125</v>
      </c>
      <c r="N1" s="16" t="s">
        <v>126</v>
      </c>
      <c r="O1" s="16" t="s">
        <v>127</v>
      </c>
      <c r="P1" s="16" t="s">
        <v>128</v>
      </c>
      <c r="Q1" s="16" t="s">
        <v>129</v>
      </c>
      <c r="R1" s="16" t="s">
        <v>130</v>
      </c>
      <c r="S1" s="16" t="s">
        <v>4</v>
      </c>
    </row>
    <row r="2" spans="1:19" ht="15.75" x14ac:dyDescent="0.25">
      <c r="A2" s="33">
        <f>1</f>
        <v>1</v>
      </c>
      <c r="B2" s="27" t="s">
        <v>17</v>
      </c>
      <c r="C2" s="38">
        <v>100</v>
      </c>
      <c r="D2" s="28">
        <v>100</v>
      </c>
      <c r="E2" s="28">
        <v>100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14">
        <f>C2</f>
        <v>100</v>
      </c>
    </row>
    <row r="3" spans="1:19" ht="15.75" x14ac:dyDescent="0.25">
      <c r="A3" s="33">
        <f>A2+1</f>
        <v>2</v>
      </c>
      <c r="B3" s="27" t="s">
        <v>18</v>
      </c>
      <c r="C3" s="14">
        <v>55</v>
      </c>
      <c r="D3" s="27">
        <v>55</v>
      </c>
      <c r="E3" s="27">
        <v>55</v>
      </c>
      <c r="F3" s="27">
        <v>55</v>
      </c>
      <c r="G3" s="27">
        <v>55</v>
      </c>
      <c r="H3" s="27">
        <v>55</v>
      </c>
      <c r="I3" s="27">
        <v>55</v>
      </c>
      <c r="J3" s="14">
        <v>55</v>
      </c>
      <c r="K3" s="14">
        <v>55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14">
        <f t="shared" ref="S3:S24" si="0">C3</f>
        <v>55</v>
      </c>
    </row>
    <row r="4" spans="1:19" ht="15.75" x14ac:dyDescent="0.25">
      <c r="A4" s="33">
        <f t="shared" ref="A4:A24" si="1">A3+1</f>
        <v>3</v>
      </c>
      <c r="B4" s="27" t="s">
        <v>19</v>
      </c>
      <c r="C4" s="14">
        <v>40</v>
      </c>
      <c r="D4" s="14">
        <v>40</v>
      </c>
      <c r="E4" s="14">
        <v>40</v>
      </c>
      <c r="F4" s="14">
        <v>40</v>
      </c>
      <c r="G4" s="28">
        <v>40</v>
      </c>
      <c r="H4" s="28">
        <v>40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14">
        <f t="shared" si="0"/>
        <v>40</v>
      </c>
    </row>
    <row r="5" spans="1:19" ht="15.75" x14ac:dyDescent="0.25">
      <c r="A5" s="33">
        <f t="shared" si="1"/>
        <v>4</v>
      </c>
      <c r="B5" s="27" t="s">
        <v>97</v>
      </c>
      <c r="C5" s="14">
        <v>60</v>
      </c>
      <c r="D5" s="27">
        <v>60</v>
      </c>
      <c r="E5" s="27">
        <v>60</v>
      </c>
      <c r="F5" s="27">
        <v>60</v>
      </c>
      <c r="G5" s="28">
        <v>60</v>
      </c>
      <c r="H5" s="28">
        <v>60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14">
        <f t="shared" si="0"/>
        <v>60</v>
      </c>
    </row>
    <row r="6" spans="1:19" ht="15.75" x14ac:dyDescent="0.25">
      <c r="A6" s="33">
        <f t="shared" si="1"/>
        <v>5</v>
      </c>
      <c r="B6" s="27" t="s">
        <v>20</v>
      </c>
      <c r="C6" s="14">
        <v>55</v>
      </c>
      <c r="D6" s="14">
        <v>55</v>
      </c>
      <c r="E6" s="14">
        <v>55</v>
      </c>
      <c r="F6" s="14">
        <v>55</v>
      </c>
      <c r="G6" s="14">
        <v>55</v>
      </c>
      <c r="H6" s="14">
        <v>55</v>
      </c>
      <c r="I6" s="14">
        <v>55</v>
      </c>
      <c r="J6" s="14">
        <v>55</v>
      </c>
      <c r="K6" s="14">
        <v>55</v>
      </c>
      <c r="L6" s="14">
        <v>55</v>
      </c>
      <c r="M6" s="14">
        <v>55</v>
      </c>
      <c r="N6" s="14">
        <v>55</v>
      </c>
      <c r="O6" s="31">
        <v>0</v>
      </c>
      <c r="P6" s="31">
        <v>0</v>
      </c>
      <c r="Q6" s="31">
        <v>0</v>
      </c>
      <c r="R6" s="31">
        <v>0</v>
      </c>
      <c r="S6" s="14">
        <f t="shared" si="0"/>
        <v>55</v>
      </c>
    </row>
    <row r="7" spans="1:19" ht="15.75" x14ac:dyDescent="0.25">
      <c r="A7" s="33">
        <f t="shared" si="1"/>
        <v>6</v>
      </c>
      <c r="B7" s="27" t="s">
        <v>137</v>
      </c>
      <c r="C7" s="14">
        <v>40</v>
      </c>
      <c r="D7" s="14">
        <v>40</v>
      </c>
      <c r="E7" s="14">
        <v>40</v>
      </c>
      <c r="F7" s="14">
        <v>40</v>
      </c>
      <c r="G7" s="14">
        <v>40</v>
      </c>
      <c r="H7" s="14">
        <v>40</v>
      </c>
      <c r="I7" s="14">
        <v>40</v>
      </c>
      <c r="J7" s="14">
        <v>40</v>
      </c>
      <c r="K7" s="14">
        <v>40</v>
      </c>
      <c r="L7" s="14">
        <v>40</v>
      </c>
      <c r="M7" s="14">
        <v>40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14">
        <f t="shared" si="0"/>
        <v>40</v>
      </c>
    </row>
    <row r="8" spans="1:19" ht="15.75" x14ac:dyDescent="0.25">
      <c r="A8" s="33">
        <f t="shared" si="1"/>
        <v>7</v>
      </c>
      <c r="B8" s="27" t="s">
        <v>138</v>
      </c>
      <c r="C8" s="14">
        <v>40</v>
      </c>
      <c r="D8" s="14">
        <v>40</v>
      </c>
      <c r="E8" s="14">
        <v>40</v>
      </c>
      <c r="F8" s="14">
        <v>40</v>
      </c>
      <c r="G8" s="14">
        <v>40</v>
      </c>
      <c r="H8" s="14">
        <v>40</v>
      </c>
      <c r="I8" s="14">
        <v>40</v>
      </c>
      <c r="J8" s="14">
        <v>40</v>
      </c>
      <c r="K8" s="14">
        <v>40</v>
      </c>
      <c r="L8" s="14">
        <v>40</v>
      </c>
      <c r="M8" s="14">
        <v>40</v>
      </c>
      <c r="N8" s="14">
        <v>40</v>
      </c>
      <c r="O8" s="31">
        <v>0</v>
      </c>
      <c r="P8" s="31">
        <v>0</v>
      </c>
      <c r="Q8" s="31">
        <v>0</v>
      </c>
      <c r="R8" s="31">
        <v>0</v>
      </c>
      <c r="S8" s="14">
        <f t="shared" si="0"/>
        <v>40</v>
      </c>
    </row>
    <row r="9" spans="1:19" ht="15.75" x14ac:dyDescent="0.25">
      <c r="A9" s="33">
        <f t="shared" si="1"/>
        <v>8</v>
      </c>
      <c r="B9" s="27" t="s">
        <v>178</v>
      </c>
      <c r="C9" s="14">
        <v>40</v>
      </c>
      <c r="D9" s="14">
        <v>40</v>
      </c>
      <c r="E9" s="14">
        <v>40</v>
      </c>
      <c r="F9" s="14">
        <v>40</v>
      </c>
      <c r="G9" s="14">
        <v>40</v>
      </c>
      <c r="H9" s="14">
        <v>40</v>
      </c>
      <c r="I9" s="14">
        <v>40</v>
      </c>
      <c r="J9" s="14">
        <v>40</v>
      </c>
      <c r="K9" s="14">
        <v>40</v>
      </c>
      <c r="L9" s="14">
        <v>40</v>
      </c>
      <c r="M9" s="14">
        <v>40</v>
      </c>
      <c r="N9" s="14">
        <v>40</v>
      </c>
      <c r="O9" s="31">
        <v>0</v>
      </c>
      <c r="P9" s="31">
        <v>0</v>
      </c>
      <c r="Q9" s="31">
        <v>0</v>
      </c>
      <c r="R9" s="31">
        <v>0</v>
      </c>
      <c r="S9" s="14">
        <f t="shared" si="0"/>
        <v>40</v>
      </c>
    </row>
    <row r="10" spans="1:19" ht="15.75" x14ac:dyDescent="0.25">
      <c r="A10" s="33">
        <f t="shared" si="1"/>
        <v>9</v>
      </c>
      <c r="B10" s="27" t="s">
        <v>21</v>
      </c>
      <c r="C10" s="14">
        <v>25</v>
      </c>
      <c r="D10" s="14">
        <v>25</v>
      </c>
      <c r="E10" s="14">
        <v>25</v>
      </c>
      <c r="F10" s="14">
        <v>25</v>
      </c>
      <c r="G10" s="28">
        <v>25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14">
        <f t="shared" si="0"/>
        <v>25</v>
      </c>
    </row>
    <row r="11" spans="1:19" ht="15.75" x14ac:dyDescent="0.25">
      <c r="A11" s="33">
        <f t="shared" si="1"/>
        <v>10</v>
      </c>
      <c r="B11" s="27" t="s">
        <v>22</v>
      </c>
      <c r="C11" s="14">
        <v>60</v>
      </c>
      <c r="D11" s="14">
        <v>60</v>
      </c>
      <c r="E11" s="14">
        <v>60</v>
      </c>
      <c r="F11" s="14">
        <v>60</v>
      </c>
      <c r="G11" s="14">
        <v>60</v>
      </c>
      <c r="H11" s="14">
        <v>60</v>
      </c>
      <c r="I11" s="14">
        <v>60</v>
      </c>
      <c r="J11" s="27">
        <v>60</v>
      </c>
      <c r="K11" s="27">
        <v>60</v>
      </c>
      <c r="L11" s="27">
        <v>60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14">
        <f t="shared" si="0"/>
        <v>60</v>
      </c>
    </row>
    <row r="12" spans="1:19" ht="31.5" x14ac:dyDescent="0.25">
      <c r="A12" s="33">
        <f t="shared" si="1"/>
        <v>11</v>
      </c>
      <c r="B12" s="30" t="s">
        <v>118</v>
      </c>
      <c r="C12" s="14">
        <v>90</v>
      </c>
      <c r="D12" s="14">
        <v>90</v>
      </c>
      <c r="E12" s="14">
        <v>90</v>
      </c>
      <c r="F12" s="14">
        <v>90</v>
      </c>
      <c r="G12" s="14">
        <v>90</v>
      </c>
      <c r="H12" s="14">
        <v>90</v>
      </c>
      <c r="I12" s="14">
        <v>90</v>
      </c>
      <c r="J12" s="27">
        <v>90</v>
      </c>
      <c r="K12" s="27">
        <v>90</v>
      </c>
      <c r="L12" s="27">
        <v>90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14">
        <f t="shared" si="0"/>
        <v>90</v>
      </c>
    </row>
    <row r="13" spans="1:19" ht="31.5" x14ac:dyDescent="0.25">
      <c r="A13" s="33">
        <f t="shared" si="1"/>
        <v>12</v>
      </c>
      <c r="B13" s="40" t="s">
        <v>23</v>
      </c>
      <c r="C13" s="27">
        <v>40</v>
      </c>
      <c r="D13" s="27">
        <v>40</v>
      </c>
      <c r="E13" s="27">
        <v>40</v>
      </c>
      <c r="F13" s="27">
        <v>40</v>
      </c>
      <c r="G13" s="28">
        <v>40</v>
      </c>
      <c r="H13" s="28">
        <v>40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14">
        <f t="shared" si="0"/>
        <v>40</v>
      </c>
    </row>
    <row r="14" spans="1:19" ht="31.5" x14ac:dyDescent="0.25">
      <c r="A14" s="33">
        <f t="shared" si="1"/>
        <v>13</v>
      </c>
      <c r="B14" s="30" t="s">
        <v>154</v>
      </c>
      <c r="C14" s="27">
        <v>30</v>
      </c>
      <c r="D14" s="27">
        <v>30</v>
      </c>
      <c r="E14" s="27">
        <v>30</v>
      </c>
      <c r="F14" s="27">
        <v>30</v>
      </c>
      <c r="G14" s="28">
        <v>30</v>
      </c>
      <c r="H14" s="28">
        <v>30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14">
        <f t="shared" si="0"/>
        <v>30</v>
      </c>
    </row>
    <row r="15" spans="1:19" ht="15.75" x14ac:dyDescent="0.25">
      <c r="A15" s="33">
        <f t="shared" si="1"/>
        <v>14</v>
      </c>
      <c r="B15" s="30" t="s">
        <v>120</v>
      </c>
      <c r="C15" s="27">
        <v>20</v>
      </c>
      <c r="D15" s="27">
        <v>20</v>
      </c>
      <c r="E15" s="27">
        <v>20</v>
      </c>
      <c r="F15" s="27">
        <v>20</v>
      </c>
      <c r="G15" s="28">
        <v>20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14">
        <f t="shared" si="0"/>
        <v>20</v>
      </c>
    </row>
    <row r="16" spans="1:19" ht="15.75" x14ac:dyDescent="0.25">
      <c r="A16" s="33">
        <f t="shared" si="1"/>
        <v>15</v>
      </c>
      <c r="B16" s="27" t="s">
        <v>52</v>
      </c>
      <c r="C16" s="14">
        <v>8</v>
      </c>
      <c r="D16" s="14">
        <v>8</v>
      </c>
      <c r="E16" s="14">
        <v>8</v>
      </c>
      <c r="F16" s="14">
        <v>8</v>
      </c>
      <c r="G16" s="14">
        <v>8</v>
      </c>
      <c r="H16" s="14">
        <v>8</v>
      </c>
      <c r="I16" s="14">
        <v>8</v>
      </c>
      <c r="J16" s="14">
        <v>8</v>
      </c>
      <c r="K16" s="14">
        <v>8</v>
      </c>
      <c r="L16" s="14">
        <v>8</v>
      </c>
      <c r="M16" s="14">
        <v>8</v>
      </c>
      <c r="N16" s="14">
        <v>8</v>
      </c>
      <c r="O16" s="31">
        <v>0</v>
      </c>
      <c r="P16" s="31">
        <v>0</v>
      </c>
      <c r="Q16" s="31">
        <v>0</v>
      </c>
      <c r="R16" s="31">
        <v>0</v>
      </c>
      <c r="S16" s="14">
        <f t="shared" si="0"/>
        <v>8</v>
      </c>
    </row>
    <row r="17" spans="1:19" ht="15.75" x14ac:dyDescent="0.25">
      <c r="A17" s="33">
        <f t="shared" si="1"/>
        <v>16</v>
      </c>
      <c r="B17" s="27" t="s">
        <v>53</v>
      </c>
      <c r="C17" s="14">
        <v>8</v>
      </c>
      <c r="D17" s="14">
        <v>8</v>
      </c>
      <c r="E17" s="14">
        <v>8</v>
      </c>
      <c r="F17" s="14">
        <v>8</v>
      </c>
      <c r="G17" s="14">
        <v>8</v>
      </c>
      <c r="H17" s="14">
        <v>8</v>
      </c>
      <c r="I17" s="14">
        <v>8</v>
      </c>
      <c r="J17" s="14">
        <v>8</v>
      </c>
      <c r="K17" s="14">
        <v>8</v>
      </c>
      <c r="L17" s="14">
        <v>8</v>
      </c>
      <c r="M17" s="14">
        <v>8</v>
      </c>
      <c r="N17" s="14">
        <v>8</v>
      </c>
      <c r="O17" s="31">
        <v>0</v>
      </c>
      <c r="P17" s="31">
        <v>0</v>
      </c>
      <c r="Q17" s="31">
        <v>0</v>
      </c>
      <c r="R17" s="31">
        <v>0</v>
      </c>
      <c r="S17" s="14">
        <f t="shared" si="0"/>
        <v>8</v>
      </c>
    </row>
    <row r="18" spans="1:19" ht="31.5" x14ac:dyDescent="0.25">
      <c r="A18" s="33">
        <f t="shared" si="1"/>
        <v>17</v>
      </c>
      <c r="B18" s="30" t="s">
        <v>54</v>
      </c>
      <c r="C18" s="27">
        <v>3</v>
      </c>
      <c r="D18" s="27">
        <v>3</v>
      </c>
      <c r="E18" s="27">
        <v>3</v>
      </c>
      <c r="F18" s="27">
        <v>3</v>
      </c>
      <c r="G18" s="27">
        <v>3</v>
      </c>
      <c r="H18" s="27">
        <v>3</v>
      </c>
      <c r="I18" s="27">
        <v>3</v>
      </c>
      <c r="J18" s="27">
        <v>3</v>
      </c>
      <c r="K18" s="27">
        <v>3</v>
      </c>
      <c r="L18" s="27">
        <v>3</v>
      </c>
      <c r="M18" s="27">
        <v>3</v>
      </c>
      <c r="N18" s="27">
        <v>3</v>
      </c>
      <c r="O18" s="32">
        <v>0</v>
      </c>
      <c r="P18" s="32">
        <v>0</v>
      </c>
      <c r="Q18" s="32">
        <v>0</v>
      </c>
      <c r="R18" s="32">
        <v>0</v>
      </c>
      <c r="S18" s="14">
        <f t="shared" si="0"/>
        <v>3</v>
      </c>
    </row>
    <row r="19" spans="1:19" ht="31.5" x14ac:dyDescent="0.25">
      <c r="A19" s="33">
        <f t="shared" si="1"/>
        <v>18</v>
      </c>
      <c r="B19" s="30" t="s">
        <v>12</v>
      </c>
      <c r="C19" s="27">
        <v>8</v>
      </c>
      <c r="D19" s="27">
        <v>8</v>
      </c>
      <c r="E19" s="27">
        <v>8</v>
      </c>
      <c r="F19" s="27">
        <v>8</v>
      </c>
      <c r="G19" s="27">
        <v>8</v>
      </c>
      <c r="H19" s="27">
        <v>8</v>
      </c>
      <c r="I19" s="27">
        <v>8</v>
      </c>
      <c r="J19" s="27">
        <v>8</v>
      </c>
      <c r="K19" s="27">
        <v>8</v>
      </c>
      <c r="L19" s="27">
        <v>8</v>
      </c>
      <c r="M19" s="27">
        <v>8</v>
      </c>
      <c r="N19" s="27">
        <v>8</v>
      </c>
      <c r="O19" s="27">
        <v>8</v>
      </c>
      <c r="P19" s="28">
        <v>8</v>
      </c>
      <c r="Q19" s="28">
        <v>8</v>
      </c>
      <c r="R19" s="32">
        <v>0</v>
      </c>
      <c r="S19" s="14">
        <f t="shared" si="0"/>
        <v>8</v>
      </c>
    </row>
    <row r="20" spans="1:19" ht="15.75" x14ac:dyDescent="0.25">
      <c r="A20" s="33">
        <f t="shared" si="1"/>
        <v>19</v>
      </c>
      <c r="B20" s="27" t="s">
        <v>13</v>
      </c>
      <c r="C20" s="27">
        <v>5</v>
      </c>
      <c r="D20" s="27">
        <v>5</v>
      </c>
      <c r="E20" s="27">
        <v>5</v>
      </c>
      <c r="F20" s="27">
        <v>5</v>
      </c>
      <c r="G20" s="27">
        <v>5</v>
      </c>
      <c r="H20" s="27">
        <v>5</v>
      </c>
      <c r="I20" s="27">
        <v>5</v>
      </c>
      <c r="J20" s="27">
        <v>5</v>
      </c>
      <c r="K20" s="27">
        <v>5</v>
      </c>
      <c r="L20" s="27">
        <v>5</v>
      </c>
      <c r="M20" s="27">
        <v>5</v>
      </c>
      <c r="N20" s="27">
        <v>5</v>
      </c>
      <c r="O20" s="27">
        <v>5</v>
      </c>
      <c r="P20" s="28">
        <v>5</v>
      </c>
      <c r="Q20" s="28">
        <v>5</v>
      </c>
      <c r="R20" s="32">
        <v>0</v>
      </c>
      <c r="S20" s="14">
        <f t="shared" si="0"/>
        <v>5</v>
      </c>
    </row>
    <row r="21" spans="1:19" ht="15.75" x14ac:dyDescent="0.25">
      <c r="A21" s="33">
        <f t="shared" si="1"/>
        <v>20</v>
      </c>
      <c r="B21" s="41" t="s">
        <v>14</v>
      </c>
      <c r="C21" s="27">
        <v>10</v>
      </c>
      <c r="D21" s="27">
        <v>10</v>
      </c>
      <c r="E21" s="27">
        <v>10</v>
      </c>
      <c r="F21" s="27">
        <v>10</v>
      </c>
      <c r="G21" s="27">
        <v>10</v>
      </c>
      <c r="H21" s="27">
        <v>10</v>
      </c>
      <c r="I21" s="27">
        <v>10</v>
      </c>
      <c r="J21" s="27">
        <v>10</v>
      </c>
      <c r="K21" s="27">
        <v>10</v>
      </c>
      <c r="L21" s="27">
        <v>10</v>
      </c>
      <c r="M21" s="27">
        <v>10</v>
      </c>
      <c r="N21" s="27">
        <v>10</v>
      </c>
      <c r="O21" s="27">
        <v>10</v>
      </c>
      <c r="P21" s="28">
        <v>10</v>
      </c>
      <c r="Q21" s="28">
        <v>10</v>
      </c>
      <c r="R21" s="32">
        <v>0</v>
      </c>
      <c r="S21" s="14">
        <f t="shared" si="0"/>
        <v>10</v>
      </c>
    </row>
    <row r="22" spans="1:19" ht="15.75" x14ac:dyDescent="0.25">
      <c r="A22" s="33">
        <f t="shared" si="1"/>
        <v>21</v>
      </c>
      <c r="B22" s="27" t="s">
        <v>15</v>
      </c>
      <c r="C22" s="27">
        <v>3</v>
      </c>
      <c r="D22" s="27">
        <v>3</v>
      </c>
      <c r="E22" s="27">
        <v>3</v>
      </c>
      <c r="F22" s="27">
        <v>3</v>
      </c>
      <c r="G22" s="27">
        <v>3</v>
      </c>
      <c r="H22" s="27">
        <v>3</v>
      </c>
      <c r="I22" s="27">
        <v>3</v>
      </c>
      <c r="J22" s="27">
        <v>3</v>
      </c>
      <c r="K22" s="27">
        <v>3</v>
      </c>
      <c r="L22" s="27">
        <v>3</v>
      </c>
      <c r="M22" s="27">
        <v>3</v>
      </c>
      <c r="N22" s="27">
        <v>3</v>
      </c>
      <c r="O22" s="27">
        <v>3</v>
      </c>
      <c r="P22" s="28">
        <v>3</v>
      </c>
      <c r="Q22" s="32">
        <v>0</v>
      </c>
      <c r="R22" s="32">
        <v>0</v>
      </c>
      <c r="S22" s="14">
        <f t="shared" si="0"/>
        <v>3</v>
      </c>
    </row>
    <row r="23" spans="1:19" ht="15.75" x14ac:dyDescent="0.25">
      <c r="A23" s="33">
        <f t="shared" si="1"/>
        <v>22</v>
      </c>
      <c r="B23" s="27" t="s">
        <v>164</v>
      </c>
      <c r="C23" s="27">
        <v>50</v>
      </c>
      <c r="D23" s="27">
        <v>50</v>
      </c>
      <c r="E23" s="27">
        <v>50</v>
      </c>
      <c r="F23" s="27">
        <v>50</v>
      </c>
      <c r="G23" s="27">
        <v>50</v>
      </c>
      <c r="H23" s="27">
        <v>50</v>
      </c>
      <c r="I23" s="27">
        <v>50</v>
      </c>
      <c r="J23" s="27">
        <v>50</v>
      </c>
      <c r="K23" s="27">
        <v>50</v>
      </c>
      <c r="L23" s="27">
        <v>50</v>
      </c>
      <c r="M23" s="27">
        <v>50</v>
      </c>
      <c r="N23" s="27">
        <v>50</v>
      </c>
      <c r="O23" s="27">
        <v>50</v>
      </c>
      <c r="P23" s="28">
        <v>50</v>
      </c>
      <c r="Q23" s="28">
        <v>50</v>
      </c>
      <c r="R23" s="32">
        <v>0</v>
      </c>
      <c r="S23" s="14">
        <f t="shared" si="0"/>
        <v>50</v>
      </c>
    </row>
    <row r="24" spans="1:19" ht="15.75" x14ac:dyDescent="0.25">
      <c r="A24" s="33">
        <f t="shared" si="1"/>
        <v>23</v>
      </c>
      <c r="B24" s="27" t="s">
        <v>165</v>
      </c>
      <c r="C24" s="27">
        <v>25</v>
      </c>
      <c r="D24" s="27">
        <v>25</v>
      </c>
      <c r="E24" s="27">
        <v>25</v>
      </c>
      <c r="F24" s="27">
        <v>25</v>
      </c>
      <c r="G24" s="27">
        <v>25</v>
      </c>
      <c r="H24" s="27">
        <v>25</v>
      </c>
      <c r="I24" s="27">
        <v>25</v>
      </c>
      <c r="J24" s="27">
        <v>25</v>
      </c>
      <c r="K24" s="27">
        <v>25</v>
      </c>
      <c r="L24" s="27">
        <v>25</v>
      </c>
      <c r="M24" s="27">
        <v>25</v>
      </c>
      <c r="N24" s="27">
        <v>25</v>
      </c>
      <c r="O24" s="27">
        <v>25</v>
      </c>
      <c r="P24" s="28">
        <v>25</v>
      </c>
      <c r="Q24" s="28">
        <v>25</v>
      </c>
      <c r="R24" s="32">
        <v>0</v>
      </c>
      <c r="S24" s="14">
        <f t="shared" si="0"/>
        <v>25</v>
      </c>
    </row>
    <row r="25" spans="1:19" ht="18.75" x14ac:dyDescent="0.3">
      <c r="A25" s="29"/>
      <c r="B25" s="18" t="s">
        <v>7</v>
      </c>
      <c r="C25" s="19">
        <v>0</v>
      </c>
      <c r="D25" s="20">
        <v>1</v>
      </c>
      <c r="E25" s="20">
        <v>2</v>
      </c>
      <c r="F25" s="19">
        <v>3</v>
      </c>
      <c r="G25" s="19">
        <v>4</v>
      </c>
      <c r="H25" s="19">
        <v>5</v>
      </c>
      <c r="I25" s="19">
        <v>6</v>
      </c>
      <c r="J25" s="19">
        <v>7</v>
      </c>
      <c r="K25" s="19">
        <v>8</v>
      </c>
      <c r="L25" s="19">
        <v>9</v>
      </c>
      <c r="M25" s="19">
        <v>10</v>
      </c>
      <c r="N25" s="19">
        <v>11</v>
      </c>
      <c r="O25" s="19">
        <v>12</v>
      </c>
      <c r="P25" s="19">
        <v>13</v>
      </c>
      <c r="Q25" s="19">
        <v>14</v>
      </c>
      <c r="R25" s="19">
        <v>15</v>
      </c>
      <c r="S25" s="21"/>
    </row>
    <row r="26" spans="1:19" ht="18.75" x14ac:dyDescent="0.3">
      <c r="A26" s="29"/>
      <c r="B26" s="22" t="s">
        <v>0</v>
      </c>
      <c r="C26" s="23">
        <f>SUM(C2:C24)</f>
        <v>815</v>
      </c>
      <c r="D26" s="24">
        <f>C26-(C26/15)</f>
        <v>760.66666666666663</v>
      </c>
      <c r="E26" s="24">
        <f>D26-(C26/15)</f>
        <v>706.33333333333326</v>
      </c>
      <c r="F26" s="24">
        <f>E26-(C26/15)</f>
        <v>651.99999999999989</v>
      </c>
      <c r="G26" s="24">
        <f>F26-(C26/15)</f>
        <v>597.66666666666652</v>
      </c>
      <c r="H26" s="24">
        <f>G26-(C26/15)</f>
        <v>543.33333333333314</v>
      </c>
      <c r="I26" s="24">
        <f>H26-(C26/15)</f>
        <v>488.99999999999983</v>
      </c>
      <c r="J26" s="24">
        <f>I26-(C26/15)</f>
        <v>434.66666666666652</v>
      </c>
      <c r="K26" s="24">
        <f>J26-(C26/15)</f>
        <v>380.3333333333332</v>
      </c>
      <c r="L26" s="24">
        <f>K26-(C26/15)</f>
        <v>325.99999999999989</v>
      </c>
      <c r="M26" s="24">
        <f>L26-(C26/15)</f>
        <v>271.66666666666657</v>
      </c>
      <c r="N26" s="24">
        <f>M26-(C26/15)</f>
        <v>217.33333333333323</v>
      </c>
      <c r="O26" s="24">
        <f>N26-(C26/15)</f>
        <v>162.99999999999989</v>
      </c>
      <c r="P26" s="24">
        <f>O26-(C26/15)</f>
        <v>108.66666666666654</v>
      </c>
      <c r="Q26" s="24">
        <f>P26-(C26/15)</f>
        <v>54.333333333333208</v>
      </c>
      <c r="R26" s="24">
        <f>Q26-(C26/15)</f>
        <v>-1.2789769243681803E-13</v>
      </c>
      <c r="S26" s="25">
        <f>SUM(S2:S24)</f>
        <v>815</v>
      </c>
    </row>
    <row r="27" spans="1:19" ht="18.75" x14ac:dyDescent="0.3">
      <c r="A27" s="29"/>
      <c r="B27" s="22" t="s">
        <v>1</v>
      </c>
      <c r="C27" s="23">
        <f t="shared" ref="C27:R27" si="2">SUM(C2:C24)</f>
        <v>815</v>
      </c>
      <c r="D27" s="24">
        <f t="shared" si="2"/>
        <v>815</v>
      </c>
      <c r="E27" s="24">
        <f t="shared" si="2"/>
        <v>815</v>
      </c>
      <c r="F27" s="24">
        <f t="shared" si="2"/>
        <v>715</v>
      </c>
      <c r="G27" s="24">
        <f t="shared" si="2"/>
        <v>715</v>
      </c>
      <c r="H27" s="24">
        <f t="shared" si="2"/>
        <v>670</v>
      </c>
      <c r="I27" s="24">
        <f t="shared" si="2"/>
        <v>500</v>
      </c>
      <c r="J27" s="24">
        <f t="shared" si="2"/>
        <v>500</v>
      </c>
      <c r="K27" s="24">
        <f t="shared" si="2"/>
        <v>500</v>
      </c>
      <c r="L27" s="24">
        <f t="shared" si="2"/>
        <v>445</v>
      </c>
      <c r="M27" s="24">
        <f t="shared" si="2"/>
        <v>295</v>
      </c>
      <c r="N27" s="24">
        <f t="shared" si="2"/>
        <v>255</v>
      </c>
      <c r="O27" s="24">
        <f t="shared" si="2"/>
        <v>101</v>
      </c>
      <c r="P27" s="24">
        <f t="shared" si="2"/>
        <v>101</v>
      </c>
      <c r="Q27" s="24">
        <f t="shared" si="2"/>
        <v>98</v>
      </c>
      <c r="R27" s="24">
        <f t="shared" si="2"/>
        <v>0</v>
      </c>
      <c r="S27" s="26">
        <f>SUM(S2:S24)</f>
        <v>815</v>
      </c>
    </row>
    <row r="31" spans="1:19" ht="15.75" x14ac:dyDescent="0.25">
      <c r="B31" s="30"/>
    </row>
    <row r="32" spans="1:19" ht="15.75" x14ac:dyDescent="0.25">
      <c r="B32" s="30"/>
    </row>
    <row r="33" spans="12:12" x14ac:dyDescent="0.25">
      <c r="L3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60" zoomScaleNormal="60" workbookViewId="0">
      <selection activeCell="G38" sqref="G38"/>
    </sheetView>
  </sheetViews>
  <sheetFormatPr defaultRowHeight="15" x14ac:dyDescent="0.25"/>
  <cols>
    <col min="2" max="2" width="8.28515625" customWidth="1"/>
    <col min="3" max="3" width="85.42578125" customWidth="1"/>
    <col min="5" max="5" width="9.5703125" bestFit="1" customWidth="1"/>
    <col min="9" max="9" width="16" customWidth="1"/>
  </cols>
  <sheetData>
    <row r="1" spans="1:9" ht="45" x14ac:dyDescent="0.25">
      <c r="A1" s="3" t="s">
        <v>6</v>
      </c>
      <c r="B1" s="3" t="s">
        <v>5</v>
      </c>
      <c r="C1" s="4" t="s">
        <v>2</v>
      </c>
      <c r="D1" s="3" t="s">
        <v>3</v>
      </c>
      <c r="E1" s="3" t="s">
        <v>49</v>
      </c>
      <c r="F1" s="3" t="s">
        <v>50</v>
      </c>
      <c r="G1" s="3" t="s">
        <v>51</v>
      </c>
      <c r="H1" s="3" t="s">
        <v>9</v>
      </c>
      <c r="I1" s="3" t="s">
        <v>58</v>
      </c>
    </row>
    <row r="2" spans="1:9" ht="30" x14ac:dyDescent="0.25">
      <c r="A2" s="36">
        <v>1</v>
      </c>
      <c r="B2" s="5">
        <v>1</v>
      </c>
      <c r="C2" s="1" t="s">
        <v>24</v>
      </c>
      <c r="D2">
        <v>2</v>
      </c>
      <c r="E2" s="6">
        <v>2</v>
      </c>
      <c r="F2" s="6">
        <v>0</v>
      </c>
      <c r="G2" s="6">
        <v>0</v>
      </c>
      <c r="H2">
        <f>SUM(E2:G2)</f>
        <v>2</v>
      </c>
      <c r="I2" t="s">
        <v>59</v>
      </c>
    </row>
    <row r="3" spans="1:9" x14ac:dyDescent="0.25">
      <c r="A3" s="36">
        <v>1</v>
      </c>
      <c r="B3" s="5">
        <v>2</v>
      </c>
      <c r="C3" t="s">
        <v>25</v>
      </c>
      <c r="D3">
        <v>2</v>
      </c>
      <c r="E3" s="7">
        <v>2</v>
      </c>
      <c r="F3" s="7">
        <v>0</v>
      </c>
      <c r="G3" s="7">
        <v>0</v>
      </c>
      <c r="H3">
        <f t="shared" ref="H3:H30" si="0">SUM(E3:G3)</f>
        <v>2</v>
      </c>
      <c r="I3" t="s">
        <v>60</v>
      </c>
    </row>
    <row r="4" spans="1:9" x14ac:dyDescent="0.25">
      <c r="A4" s="36">
        <v>1</v>
      </c>
      <c r="B4" s="5">
        <v>3</v>
      </c>
      <c r="C4" t="s">
        <v>26</v>
      </c>
      <c r="D4">
        <v>2</v>
      </c>
      <c r="E4" s="6">
        <v>2</v>
      </c>
      <c r="F4" s="6">
        <v>0</v>
      </c>
      <c r="G4" s="6">
        <v>0</v>
      </c>
      <c r="H4">
        <f t="shared" si="0"/>
        <v>2</v>
      </c>
      <c r="I4" t="s">
        <v>60</v>
      </c>
    </row>
    <row r="5" spans="1:9" x14ac:dyDescent="0.25">
      <c r="A5" s="36">
        <v>1</v>
      </c>
      <c r="B5" s="5">
        <v>4</v>
      </c>
      <c r="C5" t="s">
        <v>27</v>
      </c>
      <c r="D5">
        <v>2</v>
      </c>
      <c r="E5" s="7">
        <v>2</v>
      </c>
      <c r="F5" s="7">
        <v>0</v>
      </c>
      <c r="G5" s="7">
        <v>0</v>
      </c>
      <c r="H5">
        <f t="shared" si="0"/>
        <v>2</v>
      </c>
      <c r="I5" t="s">
        <v>60</v>
      </c>
    </row>
    <row r="6" spans="1:9" x14ac:dyDescent="0.25">
      <c r="A6" s="36">
        <v>1</v>
      </c>
      <c r="B6" s="5">
        <v>5</v>
      </c>
      <c r="C6" t="s">
        <v>28</v>
      </c>
      <c r="D6">
        <v>2</v>
      </c>
      <c r="E6" s="6">
        <v>0</v>
      </c>
      <c r="F6" s="6">
        <v>2</v>
      </c>
      <c r="G6" s="6">
        <v>0</v>
      </c>
      <c r="H6">
        <f t="shared" si="0"/>
        <v>2</v>
      </c>
      <c r="I6" t="s">
        <v>61</v>
      </c>
    </row>
    <row r="7" spans="1:9" x14ac:dyDescent="0.25">
      <c r="A7" s="36">
        <v>1</v>
      </c>
      <c r="B7" s="5">
        <v>6</v>
      </c>
      <c r="C7" t="s">
        <v>29</v>
      </c>
      <c r="D7">
        <v>2</v>
      </c>
      <c r="E7" s="7">
        <v>0</v>
      </c>
      <c r="F7" s="7">
        <v>2</v>
      </c>
      <c r="G7" s="7">
        <v>0</v>
      </c>
      <c r="H7">
        <f t="shared" si="0"/>
        <v>2</v>
      </c>
      <c r="I7" t="s">
        <v>61</v>
      </c>
    </row>
    <row r="8" spans="1:9" x14ac:dyDescent="0.25">
      <c r="A8" s="36">
        <v>1</v>
      </c>
      <c r="B8" s="5">
        <v>7</v>
      </c>
      <c r="C8" t="s">
        <v>30</v>
      </c>
      <c r="D8">
        <v>2</v>
      </c>
      <c r="E8" s="6">
        <v>0</v>
      </c>
      <c r="F8" s="6">
        <v>2</v>
      </c>
      <c r="G8" s="6">
        <v>0</v>
      </c>
      <c r="H8">
        <f t="shared" si="0"/>
        <v>2</v>
      </c>
      <c r="I8" t="s">
        <v>61</v>
      </c>
    </row>
    <row r="9" spans="1:9" x14ac:dyDescent="0.25">
      <c r="A9" s="36">
        <v>1</v>
      </c>
      <c r="B9" s="5">
        <v>8</v>
      </c>
      <c r="C9" t="s">
        <v>31</v>
      </c>
      <c r="D9">
        <v>2</v>
      </c>
      <c r="E9" s="7">
        <v>2</v>
      </c>
      <c r="F9" s="7">
        <v>0</v>
      </c>
      <c r="G9" s="7">
        <v>0</v>
      </c>
      <c r="H9">
        <f t="shared" si="0"/>
        <v>2</v>
      </c>
      <c r="I9" t="s">
        <v>62</v>
      </c>
    </row>
    <row r="10" spans="1:9" x14ac:dyDescent="0.25">
      <c r="A10" s="36">
        <v>1</v>
      </c>
      <c r="B10" s="5">
        <v>9</v>
      </c>
      <c r="C10" t="s">
        <v>32</v>
      </c>
      <c r="D10">
        <v>2</v>
      </c>
      <c r="E10" s="6">
        <v>2</v>
      </c>
      <c r="F10" s="6">
        <v>0</v>
      </c>
      <c r="G10" s="6">
        <v>0</v>
      </c>
      <c r="H10">
        <f t="shared" si="0"/>
        <v>2</v>
      </c>
      <c r="I10" t="s">
        <v>62</v>
      </c>
    </row>
    <row r="11" spans="1:9" x14ac:dyDescent="0.25">
      <c r="A11" s="36">
        <v>1</v>
      </c>
      <c r="B11" s="5">
        <f>B10+1</f>
        <v>10</v>
      </c>
      <c r="C11" t="s">
        <v>33</v>
      </c>
      <c r="D11">
        <v>2</v>
      </c>
      <c r="E11" s="7">
        <v>2</v>
      </c>
      <c r="F11" s="7">
        <v>0</v>
      </c>
      <c r="G11" s="7">
        <v>0</v>
      </c>
      <c r="H11">
        <f t="shared" si="0"/>
        <v>2</v>
      </c>
      <c r="I11" t="s">
        <v>62</v>
      </c>
    </row>
    <row r="12" spans="1:9" x14ac:dyDescent="0.25">
      <c r="A12" s="36">
        <v>1</v>
      </c>
      <c r="B12" s="5">
        <f t="shared" ref="B12:B34" si="1">B11+1</f>
        <v>11</v>
      </c>
      <c r="C12" t="s">
        <v>34</v>
      </c>
      <c r="D12">
        <v>2</v>
      </c>
      <c r="E12" s="6">
        <v>0</v>
      </c>
      <c r="F12" s="6">
        <v>2</v>
      </c>
      <c r="G12" s="6">
        <v>0</v>
      </c>
      <c r="H12">
        <f t="shared" si="0"/>
        <v>2</v>
      </c>
      <c r="I12" t="s">
        <v>62</v>
      </c>
    </row>
    <row r="13" spans="1:9" x14ac:dyDescent="0.25">
      <c r="A13" s="36">
        <v>1</v>
      </c>
      <c r="B13" s="5">
        <f t="shared" si="1"/>
        <v>12</v>
      </c>
      <c r="C13" t="s">
        <v>36</v>
      </c>
      <c r="D13">
        <v>2</v>
      </c>
      <c r="E13" s="7">
        <v>0</v>
      </c>
      <c r="F13" s="7">
        <v>2</v>
      </c>
      <c r="G13" s="7">
        <v>0</v>
      </c>
      <c r="H13">
        <f t="shared" si="0"/>
        <v>2</v>
      </c>
      <c r="I13" t="s">
        <v>62</v>
      </c>
    </row>
    <row r="14" spans="1:9" x14ac:dyDescent="0.25">
      <c r="A14" s="36">
        <v>1</v>
      </c>
      <c r="B14" s="5">
        <f t="shared" si="1"/>
        <v>13</v>
      </c>
      <c r="C14" t="s">
        <v>35</v>
      </c>
      <c r="D14">
        <v>2</v>
      </c>
      <c r="E14" s="6">
        <v>0</v>
      </c>
      <c r="F14" s="6">
        <v>2</v>
      </c>
      <c r="G14" s="6">
        <v>0</v>
      </c>
      <c r="H14">
        <f t="shared" si="0"/>
        <v>2</v>
      </c>
      <c r="I14" t="s">
        <v>62</v>
      </c>
    </row>
    <row r="15" spans="1:9" x14ac:dyDescent="0.25">
      <c r="A15" s="36">
        <v>1</v>
      </c>
      <c r="B15" s="5">
        <f t="shared" si="1"/>
        <v>14</v>
      </c>
      <c r="C15" t="s">
        <v>37</v>
      </c>
      <c r="D15">
        <v>3</v>
      </c>
      <c r="E15" s="7">
        <v>2</v>
      </c>
      <c r="F15" s="7">
        <v>0</v>
      </c>
      <c r="G15" s="7">
        <v>1</v>
      </c>
      <c r="H15">
        <f t="shared" si="0"/>
        <v>3</v>
      </c>
      <c r="I15" t="s">
        <v>63</v>
      </c>
    </row>
    <row r="16" spans="1:9" x14ac:dyDescent="0.25">
      <c r="A16" s="36">
        <v>1</v>
      </c>
      <c r="B16" s="5">
        <f t="shared" si="1"/>
        <v>15</v>
      </c>
      <c r="C16" t="s">
        <v>38</v>
      </c>
      <c r="D16">
        <v>3</v>
      </c>
      <c r="E16" s="6">
        <v>3</v>
      </c>
      <c r="F16" s="6">
        <v>0</v>
      </c>
      <c r="G16" s="6">
        <v>0</v>
      </c>
      <c r="H16">
        <f t="shared" si="0"/>
        <v>3</v>
      </c>
      <c r="I16" t="s">
        <v>64</v>
      </c>
    </row>
    <row r="17" spans="1:9" x14ac:dyDescent="0.25">
      <c r="A17" s="36">
        <v>1</v>
      </c>
      <c r="B17" s="5">
        <f t="shared" si="1"/>
        <v>16</v>
      </c>
      <c r="C17" t="s">
        <v>39</v>
      </c>
      <c r="D17">
        <v>2</v>
      </c>
      <c r="E17" s="7">
        <v>2</v>
      </c>
      <c r="F17" s="7">
        <v>0</v>
      </c>
      <c r="G17" s="7">
        <v>0</v>
      </c>
      <c r="H17">
        <f t="shared" si="0"/>
        <v>2</v>
      </c>
      <c r="I17" t="s">
        <v>64</v>
      </c>
    </row>
    <row r="18" spans="1:9" x14ac:dyDescent="0.25">
      <c r="A18" s="36">
        <v>1</v>
      </c>
      <c r="B18" s="5">
        <f t="shared" si="1"/>
        <v>17</v>
      </c>
      <c r="C18" t="s">
        <v>40</v>
      </c>
      <c r="D18">
        <v>2</v>
      </c>
      <c r="E18" s="6">
        <v>2</v>
      </c>
      <c r="F18" s="6">
        <v>0</v>
      </c>
      <c r="G18" s="6">
        <v>0</v>
      </c>
      <c r="H18">
        <f t="shared" si="0"/>
        <v>2</v>
      </c>
      <c r="I18" t="s">
        <v>64</v>
      </c>
    </row>
    <row r="19" spans="1:9" x14ac:dyDescent="0.25">
      <c r="A19" s="36">
        <v>1</v>
      </c>
      <c r="B19" s="5">
        <f t="shared" si="1"/>
        <v>18</v>
      </c>
      <c r="C19" t="s">
        <v>41</v>
      </c>
      <c r="D19">
        <v>1</v>
      </c>
      <c r="E19" s="7">
        <v>1</v>
      </c>
      <c r="F19" s="7">
        <v>0</v>
      </c>
      <c r="G19" s="7">
        <v>0</v>
      </c>
      <c r="H19">
        <f t="shared" si="0"/>
        <v>1</v>
      </c>
      <c r="I19" t="s">
        <v>64</v>
      </c>
    </row>
    <row r="20" spans="1:9" x14ac:dyDescent="0.25">
      <c r="A20" s="36">
        <v>1</v>
      </c>
      <c r="B20" s="5">
        <f t="shared" si="1"/>
        <v>19</v>
      </c>
      <c r="C20" t="s">
        <v>180</v>
      </c>
      <c r="D20">
        <v>3</v>
      </c>
      <c r="E20" s="6">
        <v>3</v>
      </c>
      <c r="F20" s="6">
        <v>0</v>
      </c>
      <c r="G20" s="6">
        <v>0</v>
      </c>
      <c r="H20">
        <f t="shared" si="0"/>
        <v>3</v>
      </c>
      <c r="I20" t="s">
        <v>65</v>
      </c>
    </row>
    <row r="21" spans="1:9" ht="30" x14ac:dyDescent="0.25">
      <c r="A21" s="36">
        <v>1</v>
      </c>
      <c r="B21" s="5">
        <f t="shared" si="1"/>
        <v>20</v>
      </c>
      <c r="C21" s="1" t="s">
        <v>181</v>
      </c>
      <c r="D21">
        <v>7</v>
      </c>
      <c r="E21" s="7">
        <v>7</v>
      </c>
      <c r="F21" s="7">
        <v>0</v>
      </c>
      <c r="G21" s="7">
        <v>0</v>
      </c>
      <c r="H21">
        <f t="shared" si="0"/>
        <v>7</v>
      </c>
      <c r="I21" t="s">
        <v>65</v>
      </c>
    </row>
    <row r="22" spans="1:9" x14ac:dyDescent="0.25">
      <c r="A22" s="36"/>
      <c r="B22" s="5">
        <f t="shared" si="1"/>
        <v>21</v>
      </c>
      <c r="C22" s="1" t="s">
        <v>182</v>
      </c>
      <c r="D22">
        <v>2</v>
      </c>
      <c r="E22" s="6">
        <v>0</v>
      </c>
      <c r="F22" s="6">
        <v>0</v>
      </c>
      <c r="G22" s="6">
        <v>2</v>
      </c>
      <c r="H22">
        <f t="shared" si="0"/>
        <v>2</v>
      </c>
      <c r="I22" t="s">
        <v>67</v>
      </c>
    </row>
    <row r="23" spans="1:9" x14ac:dyDescent="0.25">
      <c r="A23" s="36">
        <v>1</v>
      </c>
      <c r="B23" s="5">
        <f t="shared" si="1"/>
        <v>22</v>
      </c>
      <c r="C23" t="s">
        <v>42</v>
      </c>
      <c r="D23">
        <v>3</v>
      </c>
      <c r="E23" s="7">
        <v>3</v>
      </c>
      <c r="F23" s="7">
        <v>0</v>
      </c>
      <c r="G23" s="7">
        <v>0</v>
      </c>
      <c r="H23">
        <f t="shared" si="0"/>
        <v>3</v>
      </c>
      <c r="I23" t="s">
        <v>61</v>
      </c>
    </row>
    <row r="24" spans="1:9" x14ac:dyDescent="0.25">
      <c r="A24" s="36">
        <v>1</v>
      </c>
      <c r="B24" s="5">
        <f t="shared" si="1"/>
        <v>23</v>
      </c>
      <c r="C24" t="s">
        <v>43</v>
      </c>
      <c r="D24">
        <v>5</v>
      </c>
      <c r="E24" s="6">
        <v>1</v>
      </c>
      <c r="F24" s="6">
        <v>4</v>
      </c>
      <c r="G24" s="6">
        <v>0</v>
      </c>
      <c r="H24">
        <f t="shared" si="0"/>
        <v>5</v>
      </c>
      <c r="I24" t="s">
        <v>60</v>
      </c>
    </row>
    <row r="25" spans="1:9" x14ac:dyDescent="0.25">
      <c r="A25" s="36">
        <v>1</v>
      </c>
      <c r="B25" s="5">
        <f t="shared" si="1"/>
        <v>24</v>
      </c>
      <c r="C25" t="s">
        <v>44</v>
      </c>
      <c r="D25">
        <v>5</v>
      </c>
      <c r="E25" s="7">
        <v>0</v>
      </c>
      <c r="F25" s="7">
        <v>5</v>
      </c>
      <c r="G25" s="7">
        <v>0</v>
      </c>
      <c r="H25">
        <f t="shared" si="0"/>
        <v>5</v>
      </c>
      <c r="I25" t="s">
        <v>64</v>
      </c>
    </row>
    <row r="26" spans="1:9" x14ac:dyDescent="0.25">
      <c r="A26" s="36">
        <v>1</v>
      </c>
      <c r="B26" s="5">
        <f t="shared" si="1"/>
        <v>25</v>
      </c>
      <c r="C26" t="s">
        <v>45</v>
      </c>
      <c r="D26">
        <v>5</v>
      </c>
      <c r="E26" s="6">
        <v>2</v>
      </c>
      <c r="F26" s="6">
        <v>3</v>
      </c>
      <c r="G26" s="6">
        <v>0</v>
      </c>
      <c r="H26">
        <f t="shared" si="0"/>
        <v>5</v>
      </c>
      <c r="I26" t="s">
        <v>62</v>
      </c>
    </row>
    <row r="27" spans="1:9" ht="30" x14ac:dyDescent="0.25">
      <c r="A27" s="36">
        <v>1</v>
      </c>
      <c r="B27" s="5">
        <f t="shared" si="1"/>
        <v>26</v>
      </c>
      <c r="C27" s="1" t="s">
        <v>46</v>
      </c>
      <c r="D27">
        <v>5</v>
      </c>
      <c r="E27" s="7">
        <v>2</v>
      </c>
      <c r="F27" s="7">
        <v>3</v>
      </c>
      <c r="G27" s="7">
        <v>0</v>
      </c>
      <c r="H27">
        <f t="shared" si="0"/>
        <v>5</v>
      </c>
      <c r="I27" t="s">
        <v>61</v>
      </c>
    </row>
    <row r="28" spans="1:9" ht="30" x14ac:dyDescent="0.25">
      <c r="A28" s="36">
        <v>1</v>
      </c>
      <c r="B28" s="5">
        <f t="shared" si="1"/>
        <v>27</v>
      </c>
      <c r="C28" s="1" t="s">
        <v>47</v>
      </c>
      <c r="D28">
        <v>5</v>
      </c>
      <c r="E28" s="6">
        <v>3</v>
      </c>
      <c r="F28" s="6">
        <v>2</v>
      </c>
      <c r="G28" s="6">
        <v>0</v>
      </c>
      <c r="H28">
        <f t="shared" si="0"/>
        <v>5</v>
      </c>
      <c r="I28" t="s">
        <v>60</v>
      </c>
    </row>
    <row r="29" spans="1:9" x14ac:dyDescent="0.25">
      <c r="A29" s="36">
        <v>1</v>
      </c>
      <c r="B29" s="5">
        <f t="shared" si="1"/>
        <v>28</v>
      </c>
      <c r="C29" s="1" t="s">
        <v>114</v>
      </c>
      <c r="D29">
        <v>3</v>
      </c>
      <c r="E29" s="7">
        <v>0</v>
      </c>
      <c r="F29" s="7">
        <v>0</v>
      </c>
      <c r="G29" s="7">
        <v>3</v>
      </c>
      <c r="H29">
        <f t="shared" si="0"/>
        <v>3</v>
      </c>
      <c r="I29" t="s">
        <v>62</v>
      </c>
    </row>
    <row r="30" spans="1:9" x14ac:dyDescent="0.25">
      <c r="A30" s="36">
        <v>1</v>
      </c>
      <c r="B30" s="5">
        <f t="shared" si="1"/>
        <v>29</v>
      </c>
      <c r="C30" t="s">
        <v>48</v>
      </c>
      <c r="D30">
        <v>20</v>
      </c>
      <c r="E30" s="6">
        <v>0</v>
      </c>
      <c r="F30" s="6">
        <v>5</v>
      </c>
      <c r="G30" s="6">
        <v>15</v>
      </c>
      <c r="H30">
        <f t="shared" si="0"/>
        <v>20</v>
      </c>
      <c r="I30" t="s">
        <v>65</v>
      </c>
    </row>
    <row r="31" spans="1:9" ht="15.75" x14ac:dyDescent="0.25">
      <c r="A31" s="36">
        <v>15</v>
      </c>
      <c r="B31" s="5">
        <f t="shared" si="1"/>
        <v>30</v>
      </c>
      <c r="C31" s="30" t="s">
        <v>183</v>
      </c>
      <c r="D31">
        <v>2</v>
      </c>
      <c r="E31" s="7">
        <v>0</v>
      </c>
      <c r="F31" s="7">
        <v>0</v>
      </c>
      <c r="G31" s="7">
        <v>2</v>
      </c>
      <c r="H31">
        <f>SUM(E31:G31)</f>
        <v>2</v>
      </c>
      <c r="I31" t="s">
        <v>66</v>
      </c>
    </row>
    <row r="32" spans="1:9" ht="15.75" x14ac:dyDescent="0.25">
      <c r="A32" s="36">
        <v>16</v>
      </c>
      <c r="B32" s="5">
        <f t="shared" si="1"/>
        <v>31</v>
      </c>
      <c r="C32" s="27" t="s">
        <v>57</v>
      </c>
      <c r="D32">
        <v>2</v>
      </c>
      <c r="E32" s="6">
        <v>0</v>
      </c>
      <c r="F32" s="6">
        <v>0</v>
      </c>
      <c r="G32" s="6">
        <v>2</v>
      </c>
      <c r="H32">
        <f>SUM(E32:G32)</f>
        <v>2</v>
      </c>
      <c r="I32" t="s">
        <v>66</v>
      </c>
    </row>
    <row r="33" spans="1:9" x14ac:dyDescent="0.25">
      <c r="A33" s="36">
        <v>20</v>
      </c>
      <c r="B33" s="5">
        <f t="shared" si="1"/>
        <v>32</v>
      </c>
      <c r="C33" t="s">
        <v>8</v>
      </c>
      <c r="D33">
        <v>2</v>
      </c>
      <c r="E33" s="7">
        <v>0.5</v>
      </c>
      <c r="F33" s="7">
        <v>0.5</v>
      </c>
      <c r="G33" s="7">
        <v>1</v>
      </c>
      <c r="H33">
        <f>SUM(E33:G33)</f>
        <v>2</v>
      </c>
      <c r="I33" t="s">
        <v>61</v>
      </c>
    </row>
    <row r="34" spans="1:9" x14ac:dyDescent="0.25">
      <c r="A34" s="36">
        <v>23</v>
      </c>
      <c r="B34" s="5">
        <f t="shared" si="1"/>
        <v>33</v>
      </c>
      <c r="C34" t="s">
        <v>174</v>
      </c>
      <c r="D34">
        <v>5</v>
      </c>
      <c r="E34" s="6">
        <v>0</v>
      </c>
      <c r="F34" s="6">
        <v>5</v>
      </c>
      <c r="G34" s="6">
        <v>0</v>
      </c>
      <c r="H34">
        <f>SUM(E34:G34)</f>
        <v>5</v>
      </c>
      <c r="I34" t="s">
        <v>60</v>
      </c>
    </row>
    <row r="35" spans="1:9" ht="15.75" x14ac:dyDescent="0.25">
      <c r="A35" s="11"/>
      <c r="B35" s="11"/>
      <c r="C35" s="8" t="s">
        <v>7</v>
      </c>
      <c r="D35" s="9">
        <v>0</v>
      </c>
      <c r="E35" s="9">
        <v>1</v>
      </c>
      <c r="F35" s="9">
        <v>2</v>
      </c>
      <c r="G35" s="9">
        <v>3</v>
      </c>
    </row>
    <row r="36" spans="1:9" ht="15.75" x14ac:dyDescent="0.25">
      <c r="A36" s="11"/>
      <c r="B36" s="11"/>
      <c r="C36" s="10" t="s">
        <v>0</v>
      </c>
      <c r="D36" s="12">
        <f>SUM(D2:D34)</f>
        <v>111</v>
      </c>
      <c r="E36" s="12">
        <f xml:space="preserve"> D36 - ($D$36/3)</f>
        <v>74</v>
      </c>
      <c r="F36" s="12">
        <f xml:space="preserve"> E36 - ($D$36/3)</f>
        <v>37</v>
      </c>
      <c r="G36" s="13">
        <f xml:space="preserve"> F36 - ($D$36/3)</f>
        <v>0</v>
      </c>
    </row>
    <row r="37" spans="1:9" ht="15.75" x14ac:dyDescent="0.25">
      <c r="A37" s="11"/>
      <c r="B37" s="11"/>
      <c r="C37" s="10" t="s">
        <v>1</v>
      </c>
      <c r="D37" s="12">
        <f>SUM(D2:D34)</f>
        <v>111</v>
      </c>
      <c r="E37" s="12">
        <f>D36-SUM(E2:E34)</f>
        <v>65.5</v>
      </c>
      <c r="F37" s="12">
        <f>E37-SUM(F2:F34)</f>
        <v>26</v>
      </c>
      <c r="G37" s="12">
        <f>F37-SUM(G2:G34)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B1" zoomScale="60" zoomScaleNormal="60" workbookViewId="0">
      <selection activeCell="F2" sqref="F2"/>
    </sheetView>
  </sheetViews>
  <sheetFormatPr defaultRowHeight="15" x14ac:dyDescent="0.25"/>
  <cols>
    <col min="2" max="2" width="10.28515625" bestFit="1" customWidth="1"/>
    <col min="3" max="3" width="88" customWidth="1"/>
    <col min="4" max="4" width="17.5703125" bestFit="1" customWidth="1"/>
    <col min="9" max="9" width="17.7109375" bestFit="1" customWidth="1"/>
  </cols>
  <sheetData>
    <row r="1" spans="1:9" ht="45" x14ac:dyDescent="0.25">
      <c r="A1" s="3" t="s">
        <v>6</v>
      </c>
      <c r="B1" s="3" t="s">
        <v>5</v>
      </c>
      <c r="C1" s="4" t="s">
        <v>2</v>
      </c>
      <c r="D1" s="3" t="s">
        <v>3</v>
      </c>
      <c r="E1" s="3" t="s">
        <v>105</v>
      </c>
      <c r="F1" s="3" t="s">
        <v>190</v>
      </c>
      <c r="G1" s="3" t="s">
        <v>106</v>
      </c>
      <c r="H1" s="3" t="s">
        <v>9</v>
      </c>
      <c r="I1" s="3" t="s">
        <v>93</v>
      </c>
    </row>
    <row r="2" spans="1:9" x14ac:dyDescent="0.25">
      <c r="A2" s="36">
        <v>4</v>
      </c>
      <c r="B2" s="5">
        <v>1</v>
      </c>
      <c r="C2" s="33" t="s">
        <v>76</v>
      </c>
      <c r="D2">
        <v>2</v>
      </c>
      <c r="E2" s="6">
        <v>2</v>
      </c>
      <c r="F2" s="6">
        <v>0</v>
      </c>
      <c r="G2" s="6">
        <v>0</v>
      </c>
      <c r="H2">
        <f>SUM(E2:G2)</f>
        <v>2</v>
      </c>
      <c r="I2" t="s">
        <v>59</v>
      </c>
    </row>
    <row r="3" spans="1:9" x14ac:dyDescent="0.25">
      <c r="A3" s="36">
        <v>4</v>
      </c>
      <c r="B3" s="5">
        <f>B2+1</f>
        <v>2</v>
      </c>
      <c r="C3" s="33" t="s">
        <v>72</v>
      </c>
      <c r="D3">
        <v>1</v>
      </c>
      <c r="E3" s="7">
        <v>1</v>
      </c>
      <c r="F3" s="7">
        <v>0</v>
      </c>
      <c r="G3" s="7">
        <v>0</v>
      </c>
      <c r="H3">
        <f t="shared" ref="H3:H34" si="0">SUM(E3:G3)</f>
        <v>1</v>
      </c>
      <c r="I3" t="s">
        <v>60</v>
      </c>
    </row>
    <row r="4" spans="1:9" x14ac:dyDescent="0.25">
      <c r="A4" s="36">
        <v>4</v>
      </c>
      <c r="B4" s="5">
        <f t="shared" ref="B4:B34" si="1">B3+1</f>
        <v>3</v>
      </c>
      <c r="C4" s="33" t="s">
        <v>77</v>
      </c>
      <c r="D4">
        <v>1</v>
      </c>
      <c r="E4" s="6">
        <v>1</v>
      </c>
      <c r="F4" s="6">
        <v>0</v>
      </c>
      <c r="G4" s="6">
        <v>0</v>
      </c>
      <c r="H4">
        <f t="shared" si="0"/>
        <v>1</v>
      </c>
      <c r="I4" t="s">
        <v>60</v>
      </c>
    </row>
    <row r="5" spans="1:9" x14ac:dyDescent="0.25">
      <c r="A5" s="36">
        <v>4</v>
      </c>
      <c r="B5" s="5">
        <f t="shared" si="1"/>
        <v>4</v>
      </c>
      <c r="C5" s="33" t="s">
        <v>73</v>
      </c>
      <c r="D5">
        <v>1</v>
      </c>
      <c r="E5" s="7">
        <v>1</v>
      </c>
      <c r="F5" s="7">
        <v>0</v>
      </c>
      <c r="G5" s="7">
        <v>0</v>
      </c>
      <c r="H5">
        <f t="shared" si="0"/>
        <v>1</v>
      </c>
      <c r="I5" t="s">
        <v>61</v>
      </c>
    </row>
    <row r="6" spans="1:9" x14ac:dyDescent="0.25">
      <c r="A6" s="36">
        <v>4</v>
      </c>
      <c r="B6" s="5">
        <f t="shared" si="1"/>
        <v>5</v>
      </c>
      <c r="C6" s="33" t="s">
        <v>78</v>
      </c>
      <c r="D6">
        <v>1</v>
      </c>
      <c r="E6" s="6">
        <v>1</v>
      </c>
      <c r="F6" s="6">
        <v>0</v>
      </c>
      <c r="G6" s="6">
        <v>0</v>
      </c>
      <c r="H6">
        <f t="shared" si="0"/>
        <v>1</v>
      </c>
      <c r="I6" t="s">
        <v>61</v>
      </c>
    </row>
    <row r="7" spans="1:9" x14ac:dyDescent="0.25">
      <c r="A7" s="36">
        <v>4</v>
      </c>
      <c r="B7" s="5">
        <f t="shared" si="1"/>
        <v>6</v>
      </c>
      <c r="C7" s="33" t="s">
        <v>74</v>
      </c>
      <c r="D7">
        <v>5</v>
      </c>
      <c r="E7" s="7">
        <v>5</v>
      </c>
      <c r="F7" s="7">
        <v>0</v>
      </c>
      <c r="G7" s="7">
        <v>0</v>
      </c>
      <c r="H7">
        <f t="shared" si="0"/>
        <v>5</v>
      </c>
      <c r="I7" t="s">
        <v>61</v>
      </c>
    </row>
    <row r="8" spans="1:9" x14ac:dyDescent="0.25">
      <c r="A8" s="36">
        <v>4</v>
      </c>
      <c r="B8" s="5">
        <f t="shared" si="1"/>
        <v>7</v>
      </c>
      <c r="C8" s="33" t="s">
        <v>98</v>
      </c>
      <c r="D8">
        <v>5</v>
      </c>
      <c r="E8" s="6">
        <v>0</v>
      </c>
      <c r="F8" s="6">
        <v>5</v>
      </c>
      <c r="G8" s="6">
        <v>0</v>
      </c>
      <c r="H8">
        <f t="shared" si="0"/>
        <v>5</v>
      </c>
      <c r="I8" t="s">
        <v>64</v>
      </c>
    </row>
    <row r="9" spans="1:9" ht="30" x14ac:dyDescent="0.25">
      <c r="A9" s="36">
        <v>4</v>
      </c>
      <c r="B9" s="5">
        <f t="shared" si="1"/>
        <v>8</v>
      </c>
      <c r="C9" s="34" t="s">
        <v>75</v>
      </c>
      <c r="D9">
        <v>10</v>
      </c>
      <c r="E9" s="7">
        <v>0</v>
      </c>
      <c r="F9" s="7">
        <v>5</v>
      </c>
      <c r="G9" s="7">
        <v>5</v>
      </c>
      <c r="H9">
        <f t="shared" si="0"/>
        <v>10</v>
      </c>
      <c r="I9" t="s">
        <v>60</v>
      </c>
    </row>
    <row r="10" spans="1:9" x14ac:dyDescent="0.25">
      <c r="A10" s="36">
        <v>4</v>
      </c>
      <c r="B10" s="5">
        <f t="shared" si="1"/>
        <v>9</v>
      </c>
      <c r="C10" s="33" t="s">
        <v>79</v>
      </c>
      <c r="D10">
        <v>3</v>
      </c>
      <c r="E10" s="6">
        <v>0</v>
      </c>
      <c r="F10" s="6">
        <v>0</v>
      </c>
      <c r="G10" s="6">
        <v>3</v>
      </c>
      <c r="H10">
        <f t="shared" si="0"/>
        <v>3</v>
      </c>
      <c r="I10" t="s">
        <v>64</v>
      </c>
    </row>
    <row r="11" spans="1:9" x14ac:dyDescent="0.25">
      <c r="A11" s="36">
        <v>4</v>
      </c>
      <c r="B11" s="5">
        <f t="shared" si="1"/>
        <v>10</v>
      </c>
      <c r="C11" s="33" t="s">
        <v>80</v>
      </c>
      <c r="D11">
        <v>15</v>
      </c>
      <c r="E11" s="7">
        <v>0</v>
      </c>
      <c r="F11" s="7">
        <v>0</v>
      </c>
      <c r="G11" s="7">
        <v>15</v>
      </c>
      <c r="H11">
        <f t="shared" si="0"/>
        <v>15</v>
      </c>
      <c r="I11" t="s">
        <v>100</v>
      </c>
    </row>
    <row r="12" spans="1:9" x14ac:dyDescent="0.25">
      <c r="A12" s="36">
        <v>4</v>
      </c>
      <c r="B12" s="5">
        <f t="shared" si="1"/>
        <v>11</v>
      </c>
      <c r="C12" s="33" t="s">
        <v>99</v>
      </c>
      <c r="D12">
        <v>3</v>
      </c>
      <c r="E12" s="6">
        <v>0</v>
      </c>
      <c r="F12" s="6">
        <v>0</v>
      </c>
      <c r="G12" s="6">
        <v>3</v>
      </c>
      <c r="H12">
        <f t="shared" si="0"/>
        <v>3</v>
      </c>
      <c r="I12" t="s">
        <v>64</v>
      </c>
    </row>
    <row r="13" spans="1:9" x14ac:dyDescent="0.25">
      <c r="A13" s="36">
        <v>4</v>
      </c>
      <c r="B13" s="5">
        <f t="shared" si="1"/>
        <v>12</v>
      </c>
      <c r="C13" s="33" t="s">
        <v>94</v>
      </c>
      <c r="D13">
        <v>6</v>
      </c>
      <c r="E13" s="7">
        <v>0</v>
      </c>
      <c r="F13" s="7">
        <v>0</v>
      </c>
      <c r="G13" s="7">
        <v>6</v>
      </c>
      <c r="H13">
        <f t="shared" si="0"/>
        <v>6</v>
      </c>
      <c r="I13" t="s">
        <v>64</v>
      </c>
    </row>
    <row r="14" spans="1:9" x14ac:dyDescent="0.25">
      <c r="A14" s="36">
        <v>14</v>
      </c>
      <c r="B14" s="5">
        <f t="shared" si="1"/>
        <v>13</v>
      </c>
      <c r="C14" s="33" t="s">
        <v>107</v>
      </c>
      <c r="D14">
        <v>5</v>
      </c>
      <c r="E14" s="6">
        <v>0</v>
      </c>
      <c r="F14" s="6">
        <v>5</v>
      </c>
      <c r="G14" s="6">
        <v>0</v>
      </c>
      <c r="H14">
        <f t="shared" si="0"/>
        <v>5</v>
      </c>
      <c r="I14" t="s">
        <v>62</v>
      </c>
    </row>
    <row r="15" spans="1:9" x14ac:dyDescent="0.25">
      <c r="A15" s="36">
        <v>14</v>
      </c>
      <c r="B15" s="5">
        <f t="shared" si="1"/>
        <v>14</v>
      </c>
      <c r="C15" s="33" t="s">
        <v>108</v>
      </c>
      <c r="D15">
        <v>10</v>
      </c>
      <c r="E15" s="7">
        <v>0</v>
      </c>
      <c r="F15" s="7">
        <v>8</v>
      </c>
      <c r="G15" s="7">
        <v>2</v>
      </c>
      <c r="H15">
        <f t="shared" si="0"/>
        <v>10</v>
      </c>
      <c r="I15" t="s">
        <v>62</v>
      </c>
    </row>
    <row r="16" spans="1:9" x14ac:dyDescent="0.25">
      <c r="A16" s="36">
        <v>14</v>
      </c>
      <c r="B16" s="5">
        <f t="shared" si="1"/>
        <v>15</v>
      </c>
      <c r="C16" s="33" t="s">
        <v>184</v>
      </c>
      <c r="D16">
        <v>5</v>
      </c>
      <c r="E16" s="6">
        <v>0</v>
      </c>
      <c r="F16" s="6">
        <v>5</v>
      </c>
      <c r="G16" s="6">
        <v>0</v>
      </c>
      <c r="H16">
        <f t="shared" si="0"/>
        <v>5</v>
      </c>
      <c r="I16" t="s">
        <v>62</v>
      </c>
    </row>
    <row r="17" spans="1:9" x14ac:dyDescent="0.25">
      <c r="A17" s="36">
        <v>9</v>
      </c>
      <c r="B17" s="5">
        <f t="shared" si="1"/>
        <v>16</v>
      </c>
      <c r="C17" s="34" t="s">
        <v>91</v>
      </c>
      <c r="D17">
        <v>5</v>
      </c>
      <c r="E17" s="7">
        <v>0</v>
      </c>
      <c r="F17" s="7">
        <v>5</v>
      </c>
      <c r="G17" s="7">
        <v>0</v>
      </c>
      <c r="H17">
        <f t="shared" si="0"/>
        <v>5</v>
      </c>
      <c r="I17" t="s">
        <v>60</v>
      </c>
    </row>
    <row r="18" spans="1:9" x14ac:dyDescent="0.25">
      <c r="A18" s="36">
        <v>9</v>
      </c>
      <c r="B18" s="5">
        <f t="shared" si="1"/>
        <v>17</v>
      </c>
      <c r="C18" s="33" t="s">
        <v>92</v>
      </c>
      <c r="D18">
        <v>20</v>
      </c>
      <c r="E18" s="6">
        <v>0</v>
      </c>
      <c r="F18" s="6">
        <v>20</v>
      </c>
      <c r="G18" s="6">
        <v>0</v>
      </c>
      <c r="H18">
        <f t="shared" si="0"/>
        <v>20</v>
      </c>
      <c r="I18" t="s">
        <v>62</v>
      </c>
    </row>
    <row r="19" spans="1:9" x14ac:dyDescent="0.25">
      <c r="A19" s="36">
        <v>12</v>
      </c>
      <c r="B19" s="5">
        <f t="shared" si="1"/>
        <v>18</v>
      </c>
      <c r="C19" s="33" t="s">
        <v>109</v>
      </c>
      <c r="D19">
        <v>2</v>
      </c>
      <c r="E19" s="7">
        <v>0</v>
      </c>
      <c r="F19" s="7">
        <v>0</v>
      </c>
      <c r="G19" s="7">
        <v>2</v>
      </c>
      <c r="H19">
        <f t="shared" si="0"/>
        <v>2</v>
      </c>
      <c r="I19" t="s">
        <v>62</v>
      </c>
    </row>
    <row r="20" spans="1:9" x14ac:dyDescent="0.25">
      <c r="A20" s="36">
        <v>12</v>
      </c>
      <c r="B20" s="5">
        <f t="shared" si="1"/>
        <v>19</v>
      </c>
      <c r="C20" s="33" t="s">
        <v>110</v>
      </c>
      <c r="D20">
        <v>2</v>
      </c>
      <c r="E20" s="6">
        <v>0</v>
      </c>
      <c r="F20" s="6">
        <v>0</v>
      </c>
      <c r="G20" s="6">
        <v>2</v>
      </c>
      <c r="H20">
        <f t="shared" si="0"/>
        <v>2</v>
      </c>
      <c r="I20" t="s">
        <v>60</v>
      </c>
    </row>
    <row r="21" spans="1:9" x14ac:dyDescent="0.25">
      <c r="A21" s="36">
        <v>12</v>
      </c>
      <c r="B21" s="5">
        <f t="shared" si="1"/>
        <v>20</v>
      </c>
      <c r="C21" s="33" t="s">
        <v>102</v>
      </c>
      <c r="D21">
        <v>2</v>
      </c>
      <c r="E21" s="7">
        <v>0</v>
      </c>
      <c r="F21" s="7">
        <v>0</v>
      </c>
      <c r="G21" s="7">
        <v>2</v>
      </c>
      <c r="H21">
        <f t="shared" si="0"/>
        <v>2</v>
      </c>
      <c r="I21" t="s">
        <v>60</v>
      </c>
    </row>
    <row r="22" spans="1:9" x14ac:dyDescent="0.25">
      <c r="A22" s="36">
        <v>12</v>
      </c>
      <c r="B22" s="5">
        <f t="shared" si="1"/>
        <v>21</v>
      </c>
      <c r="C22" s="33" t="s">
        <v>68</v>
      </c>
      <c r="D22">
        <v>2</v>
      </c>
      <c r="E22" s="6">
        <v>0</v>
      </c>
      <c r="F22" s="6">
        <v>0</v>
      </c>
      <c r="G22" s="6">
        <v>2</v>
      </c>
      <c r="H22">
        <f t="shared" si="0"/>
        <v>2</v>
      </c>
      <c r="I22" t="s">
        <v>60</v>
      </c>
    </row>
    <row r="23" spans="1:9" x14ac:dyDescent="0.25">
      <c r="A23" s="36">
        <v>12</v>
      </c>
      <c r="B23" s="5">
        <f t="shared" si="1"/>
        <v>22</v>
      </c>
      <c r="C23" s="33" t="s">
        <v>111</v>
      </c>
      <c r="D23">
        <v>2</v>
      </c>
      <c r="E23" s="7">
        <v>0</v>
      </c>
      <c r="F23" s="7">
        <v>0</v>
      </c>
      <c r="G23" s="7">
        <v>2</v>
      </c>
      <c r="H23">
        <f t="shared" si="0"/>
        <v>2</v>
      </c>
      <c r="I23" t="s">
        <v>61</v>
      </c>
    </row>
    <row r="24" spans="1:9" x14ac:dyDescent="0.25">
      <c r="A24" s="36">
        <v>12</v>
      </c>
      <c r="B24" s="5">
        <f t="shared" si="1"/>
        <v>23</v>
      </c>
      <c r="C24" s="33" t="s">
        <v>103</v>
      </c>
      <c r="D24">
        <v>2</v>
      </c>
      <c r="E24" s="6">
        <v>0</v>
      </c>
      <c r="F24" s="6">
        <v>0</v>
      </c>
      <c r="G24" s="6">
        <v>2</v>
      </c>
      <c r="H24">
        <f t="shared" si="0"/>
        <v>2</v>
      </c>
      <c r="I24" t="s">
        <v>61</v>
      </c>
    </row>
    <row r="25" spans="1:9" x14ac:dyDescent="0.25">
      <c r="A25" s="36">
        <v>12</v>
      </c>
      <c r="B25" s="5">
        <f t="shared" si="1"/>
        <v>24</v>
      </c>
      <c r="C25" s="33" t="s">
        <v>69</v>
      </c>
      <c r="D25">
        <v>2</v>
      </c>
      <c r="E25" s="7">
        <v>0</v>
      </c>
      <c r="F25" s="7">
        <v>0</v>
      </c>
      <c r="G25" s="7">
        <v>2</v>
      </c>
      <c r="H25">
        <f t="shared" si="0"/>
        <v>2</v>
      </c>
      <c r="I25" t="s">
        <v>61</v>
      </c>
    </row>
    <row r="26" spans="1:9" x14ac:dyDescent="0.25">
      <c r="A26" s="36">
        <v>12</v>
      </c>
      <c r="B26" s="5">
        <f t="shared" si="1"/>
        <v>25</v>
      </c>
      <c r="C26" s="33" t="s">
        <v>70</v>
      </c>
      <c r="D26">
        <v>30</v>
      </c>
      <c r="E26" s="6">
        <v>10</v>
      </c>
      <c r="F26" s="6">
        <v>10</v>
      </c>
      <c r="G26" s="6">
        <v>10</v>
      </c>
      <c r="H26">
        <f t="shared" si="0"/>
        <v>30</v>
      </c>
      <c r="I26" t="s">
        <v>59</v>
      </c>
    </row>
    <row r="27" spans="1:9" x14ac:dyDescent="0.25">
      <c r="A27" s="36" t="s">
        <v>166</v>
      </c>
      <c r="B27" s="5">
        <f t="shared" si="1"/>
        <v>26</v>
      </c>
      <c r="C27" s="33" t="s">
        <v>71</v>
      </c>
      <c r="D27">
        <v>20</v>
      </c>
      <c r="E27" s="7">
        <v>0</v>
      </c>
      <c r="F27" s="7">
        <v>0</v>
      </c>
      <c r="G27" s="7">
        <v>20</v>
      </c>
      <c r="H27">
        <f t="shared" si="0"/>
        <v>20</v>
      </c>
      <c r="I27" t="s">
        <v>112</v>
      </c>
    </row>
    <row r="28" spans="1:9" x14ac:dyDescent="0.25">
      <c r="A28" s="36">
        <v>3</v>
      </c>
      <c r="B28" s="5">
        <f t="shared" si="1"/>
        <v>27</v>
      </c>
      <c r="C28" s="33" t="s">
        <v>81</v>
      </c>
      <c r="D28">
        <v>5</v>
      </c>
      <c r="E28" s="6">
        <v>5</v>
      </c>
      <c r="F28" s="6">
        <v>0</v>
      </c>
      <c r="G28" s="6">
        <v>0</v>
      </c>
      <c r="H28">
        <f t="shared" si="0"/>
        <v>5</v>
      </c>
      <c r="I28" t="s">
        <v>113</v>
      </c>
    </row>
    <row r="29" spans="1:9" x14ac:dyDescent="0.25">
      <c r="A29" s="37">
        <v>3</v>
      </c>
      <c r="B29" s="5">
        <f t="shared" si="1"/>
        <v>28</v>
      </c>
      <c r="C29" s="33" t="s">
        <v>82</v>
      </c>
      <c r="D29">
        <v>5</v>
      </c>
      <c r="E29" s="7">
        <v>5</v>
      </c>
      <c r="F29" s="7">
        <v>0</v>
      </c>
      <c r="G29" s="7">
        <v>0</v>
      </c>
      <c r="H29">
        <f t="shared" si="0"/>
        <v>5</v>
      </c>
      <c r="I29" t="s">
        <v>113</v>
      </c>
    </row>
    <row r="30" spans="1:9" x14ac:dyDescent="0.25">
      <c r="A30" s="37">
        <v>3</v>
      </c>
      <c r="B30" s="5">
        <f t="shared" si="1"/>
        <v>29</v>
      </c>
      <c r="C30" s="33" t="s">
        <v>83</v>
      </c>
      <c r="D30">
        <v>15</v>
      </c>
      <c r="E30" s="6">
        <v>0</v>
      </c>
      <c r="F30" s="6">
        <v>0</v>
      </c>
      <c r="G30" s="6">
        <v>15</v>
      </c>
      <c r="H30">
        <f t="shared" si="0"/>
        <v>15</v>
      </c>
      <c r="I30" t="s">
        <v>64</v>
      </c>
    </row>
    <row r="31" spans="1:9" x14ac:dyDescent="0.25">
      <c r="A31" s="37">
        <v>3</v>
      </c>
      <c r="B31" s="5">
        <f t="shared" si="1"/>
        <v>30</v>
      </c>
      <c r="C31" s="33" t="s">
        <v>94</v>
      </c>
      <c r="D31">
        <v>9</v>
      </c>
      <c r="E31" s="7">
        <v>0</v>
      </c>
      <c r="F31" s="7">
        <v>3</v>
      </c>
      <c r="G31" s="7">
        <v>6</v>
      </c>
      <c r="H31">
        <f>SUM(E31:G31)</f>
        <v>9</v>
      </c>
      <c r="I31" t="s">
        <v>59</v>
      </c>
    </row>
    <row r="32" spans="1:9" x14ac:dyDescent="0.25">
      <c r="A32" s="37">
        <v>15</v>
      </c>
      <c r="B32" s="5">
        <f t="shared" si="1"/>
        <v>31</v>
      </c>
      <c r="C32" s="33" t="s">
        <v>136</v>
      </c>
      <c r="D32">
        <v>2</v>
      </c>
      <c r="E32" s="6">
        <v>0</v>
      </c>
      <c r="F32" s="6">
        <v>2</v>
      </c>
      <c r="G32" s="6">
        <v>0</v>
      </c>
      <c r="H32">
        <f t="shared" si="0"/>
        <v>2</v>
      </c>
      <c r="I32" t="s">
        <v>66</v>
      </c>
    </row>
    <row r="33" spans="1:9" x14ac:dyDescent="0.25">
      <c r="A33" s="37">
        <v>16</v>
      </c>
      <c r="B33" s="5">
        <f t="shared" si="1"/>
        <v>32</v>
      </c>
      <c r="C33" s="33" t="s">
        <v>135</v>
      </c>
      <c r="D33">
        <v>2</v>
      </c>
      <c r="E33" s="7">
        <v>0</v>
      </c>
      <c r="F33" s="7">
        <v>2</v>
      </c>
      <c r="G33" s="7">
        <v>0</v>
      </c>
      <c r="H33">
        <f t="shared" si="0"/>
        <v>2</v>
      </c>
      <c r="I33" t="s">
        <v>66</v>
      </c>
    </row>
    <row r="34" spans="1:9" x14ac:dyDescent="0.25">
      <c r="A34" s="37">
        <v>20</v>
      </c>
      <c r="B34" s="5">
        <f t="shared" si="1"/>
        <v>33</v>
      </c>
      <c r="C34" s="33" t="s">
        <v>101</v>
      </c>
      <c r="D34">
        <v>2</v>
      </c>
      <c r="E34" s="6">
        <v>0.5</v>
      </c>
      <c r="F34" s="6">
        <v>0.5</v>
      </c>
      <c r="G34" s="6">
        <v>1</v>
      </c>
      <c r="H34">
        <f t="shared" si="0"/>
        <v>2</v>
      </c>
      <c r="I34" t="s">
        <v>61</v>
      </c>
    </row>
    <row r="35" spans="1:9" ht="15.75" x14ac:dyDescent="0.25">
      <c r="A35" s="11"/>
      <c r="B35" s="11"/>
      <c r="C35" s="8" t="s">
        <v>7</v>
      </c>
      <c r="D35" s="9">
        <v>0</v>
      </c>
      <c r="E35" s="9">
        <v>1</v>
      </c>
      <c r="F35" s="9">
        <v>2</v>
      </c>
      <c r="G35" s="9">
        <v>3</v>
      </c>
    </row>
    <row r="36" spans="1:9" ht="15.75" x14ac:dyDescent="0.25">
      <c r="A36" s="11"/>
      <c r="B36" s="11"/>
      <c r="C36" s="10" t="s">
        <v>0</v>
      </c>
      <c r="D36" s="12">
        <f>SUM(D2:D30)</f>
        <v>187</v>
      </c>
      <c r="E36" s="12">
        <f xml:space="preserve"> D36 - ($D36/3)</f>
        <v>124.66666666666666</v>
      </c>
      <c r="F36" s="12">
        <f t="shared" ref="F36:G36" si="2" xml:space="preserve"> E36 - ($D36/3)</f>
        <v>62.333333333333321</v>
      </c>
      <c r="G36" s="12">
        <f t="shared" si="2"/>
        <v>0</v>
      </c>
    </row>
    <row r="37" spans="1:9" ht="15.75" x14ac:dyDescent="0.25">
      <c r="A37" s="11"/>
      <c r="B37" s="11"/>
      <c r="C37" s="10" t="s">
        <v>1</v>
      </c>
      <c r="D37" s="12">
        <f>SUM(D2:D30)</f>
        <v>187</v>
      </c>
      <c r="E37" s="12">
        <f>D37-SUM(E2:E30)</f>
        <v>156</v>
      </c>
      <c r="F37" s="12">
        <f>E37-SUM(F2:F30)</f>
        <v>93</v>
      </c>
      <c r="G37" s="12">
        <f>F37-SUM(G2:G30)</f>
        <v>0</v>
      </c>
    </row>
    <row r="62" spans="3:3" x14ac:dyDescent="0.25">
      <c r="C62" s="1"/>
    </row>
    <row r="74" spans="3:3" x14ac:dyDescent="0.25">
      <c r="C74" t="s">
        <v>84</v>
      </c>
    </row>
    <row r="75" spans="3:3" x14ac:dyDescent="0.25">
      <c r="C75" t="s">
        <v>85</v>
      </c>
    </row>
    <row r="76" spans="3:3" x14ac:dyDescent="0.25">
      <c r="C76" t="s">
        <v>86</v>
      </c>
    </row>
    <row r="77" spans="3:3" x14ac:dyDescent="0.25">
      <c r="C77" t="s">
        <v>81</v>
      </c>
    </row>
    <row r="78" spans="3:3" x14ac:dyDescent="0.25">
      <c r="C78" t="s">
        <v>82</v>
      </c>
    </row>
    <row r="79" spans="3:3" x14ac:dyDescent="0.25">
      <c r="C79" t="s">
        <v>83</v>
      </c>
    </row>
    <row r="80" spans="3:3" x14ac:dyDescent="0.25">
      <c r="C80" t="s">
        <v>95</v>
      </c>
    </row>
    <row r="81" spans="3:3" x14ac:dyDescent="0.25">
      <c r="C81" t="s">
        <v>96</v>
      </c>
    </row>
  </sheetData>
  <pageMargins left="0.7" right="0.7" top="0.75" bottom="0.75" header="0.3" footer="0.3"/>
  <pageSetup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68" zoomScaleNormal="68" workbookViewId="0">
      <selection activeCell="C14" sqref="C14"/>
    </sheetView>
  </sheetViews>
  <sheetFormatPr defaultRowHeight="15" x14ac:dyDescent="0.25"/>
  <cols>
    <col min="3" max="3" width="69.28515625" customWidth="1"/>
    <col min="7" max="7" width="6.7109375" bestFit="1" customWidth="1"/>
    <col min="9" max="9" width="15.5703125" bestFit="1" customWidth="1"/>
  </cols>
  <sheetData>
    <row r="1" spans="1:9" ht="45" x14ac:dyDescent="0.25">
      <c r="A1" s="3" t="s">
        <v>6</v>
      </c>
      <c r="B1" s="3" t="s">
        <v>5</v>
      </c>
      <c r="C1" s="4" t="s">
        <v>2</v>
      </c>
      <c r="D1" s="3" t="s">
        <v>3</v>
      </c>
      <c r="E1" s="3" t="s">
        <v>131</v>
      </c>
      <c r="F1" s="3" t="s">
        <v>132</v>
      </c>
      <c r="G1" s="3" t="s">
        <v>133</v>
      </c>
      <c r="H1" s="3" t="s">
        <v>9</v>
      </c>
      <c r="I1" s="3" t="s">
        <v>93</v>
      </c>
    </row>
    <row r="2" spans="1:9" ht="15.75" x14ac:dyDescent="0.25">
      <c r="A2" s="36">
        <v>10</v>
      </c>
      <c r="B2" s="35">
        <v>1</v>
      </c>
      <c r="C2" s="14" t="s">
        <v>87</v>
      </c>
      <c r="D2">
        <v>15</v>
      </c>
      <c r="E2" s="6">
        <v>10</v>
      </c>
      <c r="F2" s="6">
        <v>3</v>
      </c>
      <c r="G2" s="6">
        <v>2</v>
      </c>
      <c r="H2">
        <f>SUM(E2:G2)</f>
        <v>15</v>
      </c>
      <c r="I2" t="s">
        <v>59</v>
      </c>
    </row>
    <row r="3" spans="1:9" ht="15.75" x14ac:dyDescent="0.25">
      <c r="A3" s="36">
        <v>10</v>
      </c>
      <c r="B3" s="35">
        <f>B2+1</f>
        <v>2</v>
      </c>
      <c r="C3" s="14" t="s">
        <v>88</v>
      </c>
      <c r="D3">
        <v>15</v>
      </c>
      <c r="E3" s="7">
        <v>0</v>
      </c>
      <c r="F3" s="7">
        <v>10</v>
      </c>
      <c r="G3" s="7">
        <v>5</v>
      </c>
      <c r="H3">
        <f t="shared" ref="H3:H18" si="0">SUM(E3:G3)</f>
        <v>15</v>
      </c>
      <c r="I3" t="s">
        <v>112</v>
      </c>
    </row>
    <row r="4" spans="1:9" x14ac:dyDescent="0.25">
      <c r="A4" s="36">
        <v>10</v>
      </c>
      <c r="B4" s="35">
        <f t="shared" ref="B4:B18" si="1">B3+1</f>
        <v>3</v>
      </c>
      <c r="C4" t="s">
        <v>94</v>
      </c>
      <c r="D4">
        <v>30</v>
      </c>
      <c r="E4" s="6">
        <v>0</v>
      </c>
      <c r="F4" s="6">
        <v>10</v>
      </c>
      <c r="G4" s="6">
        <v>14</v>
      </c>
      <c r="H4">
        <f t="shared" si="0"/>
        <v>24</v>
      </c>
      <c r="I4" t="s">
        <v>62</v>
      </c>
    </row>
    <row r="5" spans="1:9" ht="15.75" x14ac:dyDescent="0.25">
      <c r="A5" s="36">
        <v>11</v>
      </c>
      <c r="B5" s="35">
        <f t="shared" si="1"/>
        <v>4</v>
      </c>
      <c r="C5" s="14" t="s">
        <v>119</v>
      </c>
      <c r="D5">
        <v>20</v>
      </c>
      <c r="E5" s="7">
        <v>0</v>
      </c>
      <c r="F5" s="7">
        <v>0</v>
      </c>
      <c r="G5" s="7">
        <v>15</v>
      </c>
      <c r="H5">
        <f t="shared" si="0"/>
        <v>15</v>
      </c>
      <c r="I5" t="s">
        <v>62</v>
      </c>
    </row>
    <row r="6" spans="1:9" ht="15.75" x14ac:dyDescent="0.25">
      <c r="A6" s="36">
        <v>11</v>
      </c>
      <c r="B6" s="35">
        <f t="shared" si="1"/>
        <v>5</v>
      </c>
      <c r="C6" s="14" t="s">
        <v>89</v>
      </c>
      <c r="D6">
        <v>22</v>
      </c>
      <c r="E6" s="6">
        <v>0</v>
      </c>
      <c r="F6" s="6">
        <v>0</v>
      </c>
      <c r="G6" s="6">
        <v>15</v>
      </c>
      <c r="H6">
        <f t="shared" si="0"/>
        <v>15</v>
      </c>
      <c r="I6" t="s">
        <v>112</v>
      </c>
    </row>
    <row r="7" spans="1:9" ht="15.75" x14ac:dyDescent="0.25">
      <c r="A7" s="36">
        <v>11</v>
      </c>
      <c r="B7" s="35">
        <f t="shared" si="1"/>
        <v>6</v>
      </c>
      <c r="C7" s="14" t="s">
        <v>117</v>
      </c>
      <c r="D7">
        <v>30</v>
      </c>
      <c r="E7" s="7">
        <v>0</v>
      </c>
      <c r="F7" s="7">
        <v>0</v>
      </c>
      <c r="G7" s="7">
        <v>15</v>
      </c>
      <c r="H7">
        <f t="shared" si="0"/>
        <v>15</v>
      </c>
      <c r="I7" t="s">
        <v>62</v>
      </c>
    </row>
    <row r="8" spans="1:9" x14ac:dyDescent="0.25">
      <c r="A8" s="36">
        <v>11</v>
      </c>
      <c r="B8" s="35">
        <f t="shared" si="1"/>
        <v>7</v>
      </c>
      <c r="C8" t="s">
        <v>94</v>
      </c>
      <c r="D8">
        <v>18</v>
      </c>
      <c r="E8" s="6">
        <v>0</v>
      </c>
      <c r="F8" s="6">
        <v>0</v>
      </c>
      <c r="G8" s="6">
        <v>10</v>
      </c>
      <c r="H8">
        <f t="shared" si="0"/>
        <v>10</v>
      </c>
      <c r="I8" t="s">
        <v>62</v>
      </c>
    </row>
    <row r="9" spans="1:9" ht="15.75" x14ac:dyDescent="0.25">
      <c r="A9" s="36">
        <v>2</v>
      </c>
      <c r="B9" s="35">
        <f t="shared" si="1"/>
        <v>8</v>
      </c>
      <c r="C9" s="14" t="s">
        <v>90</v>
      </c>
      <c r="D9">
        <v>2</v>
      </c>
      <c r="E9" s="7">
        <v>2</v>
      </c>
      <c r="F9" s="7">
        <v>0</v>
      </c>
      <c r="G9" s="7">
        <v>0</v>
      </c>
      <c r="H9">
        <f t="shared" si="0"/>
        <v>2</v>
      </c>
      <c r="I9" t="s">
        <v>64</v>
      </c>
    </row>
    <row r="10" spans="1:9" ht="15.75" x14ac:dyDescent="0.25">
      <c r="A10" s="36">
        <v>2</v>
      </c>
      <c r="B10" s="35">
        <f t="shared" si="1"/>
        <v>9</v>
      </c>
      <c r="C10" s="14" t="s">
        <v>185</v>
      </c>
      <c r="D10">
        <v>2</v>
      </c>
      <c r="E10" s="6">
        <v>2</v>
      </c>
      <c r="F10" s="6">
        <v>0</v>
      </c>
      <c r="G10" s="6">
        <v>0</v>
      </c>
      <c r="H10">
        <f t="shared" si="0"/>
        <v>2</v>
      </c>
      <c r="I10" t="s">
        <v>64</v>
      </c>
    </row>
    <row r="11" spans="1:9" ht="15.75" x14ac:dyDescent="0.25">
      <c r="A11" s="36">
        <v>2</v>
      </c>
      <c r="B11" s="35">
        <f t="shared" si="1"/>
        <v>10</v>
      </c>
      <c r="C11" s="14" t="s">
        <v>186</v>
      </c>
      <c r="D11">
        <v>2</v>
      </c>
      <c r="E11" s="7">
        <v>2</v>
      </c>
      <c r="F11" s="7">
        <v>0</v>
      </c>
      <c r="G11" s="7">
        <v>0</v>
      </c>
      <c r="H11">
        <f t="shared" si="0"/>
        <v>2</v>
      </c>
      <c r="I11" t="s">
        <v>64</v>
      </c>
    </row>
    <row r="12" spans="1:9" ht="15.75" x14ac:dyDescent="0.25">
      <c r="A12" s="36">
        <v>2</v>
      </c>
      <c r="B12" s="35">
        <f t="shared" si="1"/>
        <v>11</v>
      </c>
      <c r="C12" s="14" t="s">
        <v>115</v>
      </c>
      <c r="D12">
        <v>15</v>
      </c>
      <c r="E12" s="6">
        <v>7</v>
      </c>
      <c r="F12" s="6">
        <v>8</v>
      </c>
      <c r="G12" s="6">
        <v>0</v>
      </c>
      <c r="H12">
        <f t="shared" si="0"/>
        <v>15</v>
      </c>
      <c r="I12" t="s">
        <v>64</v>
      </c>
    </row>
    <row r="13" spans="1:9" ht="15.75" x14ac:dyDescent="0.25">
      <c r="A13" s="37">
        <v>2</v>
      </c>
      <c r="B13" s="35">
        <f t="shared" si="1"/>
        <v>12</v>
      </c>
      <c r="C13" s="14" t="s">
        <v>116</v>
      </c>
      <c r="D13">
        <v>8</v>
      </c>
      <c r="E13" s="7">
        <v>2</v>
      </c>
      <c r="F13" s="7">
        <v>2</v>
      </c>
      <c r="G13" s="7">
        <v>4</v>
      </c>
      <c r="H13">
        <f t="shared" si="0"/>
        <v>8</v>
      </c>
      <c r="I13" t="s">
        <v>64</v>
      </c>
    </row>
    <row r="14" spans="1:9" x14ac:dyDescent="0.25">
      <c r="A14" s="37">
        <v>2</v>
      </c>
      <c r="B14" s="35">
        <f t="shared" si="1"/>
        <v>13</v>
      </c>
      <c r="C14" t="s">
        <v>94</v>
      </c>
      <c r="D14">
        <v>20</v>
      </c>
      <c r="E14" s="6">
        <v>0</v>
      </c>
      <c r="F14" s="6">
        <v>15</v>
      </c>
      <c r="G14" s="6">
        <v>5</v>
      </c>
      <c r="H14">
        <f>SUM(E14:G14)</f>
        <v>20</v>
      </c>
      <c r="I14" t="s">
        <v>64</v>
      </c>
    </row>
    <row r="15" spans="1:9" x14ac:dyDescent="0.25">
      <c r="A15" s="37">
        <v>15</v>
      </c>
      <c r="B15" s="35">
        <f t="shared" si="1"/>
        <v>14</v>
      </c>
      <c r="C15" t="s">
        <v>134</v>
      </c>
      <c r="D15">
        <v>2</v>
      </c>
      <c r="E15" s="7">
        <v>0</v>
      </c>
      <c r="F15" s="7">
        <v>0</v>
      </c>
      <c r="G15" s="7">
        <v>2</v>
      </c>
      <c r="H15">
        <f t="shared" si="0"/>
        <v>2</v>
      </c>
      <c r="I15" t="s">
        <v>66</v>
      </c>
    </row>
    <row r="16" spans="1:9" x14ac:dyDescent="0.25">
      <c r="A16" s="37">
        <v>16</v>
      </c>
      <c r="B16" s="35">
        <f t="shared" si="1"/>
        <v>15</v>
      </c>
      <c r="C16" t="s">
        <v>135</v>
      </c>
      <c r="D16">
        <v>2</v>
      </c>
      <c r="E16" s="6">
        <v>0</v>
      </c>
      <c r="F16" s="6">
        <v>0</v>
      </c>
      <c r="G16" s="6">
        <v>2</v>
      </c>
      <c r="H16">
        <f t="shared" si="0"/>
        <v>2</v>
      </c>
      <c r="I16" t="s">
        <v>66</v>
      </c>
    </row>
    <row r="17" spans="1:9" x14ac:dyDescent="0.25">
      <c r="A17" s="37">
        <v>20</v>
      </c>
      <c r="B17" s="35">
        <f t="shared" si="1"/>
        <v>16</v>
      </c>
      <c r="C17" t="s">
        <v>8</v>
      </c>
      <c r="D17">
        <v>2</v>
      </c>
      <c r="E17" s="7">
        <v>0.5</v>
      </c>
      <c r="F17" s="7">
        <v>0.5</v>
      </c>
      <c r="G17" s="7">
        <v>1</v>
      </c>
      <c r="H17">
        <f t="shared" si="0"/>
        <v>2</v>
      </c>
      <c r="I17" t="s">
        <v>61</v>
      </c>
    </row>
    <row r="18" spans="1:9" x14ac:dyDescent="0.25">
      <c r="A18" s="37">
        <v>23</v>
      </c>
      <c r="B18" s="35">
        <f t="shared" si="1"/>
        <v>17</v>
      </c>
      <c r="C18" t="s">
        <v>177</v>
      </c>
      <c r="D18">
        <v>5</v>
      </c>
      <c r="E18" s="6">
        <v>5</v>
      </c>
      <c r="F18" s="6">
        <v>0</v>
      </c>
      <c r="G18" s="6">
        <v>0</v>
      </c>
      <c r="H18">
        <f t="shared" si="0"/>
        <v>5</v>
      </c>
      <c r="I18" t="s">
        <v>60</v>
      </c>
    </row>
    <row r="19" spans="1:9" ht="15.75" x14ac:dyDescent="0.25">
      <c r="A19" s="11"/>
      <c r="B19" s="11"/>
      <c r="C19" s="8" t="s">
        <v>7</v>
      </c>
      <c r="D19" s="9">
        <v>0</v>
      </c>
      <c r="E19" s="9">
        <v>1</v>
      </c>
      <c r="F19" s="9">
        <v>2</v>
      </c>
      <c r="G19" s="9">
        <v>3</v>
      </c>
    </row>
    <row r="20" spans="1:9" ht="15.75" x14ac:dyDescent="0.25">
      <c r="A20" s="11"/>
      <c r="B20" s="11"/>
      <c r="C20" s="10" t="s">
        <v>0</v>
      </c>
      <c r="D20" s="12">
        <f>SUM(D2:D16)</f>
        <v>203</v>
      </c>
      <c r="E20" s="12">
        <f xml:space="preserve"> D20 - ($D$20/3)</f>
        <v>135.33333333333331</v>
      </c>
      <c r="F20" s="12">
        <f xml:space="preserve"> E20 - ($D$20/3)</f>
        <v>67.666666666666643</v>
      </c>
      <c r="G20" s="12">
        <f xml:space="preserve"> F20 - ($D$20/3)</f>
        <v>0</v>
      </c>
    </row>
    <row r="21" spans="1:9" ht="15.75" x14ac:dyDescent="0.25">
      <c r="A21" s="11"/>
      <c r="B21" s="11"/>
      <c r="C21" s="10" t="s">
        <v>1</v>
      </c>
      <c r="D21" s="12">
        <f>SUM(D2:D16)</f>
        <v>203</v>
      </c>
      <c r="E21" s="12">
        <f>D21-SUM(E2:E16)</f>
        <v>178</v>
      </c>
      <c r="F21" s="12">
        <f>E21-SUM(F2:F16)</f>
        <v>130</v>
      </c>
      <c r="G21" s="12">
        <f>F21-SUM(G2:G16)</f>
        <v>41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9" zoomScale="73" zoomScaleNormal="73" workbookViewId="0">
      <selection activeCell="O10" sqref="O10"/>
    </sheetView>
  </sheetViews>
  <sheetFormatPr defaultRowHeight="15" x14ac:dyDescent="0.25"/>
  <cols>
    <col min="3" max="3" width="83.85546875" bestFit="1" customWidth="1"/>
    <col min="4" max="4" width="8.7109375" customWidth="1"/>
    <col min="5" max="5" width="10.28515625" bestFit="1" customWidth="1"/>
    <col min="6" max="7" width="10.85546875" bestFit="1" customWidth="1"/>
    <col min="9" max="9" width="15.85546875" bestFit="1" customWidth="1"/>
  </cols>
  <sheetData>
    <row r="1" spans="1:9" ht="45" x14ac:dyDescent="0.25">
      <c r="A1" s="3" t="s">
        <v>6</v>
      </c>
      <c r="B1" s="3" t="s">
        <v>5</v>
      </c>
      <c r="C1" s="4" t="s">
        <v>2</v>
      </c>
      <c r="D1" s="3" t="s">
        <v>3</v>
      </c>
      <c r="E1" s="3" t="s">
        <v>139</v>
      </c>
      <c r="F1" s="3" t="s">
        <v>104</v>
      </c>
      <c r="G1" s="3" t="s">
        <v>140</v>
      </c>
      <c r="H1" s="3" t="s">
        <v>9</v>
      </c>
      <c r="I1" s="3" t="s">
        <v>93</v>
      </c>
    </row>
    <row r="2" spans="1:9" ht="15.75" x14ac:dyDescent="0.25">
      <c r="A2">
        <v>11</v>
      </c>
      <c r="B2" s="5">
        <v>1</v>
      </c>
      <c r="C2" s="14" t="s">
        <v>119</v>
      </c>
      <c r="D2">
        <v>15</v>
      </c>
      <c r="E2" s="6">
        <v>15</v>
      </c>
      <c r="F2" s="6">
        <v>0</v>
      </c>
      <c r="G2" s="6">
        <v>0</v>
      </c>
      <c r="H2">
        <f>SUM(E2:G2)</f>
        <v>15</v>
      </c>
      <c r="I2" t="s">
        <v>62</v>
      </c>
    </row>
    <row r="3" spans="1:9" ht="15.75" x14ac:dyDescent="0.25">
      <c r="A3">
        <v>11</v>
      </c>
      <c r="B3" s="5">
        <f>B2+1</f>
        <v>2</v>
      </c>
      <c r="C3" s="14" t="s">
        <v>89</v>
      </c>
      <c r="D3">
        <v>15</v>
      </c>
      <c r="E3" s="7">
        <v>15</v>
      </c>
      <c r="F3" s="7">
        <v>0</v>
      </c>
      <c r="G3" s="7">
        <v>0</v>
      </c>
      <c r="H3">
        <f t="shared" ref="H3:H28" si="0">SUM(E3:G3)</f>
        <v>15</v>
      </c>
      <c r="I3" t="s">
        <v>112</v>
      </c>
    </row>
    <row r="4" spans="1:9" ht="15.75" x14ac:dyDescent="0.25">
      <c r="A4">
        <v>11</v>
      </c>
      <c r="B4" s="5">
        <f t="shared" ref="B4:B28" si="1">B3+1</f>
        <v>3</v>
      </c>
      <c r="C4" s="14" t="s">
        <v>117</v>
      </c>
      <c r="D4">
        <v>15</v>
      </c>
      <c r="E4" s="6">
        <v>15</v>
      </c>
      <c r="F4" s="6">
        <v>0</v>
      </c>
      <c r="G4" s="6">
        <v>0</v>
      </c>
      <c r="H4">
        <f t="shared" si="0"/>
        <v>15</v>
      </c>
      <c r="I4" t="s">
        <v>112</v>
      </c>
    </row>
    <row r="5" spans="1:9" x14ac:dyDescent="0.25">
      <c r="A5">
        <v>11</v>
      </c>
      <c r="B5" s="5">
        <f t="shared" si="1"/>
        <v>4</v>
      </c>
      <c r="C5" t="s">
        <v>94</v>
      </c>
      <c r="D5">
        <v>10</v>
      </c>
      <c r="E5" s="7">
        <v>10</v>
      </c>
      <c r="F5" s="7">
        <v>0</v>
      </c>
      <c r="G5" s="7">
        <v>0</v>
      </c>
      <c r="H5">
        <f t="shared" si="0"/>
        <v>10</v>
      </c>
      <c r="I5" t="s">
        <v>112</v>
      </c>
    </row>
    <row r="6" spans="1:9" ht="15.75" x14ac:dyDescent="0.25">
      <c r="A6">
        <v>6</v>
      </c>
      <c r="B6" s="5">
        <f t="shared" si="1"/>
        <v>5</v>
      </c>
      <c r="C6" s="14" t="s">
        <v>141</v>
      </c>
      <c r="D6" s="14">
        <v>5</v>
      </c>
      <c r="E6" s="6">
        <v>5</v>
      </c>
      <c r="F6" s="6">
        <v>0</v>
      </c>
      <c r="G6" s="6">
        <v>0</v>
      </c>
      <c r="H6">
        <f t="shared" si="0"/>
        <v>5</v>
      </c>
      <c r="I6" t="s">
        <v>64</v>
      </c>
    </row>
    <row r="7" spans="1:9" ht="15.75" x14ac:dyDescent="0.25">
      <c r="A7">
        <v>6</v>
      </c>
      <c r="B7" s="5">
        <f t="shared" si="1"/>
        <v>6</v>
      </c>
      <c r="C7" s="14" t="s">
        <v>142</v>
      </c>
      <c r="D7" s="14">
        <v>8</v>
      </c>
      <c r="E7" s="7">
        <v>8</v>
      </c>
      <c r="F7" s="7">
        <v>0</v>
      </c>
      <c r="G7" s="7">
        <v>0</v>
      </c>
      <c r="H7">
        <f t="shared" si="0"/>
        <v>8</v>
      </c>
      <c r="I7" t="s">
        <v>64</v>
      </c>
    </row>
    <row r="8" spans="1:9" ht="15.75" x14ac:dyDescent="0.25">
      <c r="A8">
        <v>6</v>
      </c>
      <c r="B8" s="5">
        <f t="shared" si="1"/>
        <v>7</v>
      </c>
      <c r="C8" s="14" t="s">
        <v>143</v>
      </c>
      <c r="D8" s="14">
        <v>7</v>
      </c>
      <c r="E8" s="6">
        <v>7</v>
      </c>
      <c r="F8" s="6">
        <v>0</v>
      </c>
      <c r="G8" s="6">
        <v>0</v>
      </c>
      <c r="H8">
        <f t="shared" si="0"/>
        <v>7</v>
      </c>
      <c r="I8" t="s">
        <v>64</v>
      </c>
    </row>
    <row r="9" spans="1:9" ht="15.75" x14ac:dyDescent="0.25">
      <c r="A9">
        <v>6</v>
      </c>
      <c r="B9" s="5">
        <f t="shared" si="1"/>
        <v>8</v>
      </c>
      <c r="C9" s="14" t="s">
        <v>150</v>
      </c>
      <c r="D9" s="14">
        <v>5</v>
      </c>
      <c r="E9" s="7">
        <v>5</v>
      </c>
      <c r="F9" s="7">
        <v>0</v>
      </c>
      <c r="G9" s="7">
        <v>0</v>
      </c>
      <c r="H9">
        <f t="shared" si="0"/>
        <v>5</v>
      </c>
      <c r="I9" t="s">
        <v>64</v>
      </c>
    </row>
    <row r="10" spans="1:9" ht="15.75" x14ac:dyDescent="0.25">
      <c r="A10">
        <v>6</v>
      </c>
      <c r="B10" s="5">
        <f t="shared" si="1"/>
        <v>9</v>
      </c>
      <c r="C10" s="14" t="s">
        <v>187</v>
      </c>
      <c r="D10" s="14">
        <v>8</v>
      </c>
      <c r="E10" s="6">
        <v>8</v>
      </c>
      <c r="F10" s="6">
        <v>0</v>
      </c>
      <c r="G10" s="6">
        <v>0</v>
      </c>
      <c r="H10">
        <f t="shared" si="0"/>
        <v>8</v>
      </c>
      <c r="I10" t="s">
        <v>64</v>
      </c>
    </row>
    <row r="11" spans="1:9" ht="15.75" x14ac:dyDescent="0.25">
      <c r="A11">
        <v>6</v>
      </c>
      <c r="B11" s="5">
        <f t="shared" si="1"/>
        <v>10</v>
      </c>
      <c r="C11" s="14" t="s">
        <v>143</v>
      </c>
      <c r="D11" s="14">
        <v>7</v>
      </c>
      <c r="E11" s="7">
        <v>7</v>
      </c>
      <c r="F11" s="7">
        <v>0</v>
      </c>
      <c r="G11" s="7">
        <v>0</v>
      </c>
      <c r="H11">
        <f t="shared" si="0"/>
        <v>7</v>
      </c>
      <c r="I11" t="s">
        <v>64</v>
      </c>
    </row>
    <row r="12" spans="1:9" ht="15.75" x14ac:dyDescent="0.25">
      <c r="A12">
        <v>7</v>
      </c>
      <c r="B12" s="5">
        <f t="shared" si="1"/>
        <v>11</v>
      </c>
      <c r="C12" s="14" t="s">
        <v>144</v>
      </c>
      <c r="D12" s="14">
        <v>5</v>
      </c>
      <c r="E12" s="6">
        <v>5</v>
      </c>
      <c r="F12" s="6">
        <v>0</v>
      </c>
      <c r="G12" s="6">
        <v>0</v>
      </c>
      <c r="H12">
        <f t="shared" si="0"/>
        <v>5</v>
      </c>
      <c r="I12" t="s">
        <v>60</v>
      </c>
    </row>
    <row r="13" spans="1:9" ht="15.75" x14ac:dyDescent="0.25">
      <c r="A13">
        <v>7</v>
      </c>
      <c r="B13" s="5">
        <f t="shared" si="1"/>
        <v>12</v>
      </c>
      <c r="C13" s="14" t="s">
        <v>145</v>
      </c>
      <c r="D13" s="14">
        <v>8</v>
      </c>
      <c r="E13" s="7">
        <v>0</v>
      </c>
      <c r="F13" s="7">
        <v>0</v>
      </c>
      <c r="G13" s="7">
        <v>8</v>
      </c>
      <c r="H13">
        <f t="shared" si="0"/>
        <v>8</v>
      </c>
      <c r="I13" t="s">
        <v>64</v>
      </c>
    </row>
    <row r="14" spans="1:9" ht="15.75" x14ac:dyDescent="0.25">
      <c r="A14">
        <v>7</v>
      </c>
      <c r="B14" s="5">
        <f t="shared" si="1"/>
        <v>13</v>
      </c>
      <c r="C14" s="14" t="s">
        <v>143</v>
      </c>
      <c r="D14" s="14">
        <v>7</v>
      </c>
      <c r="E14" s="6">
        <v>0</v>
      </c>
      <c r="F14" s="6">
        <v>0</v>
      </c>
      <c r="G14" s="6">
        <v>7</v>
      </c>
      <c r="H14">
        <f t="shared" si="0"/>
        <v>7</v>
      </c>
      <c r="I14" t="s">
        <v>64</v>
      </c>
    </row>
    <row r="15" spans="1:9" ht="15.75" x14ac:dyDescent="0.25">
      <c r="A15">
        <v>7</v>
      </c>
      <c r="B15" s="5">
        <f t="shared" si="1"/>
        <v>14</v>
      </c>
      <c r="C15" s="14" t="s">
        <v>151</v>
      </c>
      <c r="D15" s="14">
        <v>5</v>
      </c>
      <c r="E15" s="7">
        <v>0</v>
      </c>
      <c r="F15" s="7">
        <v>0</v>
      </c>
      <c r="G15" s="7">
        <v>5</v>
      </c>
      <c r="H15">
        <f t="shared" si="0"/>
        <v>5</v>
      </c>
      <c r="I15" t="s">
        <v>64</v>
      </c>
    </row>
    <row r="16" spans="1:9" ht="15.75" x14ac:dyDescent="0.25">
      <c r="A16">
        <v>7</v>
      </c>
      <c r="B16" s="5">
        <f t="shared" si="1"/>
        <v>15</v>
      </c>
      <c r="C16" s="14" t="s">
        <v>152</v>
      </c>
      <c r="D16" s="14">
        <v>8</v>
      </c>
      <c r="E16" s="6">
        <v>0</v>
      </c>
      <c r="F16" s="6">
        <v>0</v>
      </c>
      <c r="G16" s="6">
        <v>8</v>
      </c>
      <c r="H16">
        <f t="shared" si="0"/>
        <v>8</v>
      </c>
      <c r="I16" t="s">
        <v>64</v>
      </c>
    </row>
    <row r="17" spans="1:9" ht="15.75" x14ac:dyDescent="0.25">
      <c r="A17">
        <v>7</v>
      </c>
      <c r="B17" s="5">
        <f t="shared" si="1"/>
        <v>16</v>
      </c>
      <c r="C17" s="14" t="s">
        <v>143</v>
      </c>
      <c r="D17" s="14">
        <v>7</v>
      </c>
      <c r="E17" s="7">
        <v>0</v>
      </c>
      <c r="F17" s="7">
        <v>0</v>
      </c>
      <c r="G17" s="7">
        <v>7</v>
      </c>
      <c r="H17">
        <f t="shared" si="0"/>
        <v>7</v>
      </c>
      <c r="I17" t="s">
        <v>64</v>
      </c>
    </row>
    <row r="18" spans="1:9" ht="15.75" x14ac:dyDescent="0.25">
      <c r="A18">
        <v>5</v>
      </c>
      <c r="B18" s="5">
        <f t="shared" si="1"/>
        <v>17</v>
      </c>
      <c r="C18" s="14" t="s">
        <v>146</v>
      </c>
      <c r="D18" s="14">
        <v>10</v>
      </c>
      <c r="E18" s="6">
        <v>10</v>
      </c>
      <c r="F18" s="6">
        <v>0</v>
      </c>
      <c r="G18" s="6">
        <v>0</v>
      </c>
      <c r="H18">
        <f t="shared" si="0"/>
        <v>10</v>
      </c>
      <c r="I18" t="s">
        <v>64</v>
      </c>
    </row>
    <row r="19" spans="1:9" ht="15.75" x14ac:dyDescent="0.25">
      <c r="A19">
        <v>5</v>
      </c>
      <c r="B19" s="5">
        <f t="shared" si="1"/>
        <v>18</v>
      </c>
      <c r="C19" s="14" t="s">
        <v>147</v>
      </c>
      <c r="D19" s="14">
        <v>30</v>
      </c>
      <c r="E19" s="7">
        <v>0</v>
      </c>
      <c r="F19" s="7">
        <v>15</v>
      </c>
      <c r="G19" s="7">
        <v>15</v>
      </c>
      <c r="H19">
        <f t="shared" si="0"/>
        <v>30</v>
      </c>
      <c r="I19" t="s">
        <v>64</v>
      </c>
    </row>
    <row r="20" spans="1:9" ht="15.75" x14ac:dyDescent="0.25">
      <c r="A20">
        <v>5</v>
      </c>
      <c r="B20" s="5">
        <f t="shared" si="1"/>
        <v>19</v>
      </c>
      <c r="C20" s="14" t="s">
        <v>143</v>
      </c>
      <c r="D20" s="14">
        <v>15</v>
      </c>
      <c r="E20" s="6">
        <v>0</v>
      </c>
      <c r="F20" s="6">
        <v>0</v>
      </c>
      <c r="G20" s="6">
        <v>15</v>
      </c>
      <c r="H20">
        <f t="shared" si="0"/>
        <v>15</v>
      </c>
      <c r="I20" t="s">
        <v>64</v>
      </c>
    </row>
    <row r="21" spans="1:9" ht="15.75" x14ac:dyDescent="0.25">
      <c r="A21">
        <v>8</v>
      </c>
      <c r="B21" s="5">
        <f t="shared" si="1"/>
        <v>20</v>
      </c>
      <c r="C21" s="14" t="s">
        <v>155</v>
      </c>
      <c r="D21" s="14">
        <v>5</v>
      </c>
      <c r="E21" s="7">
        <v>0</v>
      </c>
      <c r="F21" s="7">
        <v>0</v>
      </c>
      <c r="G21" s="7">
        <v>5</v>
      </c>
      <c r="H21">
        <f t="shared" si="0"/>
        <v>5</v>
      </c>
      <c r="I21" t="s">
        <v>64</v>
      </c>
    </row>
    <row r="22" spans="1:9" ht="15.75" x14ac:dyDescent="0.25">
      <c r="A22">
        <v>8</v>
      </c>
      <c r="B22" s="5">
        <f t="shared" si="1"/>
        <v>21</v>
      </c>
      <c r="C22" s="14" t="s">
        <v>156</v>
      </c>
      <c r="D22" s="14">
        <v>20</v>
      </c>
      <c r="E22" s="6">
        <v>0</v>
      </c>
      <c r="F22" s="6">
        <v>0</v>
      </c>
      <c r="G22" s="6">
        <v>20</v>
      </c>
      <c r="H22">
        <f t="shared" si="0"/>
        <v>20</v>
      </c>
      <c r="I22" t="s">
        <v>64</v>
      </c>
    </row>
    <row r="23" spans="1:9" ht="15.75" x14ac:dyDescent="0.25">
      <c r="A23">
        <v>8</v>
      </c>
      <c r="B23" s="5">
        <f t="shared" si="1"/>
        <v>22</v>
      </c>
      <c r="C23" s="14" t="s">
        <v>143</v>
      </c>
      <c r="D23" s="14">
        <v>15</v>
      </c>
      <c r="E23" s="7">
        <v>0</v>
      </c>
      <c r="F23" s="7">
        <v>0</v>
      </c>
      <c r="G23" s="7">
        <v>15</v>
      </c>
      <c r="H23">
        <f t="shared" si="0"/>
        <v>15</v>
      </c>
      <c r="I23" t="s">
        <v>64</v>
      </c>
    </row>
    <row r="24" spans="1:9" ht="15.75" x14ac:dyDescent="0.25">
      <c r="A24">
        <v>15</v>
      </c>
      <c r="B24" s="5">
        <f t="shared" si="1"/>
        <v>23</v>
      </c>
      <c r="C24" t="s">
        <v>134</v>
      </c>
      <c r="D24" s="14">
        <v>2</v>
      </c>
      <c r="E24" s="6">
        <v>0</v>
      </c>
      <c r="F24" s="6">
        <v>0</v>
      </c>
      <c r="G24" s="6">
        <v>2</v>
      </c>
      <c r="H24">
        <f t="shared" si="0"/>
        <v>2</v>
      </c>
      <c r="I24" t="s">
        <v>66</v>
      </c>
    </row>
    <row r="25" spans="1:9" ht="15.75" x14ac:dyDescent="0.25">
      <c r="A25">
        <v>16</v>
      </c>
      <c r="B25" s="5">
        <f t="shared" si="1"/>
        <v>24</v>
      </c>
      <c r="C25" t="s">
        <v>135</v>
      </c>
      <c r="D25" s="14">
        <v>2</v>
      </c>
      <c r="E25" s="7">
        <v>0</v>
      </c>
      <c r="F25" s="7">
        <v>0</v>
      </c>
      <c r="G25" s="7">
        <v>2</v>
      </c>
      <c r="H25">
        <f t="shared" si="0"/>
        <v>2</v>
      </c>
      <c r="I25" t="s">
        <v>66</v>
      </c>
    </row>
    <row r="26" spans="1:9" ht="15.75" x14ac:dyDescent="0.25">
      <c r="A26">
        <v>17</v>
      </c>
      <c r="B26" s="5">
        <f t="shared" si="1"/>
        <v>25</v>
      </c>
      <c r="C26" s="14" t="s">
        <v>148</v>
      </c>
      <c r="D26" s="14">
        <v>3</v>
      </c>
      <c r="E26" s="6">
        <v>0</v>
      </c>
      <c r="F26" s="6">
        <v>0</v>
      </c>
      <c r="G26" s="6">
        <v>3</v>
      </c>
      <c r="H26">
        <f t="shared" si="0"/>
        <v>3</v>
      </c>
      <c r="I26" t="s">
        <v>66</v>
      </c>
    </row>
    <row r="27" spans="1:9" ht="15.75" x14ac:dyDescent="0.25">
      <c r="A27">
        <v>22</v>
      </c>
      <c r="B27" s="5">
        <f t="shared" si="1"/>
        <v>26</v>
      </c>
      <c r="C27" s="14" t="s">
        <v>149</v>
      </c>
      <c r="D27" s="14">
        <v>5</v>
      </c>
      <c r="E27" s="7">
        <v>0</v>
      </c>
      <c r="F27" s="7">
        <v>5</v>
      </c>
      <c r="G27" s="7">
        <v>0</v>
      </c>
      <c r="H27">
        <f t="shared" si="0"/>
        <v>5</v>
      </c>
      <c r="I27" t="s">
        <v>66</v>
      </c>
    </row>
    <row r="28" spans="1:9" ht="15.75" x14ac:dyDescent="0.25">
      <c r="A28">
        <v>20</v>
      </c>
      <c r="B28" s="5">
        <f t="shared" si="1"/>
        <v>27</v>
      </c>
      <c r="C28" t="s">
        <v>8</v>
      </c>
      <c r="D28" s="14">
        <v>2</v>
      </c>
      <c r="E28" s="6">
        <v>0.5</v>
      </c>
      <c r="F28" s="6">
        <v>0.5</v>
      </c>
      <c r="G28" s="6">
        <v>1</v>
      </c>
      <c r="H28">
        <f t="shared" si="0"/>
        <v>2</v>
      </c>
      <c r="I28" t="s">
        <v>61</v>
      </c>
    </row>
    <row r="29" spans="1:9" ht="15.75" x14ac:dyDescent="0.25">
      <c r="A29" s="11"/>
      <c r="B29" s="11"/>
      <c r="C29" s="8" t="s">
        <v>7</v>
      </c>
      <c r="D29" s="9">
        <v>0</v>
      </c>
      <c r="E29" s="9">
        <v>1</v>
      </c>
      <c r="F29" s="9">
        <v>2</v>
      </c>
      <c r="G29" s="9">
        <v>3</v>
      </c>
    </row>
    <row r="30" spans="1:9" ht="15.75" x14ac:dyDescent="0.25">
      <c r="A30" s="11"/>
      <c r="B30" s="11"/>
      <c r="C30" s="10" t="s">
        <v>0</v>
      </c>
      <c r="D30" s="12">
        <f>SUM(D2:D28)</f>
        <v>244</v>
      </c>
      <c r="E30" s="12">
        <f>D30-(D30/3)</f>
        <v>162.66666666666669</v>
      </c>
      <c r="F30" s="12">
        <f>E30-(D30/3)</f>
        <v>81.333333333333357</v>
      </c>
      <c r="G30" s="12">
        <f>F30-(D30/3)</f>
        <v>0</v>
      </c>
    </row>
    <row r="31" spans="1:9" ht="15.75" x14ac:dyDescent="0.25">
      <c r="A31" s="11"/>
      <c r="B31" s="11"/>
      <c r="C31" s="10" t="s">
        <v>1</v>
      </c>
      <c r="D31" s="12">
        <f>SUM(D2:D28)</f>
        <v>244</v>
      </c>
      <c r="E31" s="12">
        <f>D31 -SUM(E2:E28)</f>
        <v>133.5</v>
      </c>
      <c r="F31" s="12">
        <f t="shared" ref="F31:G31" si="2">E31 -SUM(F2:F28)</f>
        <v>113</v>
      </c>
      <c r="G31" s="12">
        <f t="shared" si="2"/>
        <v>0</v>
      </c>
    </row>
    <row r="34" spans="3:3" ht="15.75" x14ac:dyDescent="0.25">
      <c r="C34" s="14"/>
    </row>
    <row r="35" spans="3:3" ht="15.75" x14ac:dyDescent="0.25">
      <c r="C35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D1" zoomScale="82" zoomScaleNormal="82" workbookViewId="0">
      <selection activeCell="L9" sqref="L9"/>
    </sheetView>
  </sheetViews>
  <sheetFormatPr defaultRowHeight="15" x14ac:dyDescent="0.25"/>
  <cols>
    <col min="1" max="2" width="10.42578125" bestFit="1" customWidth="1"/>
    <col min="3" max="3" width="72.5703125" bestFit="1" customWidth="1"/>
    <col min="4" max="4" width="15.7109375" bestFit="1" customWidth="1"/>
    <col min="5" max="5" width="9.7109375" bestFit="1" customWidth="1"/>
    <col min="6" max="7" width="10.140625" bestFit="1" customWidth="1"/>
    <col min="9" max="9" width="18" bestFit="1" customWidth="1"/>
  </cols>
  <sheetData>
    <row r="1" spans="1:9" ht="45" x14ac:dyDescent="0.25">
      <c r="A1" s="3" t="s">
        <v>6</v>
      </c>
      <c r="B1" s="3" t="s">
        <v>5</v>
      </c>
      <c r="C1" s="4" t="s">
        <v>2</v>
      </c>
      <c r="D1" s="3" t="s">
        <v>3</v>
      </c>
      <c r="E1" s="3" t="s">
        <v>139</v>
      </c>
      <c r="F1" s="3" t="s">
        <v>104</v>
      </c>
      <c r="G1" s="3" t="s">
        <v>140</v>
      </c>
      <c r="H1" s="3" t="s">
        <v>9</v>
      </c>
      <c r="I1" s="3" t="s">
        <v>93</v>
      </c>
    </row>
    <row r="2" spans="1:9" ht="15.75" x14ac:dyDescent="0.25">
      <c r="A2">
        <v>18</v>
      </c>
      <c r="B2" s="5">
        <v>1</v>
      </c>
      <c r="C2" s="30" t="s">
        <v>157</v>
      </c>
      <c r="D2" s="14">
        <v>2</v>
      </c>
      <c r="E2" s="6">
        <v>0</v>
      </c>
      <c r="F2" s="6">
        <v>2</v>
      </c>
      <c r="G2" s="6">
        <v>0</v>
      </c>
      <c r="H2">
        <f>SUM(E2:G2)</f>
        <v>2</v>
      </c>
      <c r="I2" t="s">
        <v>62</v>
      </c>
    </row>
    <row r="3" spans="1:9" ht="15.75" x14ac:dyDescent="0.25">
      <c r="A3">
        <v>18</v>
      </c>
      <c r="B3" s="5">
        <f>B2+1</f>
        <v>2</v>
      </c>
      <c r="C3" s="30" t="s">
        <v>158</v>
      </c>
      <c r="D3" s="14">
        <v>2</v>
      </c>
      <c r="E3" s="7">
        <v>0</v>
      </c>
      <c r="F3" s="7">
        <v>2</v>
      </c>
      <c r="G3" s="7">
        <v>0</v>
      </c>
      <c r="H3">
        <f t="shared" ref="H3:H22" si="0">SUM(E3:G3)</f>
        <v>2</v>
      </c>
      <c r="I3" t="s">
        <v>62</v>
      </c>
    </row>
    <row r="4" spans="1:9" ht="15.75" x14ac:dyDescent="0.25">
      <c r="A4">
        <v>18</v>
      </c>
      <c r="B4" s="5">
        <f t="shared" ref="B4:B6" si="1">B3+1</f>
        <v>3</v>
      </c>
      <c r="C4" s="30" t="s">
        <v>159</v>
      </c>
      <c r="D4" s="14">
        <v>2</v>
      </c>
      <c r="E4" s="6">
        <v>0</v>
      </c>
      <c r="F4" s="6">
        <v>0</v>
      </c>
      <c r="G4" s="6">
        <v>2</v>
      </c>
      <c r="H4">
        <f t="shared" si="0"/>
        <v>2</v>
      </c>
      <c r="I4" t="s">
        <v>62</v>
      </c>
    </row>
    <row r="5" spans="1:9" ht="15.75" x14ac:dyDescent="0.25">
      <c r="A5">
        <v>18</v>
      </c>
      <c r="B5" s="5">
        <f t="shared" si="1"/>
        <v>4</v>
      </c>
      <c r="C5" s="30" t="s">
        <v>160</v>
      </c>
      <c r="D5" s="14">
        <v>2</v>
      </c>
      <c r="E5" s="7">
        <v>0</v>
      </c>
      <c r="F5" s="7">
        <v>0</v>
      </c>
      <c r="G5" s="7">
        <v>2</v>
      </c>
      <c r="H5">
        <f t="shared" si="0"/>
        <v>2</v>
      </c>
      <c r="I5" t="s">
        <v>62</v>
      </c>
    </row>
    <row r="6" spans="1:9" ht="15.75" x14ac:dyDescent="0.25">
      <c r="A6">
        <v>19</v>
      </c>
      <c r="B6" s="5">
        <f t="shared" si="1"/>
        <v>5</v>
      </c>
      <c r="C6" s="27" t="s">
        <v>161</v>
      </c>
      <c r="D6" s="14">
        <v>5</v>
      </c>
      <c r="E6" s="6">
        <v>0</v>
      </c>
      <c r="F6" s="6">
        <v>0</v>
      </c>
      <c r="G6" s="6">
        <v>5</v>
      </c>
      <c r="H6">
        <f t="shared" si="0"/>
        <v>5</v>
      </c>
      <c r="I6" t="s">
        <v>62</v>
      </c>
    </row>
    <row r="7" spans="1:9" ht="15.75" x14ac:dyDescent="0.25">
      <c r="A7">
        <v>22</v>
      </c>
      <c r="B7" s="5">
        <f>B6+1</f>
        <v>6</v>
      </c>
      <c r="C7" s="39" t="s">
        <v>162</v>
      </c>
      <c r="D7" s="14">
        <v>3</v>
      </c>
      <c r="E7" s="7">
        <v>0</v>
      </c>
      <c r="F7" s="7">
        <v>0</v>
      </c>
      <c r="G7" s="7">
        <v>3</v>
      </c>
      <c r="H7">
        <f t="shared" si="0"/>
        <v>3</v>
      </c>
      <c r="I7" t="s">
        <v>59</v>
      </c>
    </row>
    <row r="8" spans="1:9" ht="15.75" x14ac:dyDescent="0.25">
      <c r="A8">
        <v>22</v>
      </c>
      <c r="B8" s="5">
        <f t="shared" ref="B8:B22" si="2">B7+1</f>
        <v>7</v>
      </c>
      <c r="C8" s="39" t="s">
        <v>191</v>
      </c>
      <c r="D8" s="14">
        <v>2</v>
      </c>
      <c r="E8" s="6">
        <v>0</v>
      </c>
      <c r="F8" s="6">
        <v>0</v>
      </c>
      <c r="G8" s="6">
        <v>2</v>
      </c>
      <c r="H8">
        <f t="shared" si="0"/>
        <v>2</v>
      </c>
      <c r="I8" t="s">
        <v>189</v>
      </c>
    </row>
    <row r="9" spans="1:9" ht="15.75" x14ac:dyDescent="0.25">
      <c r="A9">
        <v>22</v>
      </c>
      <c r="B9" s="5">
        <f t="shared" si="2"/>
        <v>8</v>
      </c>
      <c r="C9" s="39" t="s">
        <v>192</v>
      </c>
      <c r="D9" s="14">
        <v>2</v>
      </c>
      <c r="E9" s="7">
        <v>0</v>
      </c>
      <c r="F9" s="7">
        <v>0</v>
      </c>
      <c r="G9" s="7">
        <v>2</v>
      </c>
      <c r="H9">
        <f t="shared" si="0"/>
        <v>2</v>
      </c>
      <c r="I9" t="s">
        <v>62</v>
      </c>
    </row>
    <row r="10" spans="1:9" ht="15.75" x14ac:dyDescent="0.25">
      <c r="A10">
        <v>21</v>
      </c>
      <c r="B10" s="5">
        <f t="shared" si="2"/>
        <v>9</v>
      </c>
      <c r="C10" s="27" t="s">
        <v>163</v>
      </c>
      <c r="D10" s="14">
        <v>3</v>
      </c>
      <c r="E10" s="6">
        <v>1</v>
      </c>
      <c r="F10" s="6">
        <v>2</v>
      </c>
      <c r="G10" s="6">
        <v>0</v>
      </c>
      <c r="H10">
        <f t="shared" si="0"/>
        <v>3</v>
      </c>
      <c r="I10" t="s">
        <v>60</v>
      </c>
    </row>
    <row r="11" spans="1:9" ht="15.75" x14ac:dyDescent="0.25">
      <c r="A11">
        <v>22</v>
      </c>
      <c r="B11" s="5">
        <f t="shared" si="2"/>
        <v>10</v>
      </c>
      <c r="C11" s="39" t="s">
        <v>167</v>
      </c>
      <c r="D11" s="14">
        <v>3</v>
      </c>
      <c r="E11" s="7">
        <v>3</v>
      </c>
      <c r="F11" s="7">
        <v>0</v>
      </c>
      <c r="G11" s="7">
        <v>0</v>
      </c>
      <c r="H11">
        <f t="shared" si="0"/>
        <v>3</v>
      </c>
      <c r="I11" t="s">
        <v>61</v>
      </c>
    </row>
    <row r="12" spans="1:9" ht="15.75" x14ac:dyDescent="0.25">
      <c r="A12">
        <v>22</v>
      </c>
      <c r="B12" s="5">
        <f t="shared" si="2"/>
        <v>11</v>
      </c>
      <c r="C12" s="14" t="s">
        <v>168</v>
      </c>
      <c r="D12" s="14">
        <v>5</v>
      </c>
      <c r="E12" s="6">
        <v>5</v>
      </c>
      <c r="F12" s="6">
        <v>0</v>
      </c>
      <c r="G12" s="6">
        <v>0</v>
      </c>
      <c r="H12">
        <f t="shared" si="0"/>
        <v>5</v>
      </c>
      <c r="I12" t="s">
        <v>61</v>
      </c>
    </row>
    <row r="13" spans="1:9" ht="15.75" x14ac:dyDescent="0.25">
      <c r="A13">
        <v>22</v>
      </c>
      <c r="B13" s="5">
        <f t="shared" si="2"/>
        <v>12</v>
      </c>
      <c r="C13" s="14" t="s">
        <v>169</v>
      </c>
      <c r="D13" s="14">
        <v>2</v>
      </c>
      <c r="E13" s="7">
        <v>0</v>
      </c>
      <c r="F13" s="7">
        <v>2</v>
      </c>
      <c r="G13" s="7">
        <v>0</v>
      </c>
      <c r="H13">
        <f t="shared" si="0"/>
        <v>2</v>
      </c>
      <c r="I13" t="s">
        <v>61</v>
      </c>
    </row>
    <row r="14" spans="1:9" ht="15.75" x14ac:dyDescent="0.25">
      <c r="A14">
        <v>22</v>
      </c>
      <c r="B14" s="5">
        <f t="shared" si="2"/>
        <v>13</v>
      </c>
      <c r="C14" s="14" t="s">
        <v>170</v>
      </c>
      <c r="D14" s="14">
        <v>10</v>
      </c>
      <c r="E14" s="6">
        <v>0</v>
      </c>
      <c r="F14" s="6">
        <v>0</v>
      </c>
      <c r="G14" s="6">
        <v>10</v>
      </c>
      <c r="H14">
        <f t="shared" si="0"/>
        <v>10</v>
      </c>
      <c r="I14" t="s">
        <v>60</v>
      </c>
    </row>
    <row r="15" spans="1:9" ht="15.75" x14ac:dyDescent="0.25">
      <c r="A15">
        <v>22</v>
      </c>
      <c r="B15" s="5">
        <f t="shared" si="2"/>
        <v>14</v>
      </c>
      <c r="C15" s="14" t="s">
        <v>188</v>
      </c>
      <c r="D15" s="14">
        <v>5</v>
      </c>
      <c r="E15" s="7">
        <v>5</v>
      </c>
      <c r="F15" s="7">
        <v>0</v>
      </c>
      <c r="G15" s="7">
        <v>0</v>
      </c>
      <c r="H15">
        <f t="shared" si="0"/>
        <v>5</v>
      </c>
      <c r="I15" t="s">
        <v>61</v>
      </c>
    </row>
    <row r="16" spans="1:9" ht="15.75" x14ac:dyDescent="0.25">
      <c r="A16">
        <v>22</v>
      </c>
      <c r="B16" s="5">
        <f t="shared" si="2"/>
        <v>15</v>
      </c>
      <c r="C16" s="14" t="s">
        <v>171</v>
      </c>
      <c r="D16" s="14">
        <v>3</v>
      </c>
      <c r="E16" s="6">
        <v>0</v>
      </c>
      <c r="F16" s="6">
        <v>3</v>
      </c>
      <c r="G16" s="6">
        <v>0</v>
      </c>
      <c r="H16">
        <f t="shared" si="0"/>
        <v>3</v>
      </c>
      <c r="I16" t="s">
        <v>60</v>
      </c>
    </row>
    <row r="17" spans="1:9" ht="15.75" x14ac:dyDescent="0.25">
      <c r="A17">
        <v>22</v>
      </c>
      <c r="B17" s="5">
        <f t="shared" si="2"/>
        <v>16</v>
      </c>
      <c r="C17" s="14" t="s">
        <v>172</v>
      </c>
      <c r="D17" s="14">
        <v>2</v>
      </c>
      <c r="E17" s="7">
        <v>0</v>
      </c>
      <c r="F17" s="7">
        <v>2</v>
      </c>
      <c r="G17" s="7">
        <v>0</v>
      </c>
      <c r="H17">
        <f t="shared" si="0"/>
        <v>2</v>
      </c>
      <c r="I17" t="s">
        <v>60</v>
      </c>
    </row>
    <row r="18" spans="1:9" ht="15.75" x14ac:dyDescent="0.25">
      <c r="A18">
        <v>22</v>
      </c>
      <c r="B18" s="5">
        <f t="shared" si="2"/>
        <v>17</v>
      </c>
      <c r="C18" s="14" t="s">
        <v>173</v>
      </c>
      <c r="D18" s="14">
        <v>3</v>
      </c>
      <c r="E18" s="6">
        <v>0</v>
      </c>
      <c r="F18" s="6">
        <v>3</v>
      </c>
      <c r="G18" s="6">
        <v>0</v>
      </c>
      <c r="H18">
        <f t="shared" si="0"/>
        <v>3</v>
      </c>
      <c r="I18" t="s">
        <v>60</v>
      </c>
    </row>
    <row r="19" spans="1:9" ht="15.75" x14ac:dyDescent="0.25">
      <c r="A19">
        <v>22</v>
      </c>
      <c r="B19" s="5">
        <f t="shared" si="2"/>
        <v>18</v>
      </c>
      <c r="C19" s="14" t="s">
        <v>179</v>
      </c>
      <c r="D19" s="14">
        <v>5</v>
      </c>
      <c r="E19" s="7">
        <v>0</v>
      </c>
      <c r="F19" s="7">
        <v>2</v>
      </c>
      <c r="G19" s="7">
        <v>3</v>
      </c>
      <c r="H19">
        <f t="shared" si="0"/>
        <v>5</v>
      </c>
      <c r="I19" t="s">
        <v>189</v>
      </c>
    </row>
    <row r="20" spans="1:9" ht="15.75" x14ac:dyDescent="0.25">
      <c r="A20">
        <v>20</v>
      </c>
      <c r="B20" s="5">
        <f t="shared" si="2"/>
        <v>19</v>
      </c>
      <c r="C20" s="14" t="s">
        <v>8</v>
      </c>
      <c r="D20" s="14">
        <v>2</v>
      </c>
      <c r="E20" s="6">
        <v>0.5</v>
      </c>
      <c r="F20" s="6">
        <v>0.5</v>
      </c>
      <c r="G20" s="6">
        <v>1</v>
      </c>
      <c r="H20">
        <f t="shared" si="0"/>
        <v>2</v>
      </c>
      <c r="I20" t="s">
        <v>61</v>
      </c>
    </row>
    <row r="21" spans="1:9" ht="15.75" x14ac:dyDescent="0.25">
      <c r="A21">
        <v>23</v>
      </c>
      <c r="B21" s="5">
        <f t="shared" si="2"/>
        <v>20</v>
      </c>
      <c r="C21" s="14" t="s">
        <v>175</v>
      </c>
      <c r="D21" s="14">
        <v>10</v>
      </c>
      <c r="E21" s="7">
        <v>0</v>
      </c>
      <c r="F21" s="7">
        <v>2</v>
      </c>
      <c r="G21" s="7">
        <v>8</v>
      </c>
      <c r="H21">
        <f t="shared" si="0"/>
        <v>10</v>
      </c>
      <c r="I21" t="s">
        <v>59</v>
      </c>
    </row>
    <row r="22" spans="1:9" ht="15.75" x14ac:dyDescent="0.25">
      <c r="A22" s="14">
        <v>23</v>
      </c>
      <c r="B22" s="5">
        <f t="shared" si="2"/>
        <v>21</v>
      </c>
      <c r="C22" s="14" t="s">
        <v>176</v>
      </c>
      <c r="D22" s="14">
        <v>5</v>
      </c>
      <c r="E22" s="6">
        <v>0</v>
      </c>
      <c r="F22" s="6">
        <v>5</v>
      </c>
      <c r="G22" s="6">
        <v>0</v>
      </c>
      <c r="H22">
        <f t="shared" si="0"/>
        <v>5</v>
      </c>
      <c r="I22" s="14" t="s">
        <v>59</v>
      </c>
    </row>
    <row r="23" spans="1:9" ht="15.75" x14ac:dyDescent="0.25">
      <c r="A23" s="11"/>
      <c r="B23" s="11"/>
      <c r="C23" s="8" t="s">
        <v>7</v>
      </c>
      <c r="D23" s="9">
        <v>0</v>
      </c>
      <c r="E23" s="9">
        <v>1</v>
      </c>
      <c r="F23" s="9">
        <v>2</v>
      </c>
      <c r="G23" s="9">
        <v>3</v>
      </c>
    </row>
    <row r="24" spans="1:9" ht="15" customHeight="1" x14ac:dyDescent="0.25">
      <c r="A24" s="11"/>
      <c r="B24" s="11"/>
      <c r="C24" s="10" t="s">
        <v>0</v>
      </c>
      <c r="D24" s="12">
        <f>SUM(D2:D22)</f>
        <v>78</v>
      </c>
      <c r="E24" s="12">
        <f>D24-(D24/3)</f>
        <v>52</v>
      </c>
      <c r="F24" s="12">
        <f>E24-(D24/3)</f>
        <v>26</v>
      </c>
      <c r="G24" s="12">
        <f>F24-(D24/3)</f>
        <v>0</v>
      </c>
    </row>
    <row r="25" spans="1:9" ht="15.75" customHeight="1" x14ac:dyDescent="0.25">
      <c r="A25" s="11"/>
      <c r="B25" s="11"/>
      <c r="C25" s="10" t="s">
        <v>1</v>
      </c>
      <c r="D25" s="12">
        <f>SUM(D2:D22)</f>
        <v>78</v>
      </c>
      <c r="E25" s="12">
        <f>D25-SUM(E2:E22)</f>
        <v>63.5</v>
      </c>
      <c r="F25" s="12">
        <f>E25-SUM(F2:F22)</f>
        <v>38</v>
      </c>
      <c r="G25" s="12">
        <f>F25-SUM(G2:G22)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Burndown_chart_all_days</vt:lpstr>
      <vt:lpstr>sprint#1</vt:lpstr>
      <vt:lpstr>sprint#2</vt:lpstr>
      <vt:lpstr>sprint#3</vt:lpstr>
      <vt:lpstr>sprint#4</vt:lpstr>
      <vt:lpstr>sprint#5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</dc:creator>
  <cp:lastModifiedBy>Tamara</cp:lastModifiedBy>
  <dcterms:created xsi:type="dcterms:W3CDTF">2016-05-17T11:45:15Z</dcterms:created>
  <dcterms:modified xsi:type="dcterms:W3CDTF">2016-12-15T12:54:13Z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3b9c855d-b3d3-47a2-af7b-fa1db7761d34</vt:lpwstr>
  </property>
</Properties>
</file>