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B246" i="1" l="1"/>
  <c r="GA246" i="1"/>
  <c r="FT246" i="1"/>
  <c r="FU246" i="1" s="1"/>
  <c r="FQ246" i="1"/>
  <c r="GA245" i="1"/>
  <c r="GB245" i="1" s="1"/>
  <c r="FU245" i="1"/>
  <c r="FT245" i="1"/>
  <c r="FQ245" i="1"/>
  <c r="GA244" i="1"/>
  <c r="GB244" i="1" s="1"/>
  <c r="FU244" i="1"/>
  <c r="FT244" i="1"/>
  <c r="FQ244" i="1"/>
  <c r="GB243" i="1"/>
  <c r="GA243" i="1"/>
  <c r="FQ243" i="1"/>
  <c r="FT243" i="1" s="1"/>
  <c r="FU243" i="1" s="1"/>
  <c r="GB242" i="1"/>
  <c r="GA242" i="1"/>
  <c r="FQ242" i="1"/>
  <c r="FT242" i="1" s="1"/>
  <c r="FU242" i="1" s="1"/>
  <c r="GB241" i="1"/>
  <c r="GA241" i="1"/>
  <c r="FT241" i="1"/>
  <c r="FU241" i="1" s="1"/>
  <c r="FP241" i="1"/>
  <c r="GA240" i="1"/>
  <c r="GB240" i="1" s="1"/>
  <c r="FT240" i="1"/>
  <c r="FU240" i="1" s="1"/>
  <c r="FP240" i="1"/>
  <c r="GA239" i="1"/>
  <c r="GB239" i="1" s="1"/>
  <c r="FP239" i="1"/>
  <c r="FT239" i="1" s="1"/>
  <c r="FU239" i="1" s="1"/>
  <c r="GA238" i="1"/>
  <c r="GB238" i="1" s="1"/>
  <c r="FP238" i="1"/>
  <c r="FT238" i="1" s="1"/>
  <c r="FU238" i="1" s="1"/>
  <c r="GB237" i="1"/>
  <c r="GA237" i="1"/>
  <c r="FT237" i="1"/>
  <c r="FU237" i="1" s="1"/>
  <c r="FO237" i="1"/>
  <c r="GA236" i="1"/>
  <c r="GB236" i="1" s="1"/>
  <c r="FT236" i="1"/>
  <c r="FU236" i="1" s="1"/>
  <c r="FO236" i="1"/>
  <c r="GB235" i="1"/>
  <c r="GA235" i="1"/>
  <c r="FU235" i="1"/>
  <c r="FN235" i="1"/>
  <c r="FT235" i="1" s="1"/>
  <c r="GB234" i="1"/>
  <c r="GA234" i="1"/>
  <c r="FT234" i="1"/>
  <c r="FU234" i="1" s="1"/>
  <c r="GA233" i="1"/>
  <c r="GB233" i="1" s="1"/>
  <c r="FT233" i="1"/>
  <c r="FU233" i="1" s="1"/>
  <c r="FM233" i="1"/>
  <c r="GB232" i="1"/>
  <c r="GA232" i="1"/>
  <c r="FU232" i="1"/>
  <c r="FT232" i="1"/>
  <c r="FM232" i="1"/>
  <c r="GA231" i="1"/>
  <c r="GB231" i="1" s="1"/>
  <c r="FU231" i="1"/>
  <c r="FT231" i="1"/>
  <c r="GA230" i="1"/>
  <c r="GB230" i="1" s="1"/>
  <c r="FU230" i="1"/>
  <c r="FT230" i="1"/>
  <c r="FL230" i="1"/>
  <c r="GA229" i="1"/>
  <c r="GB229" i="1" s="1"/>
  <c r="FU229" i="1"/>
  <c r="FL229" i="1"/>
  <c r="FT229" i="1" s="1"/>
  <c r="GA228" i="1"/>
  <c r="GB228" i="1" s="1"/>
  <c r="FL228" i="1"/>
  <c r="FT228" i="1" s="1"/>
  <c r="FU228" i="1" s="1"/>
  <c r="GB227" i="1"/>
  <c r="GA227" i="1"/>
  <c r="FT227" i="1"/>
  <c r="FU227" i="1" s="1"/>
  <c r="GB226" i="1"/>
  <c r="GA226" i="1"/>
  <c r="FT226" i="1"/>
  <c r="FU226" i="1" s="1"/>
  <c r="FK226" i="1"/>
  <c r="GA225" i="1"/>
  <c r="GB225" i="1" s="1"/>
  <c r="FT225" i="1"/>
  <c r="FU225" i="1" s="1"/>
  <c r="FK225" i="1"/>
  <c r="GA224" i="1"/>
  <c r="GB224" i="1" s="1"/>
  <c r="FU224" i="1"/>
  <c r="FI224" i="1"/>
  <c r="FT224" i="1" s="1"/>
  <c r="GA223" i="1"/>
  <c r="GB223" i="1" s="1"/>
  <c r="FT223" i="1"/>
  <c r="FU223" i="1" s="1"/>
  <c r="FI223" i="1"/>
  <c r="GB222" i="1"/>
  <c r="GA222" i="1"/>
  <c r="FH222" i="1"/>
  <c r="FT222" i="1" s="1"/>
  <c r="FU222" i="1" s="1"/>
  <c r="GA221" i="1"/>
  <c r="GB221" i="1" s="1"/>
  <c r="FU221" i="1"/>
  <c r="FT221" i="1"/>
  <c r="FH221" i="1"/>
  <c r="GA220" i="1"/>
  <c r="GB220" i="1" s="1"/>
  <c r="FH220" i="1"/>
  <c r="FT220" i="1" s="1"/>
  <c r="FU220" i="1" s="1"/>
  <c r="GB219" i="1"/>
  <c r="GA219" i="1"/>
  <c r="FH219" i="1"/>
  <c r="FT219" i="1" s="1"/>
  <c r="FU219" i="1" s="1"/>
  <c r="GB218" i="1"/>
  <c r="GA218" i="1"/>
  <c r="FG218" i="1"/>
  <c r="FT218" i="1" s="1"/>
  <c r="FU218" i="1" s="1"/>
  <c r="GA217" i="1"/>
  <c r="GB217" i="1" s="1"/>
  <c r="FT217" i="1"/>
  <c r="FU217" i="1" s="1"/>
  <c r="FG217" i="1"/>
  <c r="GB216" i="1"/>
  <c r="GA216" i="1"/>
  <c r="FU216" i="1"/>
  <c r="FG216" i="1"/>
  <c r="FT216" i="1" s="1"/>
  <c r="GB215" i="1"/>
  <c r="GA215" i="1"/>
  <c r="FT215" i="1"/>
  <c r="FU215" i="1" s="1"/>
  <c r="FG215" i="1"/>
  <c r="GB214" i="1"/>
  <c r="GA214" i="1"/>
  <c r="FU214" i="1"/>
  <c r="FF214" i="1"/>
  <c r="FT214" i="1" s="1"/>
  <c r="GA213" i="1"/>
  <c r="GB213" i="1" s="1"/>
  <c r="FU213" i="1"/>
  <c r="FT213" i="1"/>
  <c r="FF213" i="1"/>
  <c r="GA212" i="1"/>
  <c r="GB212" i="1" s="1"/>
  <c r="FU212" i="1"/>
  <c r="FE212" i="1"/>
  <c r="FT212" i="1" s="1"/>
  <c r="GA211" i="1"/>
  <c r="GB211" i="1" s="1"/>
  <c r="FE211" i="1"/>
  <c r="FT211" i="1" s="1"/>
  <c r="FU211" i="1" s="1"/>
  <c r="GB210" i="1"/>
  <c r="GA210" i="1"/>
  <c r="FT210" i="1"/>
  <c r="FU210" i="1" s="1"/>
  <c r="FE210" i="1"/>
  <c r="GA209" i="1"/>
  <c r="GB209" i="1" s="1"/>
  <c r="FT209" i="1"/>
  <c r="FU209" i="1" s="1"/>
  <c r="FD209" i="1"/>
  <c r="GA208" i="1"/>
  <c r="GB208" i="1" s="1"/>
  <c r="FU208" i="1"/>
  <c r="FC208" i="1"/>
  <c r="FT208" i="1" s="1"/>
  <c r="GA207" i="1"/>
  <c r="GB207" i="1" s="1"/>
  <c r="FT207" i="1"/>
  <c r="FU207" i="1" s="1"/>
  <c r="FC207" i="1"/>
  <c r="GB206" i="1"/>
  <c r="GA206" i="1"/>
  <c r="FU206" i="1"/>
  <c r="FB206" i="1"/>
  <c r="FT206" i="1" s="1"/>
  <c r="GA205" i="1"/>
  <c r="GB205" i="1" s="1"/>
  <c r="FU205" i="1"/>
  <c r="FT205" i="1"/>
  <c r="FB205" i="1"/>
  <c r="GA204" i="1"/>
  <c r="GB204" i="1" s="1"/>
  <c r="FA204" i="1"/>
  <c r="FT204" i="1" s="1"/>
  <c r="FU204" i="1" s="1"/>
  <c r="GA203" i="1"/>
  <c r="GB203" i="1" s="1"/>
  <c r="FA203" i="1"/>
  <c r="FT203" i="1" s="1"/>
  <c r="FU203" i="1" s="1"/>
  <c r="GB202" i="1"/>
  <c r="GA202" i="1"/>
  <c r="FA202" i="1"/>
  <c r="FT202" i="1" s="1"/>
  <c r="FU202" i="1" s="1"/>
  <c r="GA201" i="1"/>
  <c r="GB201" i="1" s="1"/>
  <c r="FT201" i="1"/>
  <c r="FU201" i="1" s="1"/>
  <c r="FA201" i="1"/>
  <c r="GB200" i="1"/>
  <c r="GA200" i="1"/>
  <c r="FA200" i="1"/>
  <c r="FT200" i="1" s="1"/>
  <c r="FU200" i="1" s="1"/>
  <c r="GB199" i="1"/>
  <c r="GA199" i="1"/>
  <c r="FA199" i="1"/>
  <c r="FT199" i="1" s="1"/>
  <c r="FU199" i="1" s="1"/>
  <c r="GB198" i="1"/>
  <c r="GA198" i="1"/>
  <c r="EZ198" i="1"/>
  <c r="FT198" i="1" s="1"/>
  <c r="FU198" i="1" s="1"/>
  <c r="GA197" i="1"/>
  <c r="GB197" i="1" s="1"/>
  <c r="FT197" i="1"/>
  <c r="FU197" i="1" s="1"/>
  <c r="EZ197" i="1"/>
  <c r="GA196" i="1"/>
  <c r="GB196" i="1" s="1"/>
  <c r="EZ196" i="1"/>
  <c r="FT196" i="1" s="1"/>
  <c r="FU196" i="1" s="1"/>
  <c r="GA195" i="1"/>
  <c r="GB195" i="1" s="1"/>
  <c r="FT195" i="1"/>
  <c r="FU195" i="1" s="1"/>
  <c r="EZ195" i="1"/>
  <c r="GB194" i="1"/>
  <c r="GA194" i="1"/>
  <c r="FU194" i="1"/>
  <c r="FT194" i="1"/>
  <c r="EZ194" i="1"/>
  <c r="GA193" i="1"/>
  <c r="GB193" i="1" s="1"/>
  <c r="FU193" i="1"/>
  <c r="FT193" i="1"/>
  <c r="EY193" i="1"/>
  <c r="GB192" i="1"/>
  <c r="GA192" i="1"/>
  <c r="FU192" i="1"/>
  <c r="EY192" i="1"/>
  <c r="FT192" i="1" s="1"/>
  <c r="GB191" i="1"/>
  <c r="GA191" i="1"/>
  <c r="FT191" i="1"/>
  <c r="FU191" i="1" s="1"/>
  <c r="EY191" i="1"/>
  <c r="GB190" i="1"/>
  <c r="GA190" i="1"/>
  <c r="EY190" i="1"/>
  <c r="FT190" i="1" s="1"/>
  <c r="FU190" i="1" s="1"/>
  <c r="GA189" i="1"/>
  <c r="GB189" i="1" s="1"/>
  <c r="FU189" i="1"/>
  <c r="FT189" i="1"/>
  <c r="EX189" i="1"/>
  <c r="GA188" i="1"/>
  <c r="GB188" i="1" s="1"/>
  <c r="EX188" i="1"/>
  <c r="FT188" i="1" s="1"/>
  <c r="FU188" i="1" s="1"/>
  <c r="GA187" i="1"/>
  <c r="GB187" i="1" s="1"/>
  <c r="EX187" i="1"/>
  <c r="FT187" i="1" s="1"/>
  <c r="FU187" i="1" s="1"/>
  <c r="GB186" i="1"/>
  <c r="GA186" i="1"/>
  <c r="EX186" i="1"/>
  <c r="FT186" i="1" s="1"/>
  <c r="FU186" i="1" s="1"/>
  <c r="GA185" i="1"/>
  <c r="GB185" i="1" s="1"/>
  <c r="FT185" i="1"/>
  <c r="FU185" i="1" s="1"/>
  <c r="EW185" i="1"/>
  <c r="GB184" i="1"/>
  <c r="GA184" i="1"/>
  <c r="EW184" i="1"/>
  <c r="FT184" i="1" s="1"/>
  <c r="FU184" i="1" s="1"/>
  <c r="GB183" i="1"/>
  <c r="GA183" i="1"/>
  <c r="EW183" i="1"/>
  <c r="FT183" i="1" s="1"/>
  <c r="FU183" i="1" s="1"/>
  <c r="GB182" i="1"/>
  <c r="GA182" i="1"/>
  <c r="EW182" i="1"/>
  <c r="FT182" i="1" s="1"/>
  <c r="FU182" i="1" s="1"/>
  <c r="GA181" i="1"/>
  <c r="GB181" i="1" s="1"/>
  <c r="FT181" i="1"/>
  <c r="FU181" i="1" s="1"/>
  <c r="EU181" i="1"/>
  <c r="GA180" i="1"/>
  <c r="GB180" i="1" s="1"/>
  <c r="ET180" i="1"/>
  <c r="FT180" i="1" s="1"/>
  <c r="FU180" i="1" s="1"/>
  <c r="GA179" i="1"/>
  <c r="GB179" i="1" s="1"/>
  <c r="ET179" i="1"/>
  <c r="FT179" i="1" s="1"/>
  <c r="FU179" i="1" s="1"/>
  <c r="GB178" i="1"/>
  <c r="GA178" i="1"/>
  <c r="FT178" i="1"/>
  <c r="FU178" i="1" s="1"/>
  <c r="ET178" i="1"/>
  <c r="GA177" i="1"/>
  <c r="GB177" i="1" s="1"/>
  <c r="FT177" i="1"/>
  <c r="FU177" i="1" s="1"/>
  <c r="ET177" i="1"/>
  <c r="GB176" i="1"/>
  <c r="GA176" i="1"/>
  <c r="FU176" i="1"/>
  <c r="ET176" i="1"/>
  <c r="FT176" i="1" s="1"/>
  <c r="GB175" i="1"/>
  <c r="GA175" i="1"/>
  <c r="FT175" i="1"/>
  <c r="FU175" i="1" s="1"/>
  <c r="ES175" i="1"/>
  <c r="GB174" i="1"/>
  <c r="GA174" i="1"/>
  <c r="ES174" i="1"/>
  <c r="FT174" i="1" s="1"/>
  <c r="FU174" i="1" s="1"/>
  <c r="GA173" i="1"/>
  <c r="GB173" i="1" s="1"/>
  <c r="FU173" i="1"/>
  <c r="FT173" i="1"/>
  <c r="ES173" i="1"/>
  <c r="GB172" i="1"/>
  <c r="GA172" i="1"/>
  <c r="ES172" i="1"/>
  <c r="FT172" i="1" s="1"/>
  <c r="FU172" i="1" s="1"/>
  <c r="GB171" i="1"/>
  <c r="GA171" i="1"/>
  <c r="ER171" i="1"/>
  <c r="FT171" i="1" s="1"/>
  <c r="FU171" i="1" s="1"/>
  <c r="GB170" i="1"/>
  <c r="GA170" i="1"/>
  <c r="FT170" i="1"/>
  <c r="FU170" i="1" s="1"/>
  <c r="ER170" i="1"/>
  <c r="GA169" i="1"/>
  <c r="GB169" i="1" s="1"/>
  <c r="FT169" i="1"/>
  <c r="FU169" i="1" s="1"/>
  <c r="ER169" i="1"/>
  <c r="GB168" i="1"/>
  <c r="GA168" i="1"/>
  <c r="FU168" i="1"/>
  <c r="EQ168" i="1"/>
  <c r="FT168" i="1" s="1"/>
  <c r="GB167" i="1"/>
  <c r="GA167" i="1"/>
  <c r="FT167" i="1"/>
  <c r="FU167" i="1" s="1"/>
  <c r="EQ167" i="1"/>
  <c r="GB166" i="1"/>
  <c r="GA166" i="1"/>
  <c r="FU166" i="1"/>
  <c r="FT166" i="1"/>
  <c r="EQ166" i="1"/>
  <c r="GA165" i="1"/>
  <c r="GB165" i="1" s="1"/>
  <c r="FU165" i="1"/>
  <c r="FT165" i="1"/>
  <c r="EP165" i="1"/>
  <c r="GA164" i="1"/>
  <c r="GB164" i="1" s="1"/>
  <c r="FU164" i="1"/>
  <c r="EP164" i="1"/>
  <c r="FT164" i="1" s="1"/>
  <c r="GA163" i="1"/>
  <c r="GB163" i="1" s="1"/>
  <c r="EO163" i="1"/>
  <c r="FT163" i="1" s="1"/>
  <c r="FU163" i="1" s="1"/>
  <c r="GB162" i="1"/>
  <c r="GA162" i="1"/>
  <c r="FT162" i="1"/>
  <c r="FU162" i="1" s="1"/>
  <c r="EO162" i="1"/>
  <c r="GA161" i="1"/>
  <c r="GB161" i="1" s="1"/>
  <c r="FT161" i="1"/>
  <c r="FU161" i="1" s="1"/>
  <c r="GA160" i="1"/>
  <c r="GB160" i="1" s="1"/>
  <c r="FT160" i="1"/>
  <c r="FU160" i="1" s="1"/>
  <c r="EN160" i="1"/>
  <c r="GA159" i="1"/>
  <c r="GB159" i="1" s="1"/>
  <c r="EN159" i="1"/>
  <c r="FT159" i="1" s="1"/>
  <c r="FU159" i="1" s="1"/>
  <c r="GA158" i="1"/>
  <c r="GB158" i="1" s="1"/>
  <c r="FT158" i="1"/>
  <c r="FU158" i="1" s="1"/>
  <c r="EM158" i="1"/>
  <c r="GB157" i="1"/>
  <c r="GA157" i="1"/>
  <c r="FU157" i="1"/>
  <c r="FT157" i="1"/>
  <c r="EM157" i="1"/>
  <c r="GA156" i="1"/>
  <c r="GB156" i="1" s="1"/>
  <c r="FU156" i="1"/>
  <c r="FT156" i="1"/>
  <c r="EM156" i="1"/>
  <c r="GB155" i="1"/>
  <c r="GA155" i="1"/>
  <c r="FU155" i="1"/>
  <c r="EM155" i="1"/>
  <c r="FT155" i="1" s="1"/>
  <c r="GB154" i="1"/>
  <c r="GA154" i="1"/>
  <c r="FT154" i="1"/>
  <c r="FU154" i="1" s="1"/>
  <c r="EL154" i="1"/>
  <c r="GB153" i="1"/>
  <c r="GA153" i="1"/>
  <c r="EL153" i="1"/>
  <c r="FT153" i="1" s="1"/>
  <c r="FU153" i="1" s="1"/>
  <c r="GA152" i="1"/>
  <c r="GB152" i="1" s="1"/>
  <c r="FU152" i="1"/>
  <c r="FT152" i="1"/>
  <c r="EL152" i="1"/>
  <c r="GA151" i="1"/>
  <c r="GB151" i="1" s="1"/>
  <c r="EL151" i="1"/>
  <c r="FT151" i="1" s="1"/>
  <c r="FU151" i="1" s="1"/>
  <c r="GA150" i="1"/>
  <c r="GB150" i="1" s="1"/>
  <c r="EK150" i="1"/>
  <c r="FT150" i="1" s="1"/>
  <c r="FU150" i="1" s="1"/>
  <c r="GB149" i="1"/>
  <c r="GA149" i="1"/>
  <c r="FT149" i="1"/>
  <c r="FU149" i="1" s="1"/>
  <c r="GB148" i="1"/>
  <c r="GA148" i="1"/>
  <c r="EJ148" i="1"/>
  <c r="FT148" i="1" s="1"/>
  <c r="FU148" i="1" s="1"/>
  <c r="GA147" i="1"/>
  <c r="GB147" i="1" s="1"/>
  <c r="FT147" i="1"/>
  <c r="FU147" i="1" s="1"/>
  <c r="EJ147" i="1"/>
  <c r="GB146" i="1"/>
  <c r="GA146" i="1"/>
  <c r="EJ146" i="1"/>
  <c r="FT146" i="1" s="1"/>
  <c r="FU146" i="1" s="1"/>
  <c r="GB145" i="1"/>
  <c r="GA145" i="1"/>
  <c r="EJ145" i="1"/>
  <c r="FT145" i="1" s="1"/>
  <c r="FU145" i="1" s="1"/>
  <c r="GB144" i="1"/>
  <c r="GA144" i="1"/>
  <c r="EI144" i="1"/>
  <c r="FT144" i="1" s="1"/>
  <c r="FU144" i="1" s="1"/>
  <c r="GA143" i="1"/>
  <c r="GB143" i="1" s="1"/>
  <c r="FT143" i="1"/>
  <c r="FU143" i="1" s="1"/>
  <c r="EI143" i="1"/>
  <c r="GA142" i="1"/>
  <c r="GB142" i="1" s="1"/>
  <c r="EI142" i="1"/>
  <c r="FT142" i="1" s="1"/>
  <c r="FU142" i="1" s="1"/>
  <c r="GA141" i="1"/>
  <c r="GB141" i="1" s="1"/>
  <c r="FT141" i="1"/>
  <c r="FU141" i="1" s="1"/>
  <c r="EI141" i="1"/>
  <c r="GB140" i="1"/>
  <c r="GA140" i="1"/>
  <c r="FU140" i="1"/>
  <c r="FT140" i="1"/>
  <c r="EH140" i="1"/>
  <c r="GA139" i="1"/>
  <c r="GB139" i="1" s="1"/>
  <c r="FU139" i="1"/>
  <c r="FT139" i="1"/>
  <c r="EH139" i="1"/>
  <c r="GA138" i="1"/>
  <c r="GB138" i="1" s="1"/>
  <c r="FU138" i="1"/>
  <c r="EH138" i="1"/>
  <c r="FT138" i="1" s="1"/>
  <c r="GA137" i="1"/>
  <c r="GB137" i="1" s="1"/>
  <c r="FT137" i="1"/>
  <c r="FU137" i="1" s="1"/>
  <c r="EH137" i="1"/>
  <c r="GB136" i="1"/>
  <c r="GA136" i="1"/>
  <c r="EG136" i="1"/>
  <c r="FT136" i="1" s="1"/>
  <c r="FU136" i="1" s="1"/>
  <c r="GA135" i="1"/>
  <c r="GB135" i="1" s="1"/>
  <c r="FU135" i="1"/>
  <c r="FT135" i="1"/>
  <c r="EG135" i="1"/>
  <c r="GA134" i="1"/>
  <c r="GB134" i="1" s="1"/>
  <c r="EG134" i="1"/>
  <c r="FT134" i="1" s="1"/>
  <c r="FU134" i="1" s="1"/>
  <c r="GA133" i="1"/>
  <c r="GB133" i="1" s="1"/>
  <c r="EF133" i="1"/>
  <c r="FT133" i="1" s="1"/>
  <c r="FU133" i="1" s="1"/>
  <c r="GA132" i="1"/>
  <c r="GB132" i="1" s="1"/>
  <c r="FT132" i="1"/>
  <c r="FU132" i="1" s="1"/>
  <c r="EF132" i="1"/>
  <c r="GB131" i="1"/>
  <c r="GA131" i="1"/>
  <c r="FU131" i="1"/>
  <c r="FT131" i="1"/>
  <c r="EF131" i="1"/>
  <c r="GA130" i="1"/>
  <c r="GB130" i="1" s="1"/>
  <c r="FU130" i="1"/>
  <c r="FT130" i="1"/>
  <c r="EE130" i="1"/>
  <c r="GA129" i="1"/>
  <c r="GB129" i="1" s="1"/>
  <c r="FU129" i="1"/>
  <c r="EE129" i="1"/>
  <c r="FT129" i="1" s="1"/>
  <c r="GA128" i="1"/>
  <c r="GB128" i="1" s="1"/>
  <c r="FT128" i="1"/>
  <c r="FU128" i="1" s="1"/>
  <c r="EE128" i="1"/>
  <c r="GB127" i="1"/>
  <c r="GA127" i="1"/>
  <c r="ED127" i="1"/>
  <c r="FT127" i="1" s="1"/>
  <c r="FU127" i="1" s="1"/>
  <c r="GA126" i="1"/>
  <c r="GB126" i="1" s="1"/>
  <c r="FU126" i="1"/>
  <c r="FT126" i="1"/>
  <c r="ED126" i="1"/>
  <c r="GB125" i="1"/>
  <c r="GA125" i="1"/>
  <c r="ED125" i="1"/>
  <c r="FT125" i="1" s="1"/>
  <c r="FU125" i="1" s="1"/>
  <c r="GB124" i="1"/>
  <c r="GA124" i="1"/>
  <c r="ED124" i="1"/>
  <c r="FT124" i="1" s="1"/>
  <c r="FU124" i="1" s="1"/>
  <c r="GB123" i="1"/>
  <c r="GA123" i="1"/>
  <c r="EC123" i="1"/>
  <c r="FT123" i="1" s="1"/>
  <c r="FU123" i="1" s="1"/>
  <c r="GA122" i="1"/>
  <c r="GB122" i="1" s="1"/>
  <c r="FT122" i="1"/>
  <c r="FU122" i="1" s="1"/>
  <c r="EC122" i="1"/>
  <c r="GB121" i="1"/>
  <c r="GA121" i="1"/>
  <c r="EC121" i="1"/>
  <c r="FT121" i="1" s="1"/>
  <c r="FU121" i="1" s="1"/>
  <c r="GB120" i="1"/>
  <c r="GA120" i="1"/>
  <c r="EC120" i="1"/>
  <c r="FT120" i="1" s="1"/>
  <c r="FU120" i="1" s="1"/>
  <c r="GB119" i="1"/>
  <c r="GA119" i="1"/>
  <c r="FT119" i="1"/>
  <c r="FU119" i="1" s="1"/>
  <c r="EC119" i="1"/>
  <c r="GA118" i="1"/>
  <c r="GB118" i="1" s="1"/>
  <c r="FT118" i="1"/>
  <c r="FU118" i="1" s="1"/>
  <c r="GA117" i="1"/>
  <c r="GB117" i="1" s="1"/>
  <c r="FT117" i="1"/>
  <c r="FU117" i="1" s="1"/>
  <c r="EB117" i="1"/>
  <c r="GB116" i="1"/>
  <c r="GA116" i="1"/>
  <c r="EB116" i="1"/>
  <c r="FT116" i="1" s="1"/>
  <c r="FU116" i="1" s="1"/>
  <c r="GB115" i="1"/>
  <c r="GA115" i="1"/>
  <c r="EA115" i="1"/>
  <c r="FT115" i="1" s="1"/>
  <c r="FU115" i="1" s="1"/>
  <c r="GB114" i="1"/>
  <c r="GA114" i="1"/>
  <c r="FT114" i="1"/>
  <c r="FU114" i="1" s="1"/>
  <c r="EA114" i="1"/>
  <c r="GA113" i="1"/>
  <c r="GB113" i="1" s="1"/>
  <c r="FT113" i="1"/>
  <c r="FU113" i="1" s="1"/>
  <c r="EA113" i="1"/>
  <c r="GA112" i="1"/>
  <c r="GB112" i="1" s="1"/>
  <c r="EA112" i="1"/>
  <c r="FT112" i="1" s="1"/>
  <c r="FU112" i="1" s="1"/>
  <c r="GA111" i="1"/>
  <c r="GB111" i="1" s="1"/>
  <c r="FT111" i="1"/>
  <c r="FU111" i="1" s="1"/>
  <c r="DZ111" i="1"/>
  <c r="GB110" i="1"/>
  <c r="GA110" i="1"/>
  <c r="FU110" i="1"/>
  <c r="FT110" i="1"/>
  <c r="DZ110" i="1"/>
  <c r="GA109" i="1"/>
  <c r="GB109" i="1" s="1"/>
  <c r="FU109" i="1"/>
  <c r="FT109" i="1"/>
  <c r="DY109" i="1"/>
  <c r="GA108" i="1"/>
  <c r="GB108" i="1" s="1"/>
  <c r="FU108" i="1"/>
  <c r="DY108" i="1"/>
  <c r="FT108" i="1" s="1"/>
  <c r="GA107" i="1"/>
  <c r="GB107" i="1" s="1"/>
  <c r="FT107" i="1"/>
  <c r="FU107" i="1" s="1"/>
  <c r="DY107" i="1"/>
  <c r="GB106" i="1"/>
  <c r="GA106" i="1"/>
  <c r="FU106" i="1"/>
  <c r="DY106" i="1"/>
  <c r="FT106" i="1" s="1"/>
  <c r="GA105" i="1"/>
  <c r="GB105" i="1" s="1"/>
  <c r="FU105" i="1"/>
  <c r="FT105" i="1"/>
  <c r="DY105" i="1"/>
  <c r="GA104" i="1"/>
  <c r="GB104" i="1" s="1"/>
  <c r="FU104" i="1"/>
  <c r="FT104" i="1"/>
  <c r="GA103" i="1"/>
  <c r="GB103" i="1" s="1"/>
  <c r="DW103" i="1"/>
  <c r="FT103" i="1" s="1"/>
  <c r="FU103" i="1" s="1"/>
  <c r="GB102" i="1"/>
  <c r="GA102" i="1"/>
  <c r="DW102" i="1"/>
  <c r="FT102" i="1" s="1"/>
  <c r="FU102" i="1" s="1"/>
  <c r="GB101" i="1"/>
  <c r="GA101" i="1"/>
  <c r="DW101" i="1"/>
  <c r="FT101" i="1" s="1"/>
  <c r="FU101" i="1" s="1"/>
  <c r="GA100" i="1"/>
  <c r="GB100" i="1" s="1"/>
  <c r="FT100" i="1"/>
  <c r="FU100" i="1" s="1"/>
  <c r="DV100" i="1"/>
  <c r="GB99" i="1"/>
  <c r="GA99" i="1"/>
  <c r="DV99" i="1"/>
  <c r="FT99" i="1" s="1"/>
  <c r="FU99" i="1" s="1"/>
  <c r="GB98" i="1"/>
  <c r="GA98" i="1"/>
  <c r="DU98" i="1"/>
  <c r="FT98" i="1" s="1"/>
  <c r="FU98" i="1" s="1"/>
  <c r="GB97" i="1"/>
  <c r="GA97" i="1"/>
  <c r="DU97" i="1"/>
  <c r="FT97" i="1" s="1"/>
  <c r="FU97" i="1" s="1"/>
  <c r="GA96" i="1"/>
  <c r="GB96" i="1" s="1"/>
  <c r="FT96" i="1"/>
  <c r="FU96" i="1" s="1"/>
  <c r="DT96" i="1"/>
  <c r="GA95" i="1"/>
  <c r="GB95" i="1" s="1"/>
  <c r="FU95" i="1"/>
  <c r="DT95" i="1"/>
  <c r="FT95" i="1" s="1"/>
  <c r="GA94" i="1"/>
  <c r="GB94" i="1" s="1"/>
  <c r="DT94" i="1"/>
  <c r="FT94" i="1" s="1"/>
  <c r="FU94" i="1" s="1"/>
  <c r="GB93" i="1"/>
  <c r="GA93" i="1"/>
  <c r="FT93" i="1"/>
  <c r="FU93" i="1" s="1"/>
  <c r="DS93" i="1"/>
  <c r="GA92" i="1"/>
  <c r="GB92" i="1" s="1"/>
  <c r="FT92" i="1"/>
  <c r="FU92" i="1" s="1"/>
  <c r="DR92" i="1"/>
  <c r="GA91" i="1"/>
  <c r="GB91" i="1" s="1"/>
  <c r="FU91" i="1"/>
  <c r="DQ91" i="1"/>
  <c r="FT91" i="1" s="1"/>
  <c r="GA90" i="1"/>
  <c r="GB90" i="1" s="1"/>
  <c r="FT90" i="1"/>
  <c r="FU90" i="1" s="1"/>
  <c r="DQ90" i="1"/>
  <c r="GB89" i="1"/>
  <c r="GA89" i="1"/>
  <c r="DP89" i="1"/>
  <c r="FT89" i="1" s="1"/>
  <c r="FU89" i="1" s="1"/>
  <c r="GA88" i="1"/>
  <c r="GB88" i="1" s="1"/>
  <c r="FU88" i="1"/>
  <c r="FT88" i="1"/>
  <c r="DP88" i="1"/>
  <c r="GB87" i="1"/>
  <c r="GA87" i="1"/>
  <c r="DP87" i="1"/>
  <c r="FT87" i="1" s="1"/>
  <c r="FU87" i="1" s="1"/>
  <c r="GA86" i="1"/>
  <c r="GB86" i="1" s="1"/>
  <c r="DP86" i="1"/>
  <c r="FT86" i="1" s="1"/>
  <c r="FU86" i="1" s="1"/>
  <c r="GB85" i="1"/>
  <c r="GA85" i="1"/>
  <c r="DO85" i="1"/>
  <c r="FT85" i="1" s="1"/>
  <c r="FU85" i="1" s="1"/>
  <c r="GA84" i="1"/>
  <c r="GB84" i="1" s="1"/>
  <c r="FT84" i="1"/>
  <c r="FU84" i="1" s="1"/>
  <c r="DO84" i="1"/>
  <c r="GB83" i="1"/>
  <c r="GA83" i="1"/>
  <c r="DO83" i="1"/>
  <c r="FT83" i="1" s="1"/>
  <c r="FU83" i="1" s="1"/>
  <c r="GB82" i="1"/>
  <c r="GA82" i="1"/>
  <c r="DO82" i="1"/>
  <c r="FT82" i="1" s="1"/>
  <c r="FU82" i="1" s="1"/>
  <c r="GB81" i="1"/>
  <c r="GA81" i="1"/>
  <c r="FT81" i="1"/>
  <c r="FU81" i="1" s="1"/>
  <c r="DO81" i="1"/>
  <c r="GA80" i="1"/>
  <c r="GB80" i="1" s="1"/>
  <c r="DO80" i="1"/>
  <c r="FT80" i="1" s="1"/>
  <c r="FU80" i="1" s="1"/>
  <c r="GA79" i="1"/>
  <c r="GB79" i="1" s="1"/>
  <c r="FT79" i="1"/>
  <c r="FU79" i="1" s="1"/>
  <c r="DM79" i="1"/>
  <c r="GA78" i="1"/>
  <c r="GB78" i="1" s="1"/>
  <c r="DM78" i="1"/>
  <c r="FT78" i="1" s="1"/>
  <c r="FU78" i="1" s="1"/>
  <c r="GB77" i="1"/>
  <c r="GA77" i="1"/>
  <c r="DM77" i="1"/>
  <c r="FT77" i="1" s="1"/>
  <c r="FU77" i="1" s="1"/>
  <c r="GB76" i="1"/>
  <c r="GA76" i="1"/>
  <c r="FT76" i="1"/>
  <c r="FU76" i="1" s="1"/>
  <c r="DM76" i="1"/>
  <c r="GA75" i="1"/>
  <c r="GB75" i="1" s="1"/>
  <c r="FU75" i="1"/>
  <c r="FT75" i="1"/>
  <c r="DM75" i="1"/>
  <c r="GA74" i="1"/>
  <c r="GB74" i="1" s="1"/>
  <c r="FU74" i="1"/>
  <c r="DM74" i="1"/>
  <c r="FT74" i="1" s="1"/>
  <c r="GA73" i="1"/>
  <c r="GB73" i="1" s="1"/>
  <c r="DL73" i="1"/>
  <c r="FT73" i="1" s="1"/>
  <c r="FU73" i="1" s="1"/>
  <c r="GB72" i="1"/>
  <c r="GA72" i="1"/>
  <c r="DK72" i="1"/>
  <c r="FT72" i="1" s="1"/>
  <c r="FU72" i="1" s="1"/>
  <c r="GA71" i="1"/>
  <c r="GB71" i="1" s="1"/>
  <c r="FT71" i="1"/>
  <c r="FU71" i="1" s="1"/>
  <c r="DK71" i="1"/>
  <c r="GA70" i="1"/>
  <c r="GB70" i="1" s="1"/>
  <c r="DK70" i="1"/>
  <c r="FT70" i="1" s="1"/>
  <c r="FU70" i="1" s="1"/>
  <c r="GB69" i="1"/>
  <c r="GA69" i="1"/>
  <c r="FT69" i="1"/>
  <c r="FU69" i="1" s="1"/>
  <c r="GA68" i="1"/>
  <c r="GB68" i="1" s="1"/>
  <c r="DJ68" i="1"/>
  <c r="FT68" i="1" s="1"/>
  <c r="FU68" i="1" s="1"/>
  <c r="GB67" i="1"/>
  <c r="GA67" i="1"/>
  <c r="FT67" i="1"/>
  <c r="FU67" i="1" s="1"/>
  <c r="DJ67" i="1"/>
  <c r="GA66" i="1"/>
  <c r="GB66" i="1" s="1"/>
  <c r="FT66" i="1"/>
  <c r="FU66" i="1" s="1"/>
  <c r="DJ66" i="1"/>
  <c r="GA65" i="1"/>
  <c r="GB65" i="1" s="1"/>
  <c r="DI65" i="1"/>
  <c r="FT65" i="1" s="1"/>
  <c r="FU65" i="1" s="1"/>
  <c r="GB64" i="1"/>
  <c r="GA64" i="1"/>
  <c r="DI64" i="1"/>
  <c r="FT64" i="1" s="1"/>
  <c r="FU64" i="1" s="1"/>
  <c r="GB63" i="1"/>
  <c r="GA63" i="1"/>
  <c r="DI63" i="1"/>
  <c r="FT63" i="1" s="1"/>
  <c r="FU63" i="1" s="1"/>
  <c r="GA62" i="1"/>
  <c r="GB62" i="1" s="1"/>
  <c r="FU62" i="1"/>
  <c r="FT62" i="1"/>
  <c r="DH62" i="1"/>
  <c r="GA61" i="1"/>
  <c r="GB61" i="1" s="1"/>
  <c r="FU61" i="1"/>
  <c r="DH61" i="1"/>
  <c r="FT61" i="1" s="1"/>
  <c r="GA60" i="1"/>
  <c r="GB60" i="1" s="1"/>
  <c r="FT60" i="1"/>
  <c r="FU60" i="1" s="1"/>
  <c r="DG60" i="1"/>
  <c r="GB59" i="1"/>
  <c r="GA59" i="1"/>
  <c r="DF59" i="1"/>
  <c r="FT59" i="1" s="1"/>
  <c r="FU59" i="1" s="1"/>
  <c r="GA58" i="1"/>
  <c r="GB58" i="1" s="1"/>
  <c r="FU58" i="1"/>
  <c r="FT58" i="1"/>
  <c r="DF58" i="1"/>
  <c r="GB57" i="1"/>
  <c r="GA57" i="1"/>
  <c r="DE57" i="1"/>
  <c r="FT57" i="1" s="1"/>
  <c r="FU57" i="1" s="1"/>
  <c r="GB56" i="1"/>
  <c r="GA56" i="1"/>
  <c r="DD56" i="1"/>
  <c r="FT56" i="1" s="1"/>
  <c r="FU56" i="1" s="1"/>
  <c r="GB55" i="1"/>
  <c r="GA55" i="1"/>
  <c r="DC55" i="1"/>
  <c r="FT55" i="1" s="1"/>
  <c r="FU55" i="1" s="1"/>
  <c r="GA54" i="1"/>
  <c r="GB54" i="1" s="1"/>
  <c r="FT54" i="1"/>
  <c r="FU54" i="1" s="1"/>
  <c r="DC54" i="1"/>
  <c r="GB53" i="1"/>
  <c r="GA53" i="1"/>
  <c r="DC53" i="1"/>
  <c r="FT53" i="1" s="1"/>
  <c r="FU53" i="1" s="1"/>
  <c r="GB52" i="1"/>
  <c r="GA52" i="1"/>
  <c r="DC52" i="1"/>
  <c r="FT52" i="1" s="1"/>
  <c r="FU52" i="1" s="1"/>
  <c r="GB51" i="1"/>
  <c r="GA51" i="1"/>
  <c r="FT51" i="1"/>
  <c r="FU51" i="1" s="1"/>
  <c r="DB51" i="1"/>
  <c r="GA50" i="1"/>
  <c r="GB50" i="1" s="1"/>
  <c r="FT50" i="1"/>
  <c r="FU50" i="1" s="1"/>
  <c r="DA50" i="1"/>
  <c r="GA49" i="1"/>
  <c r="GB49" i="1" s="1"/>
  <c r="FU49" i="1"/>
  <c r="FT49" i="1"/>
  <c r="GA48" i="1"/>
  <c r="GB48" i="1" s="1"/>
  <c r="FU48" i="1"/>
  <c r="CZ48" i="1"/>
  <c r="FT48" i="1" s="1"/>
  <c r="GA47" i="1"/>
  <c r="GB47" i="1" s="1"/>
  <c r="FT47" i="1"/>
  <c r="FU47" i="1" s="1"/>
  <c r="CY47" i="1"/>
  <c r="GB46" i="1"/>
  <c r="GA46" i="1"/>
  <c r="FU46" i="1"/>
  <c r="FT46" i="1"/>
  <c r="CY46" i="1"/>
  <c r="GA45" i="1"/>
  <c r="GB45" i="1" s="1"/>
  <c r="FU45" i="1"/>
  <c r="FT45" i="1"/>
  <c r="CY45" i="1"/>
  <c r="GA44" i="1"/>
  <c r="GB44" i="1" s="1"/>
  <c r="FU44" i="1"/>
  <c r="CY44" i="1"/>
  <c r="FT44" i="1" s="1"/>
  <c r="GA43" i="1"/>
  <c r="GB43" i="1" s="1"/>
  <c r="FT43" i="1"/>
  <c r="FU43" i="1" s="1"/>
  <c r="CW43" i="1"/>
  <c r="GB42" i="1"/>
  <c r="GA42" i="1"/>
  <c r="CU42" i="1"/>
  <c r="FT42" i="1" s="1"/>
  <c r="FU42" i="1" s="1"/>
  <c r="GA41" i="1"/>
  <c r="GB41" i="1" s="1"/>
  <c r="FU41" i="1"/>
  <c r="FT41" i="1"/>
  <c r="CT41" i="1"/>
  <c r="GB40" i="1"/>
  <c r="GA40" i="1"/>
  <c r="CN40" i="1"/>
  <c r="FT40" i="1" s="1"/>
  <c r="FU40" i="1" s="1"/>
  <c r="GB39" i="1"/>
  <c r="GA39" i="1"/>
  <c r="CL39" i="1"/>
  <c r="FT39" i="1" s="1"/>
  <c r="FU39" i="1" s="1"/>
  <c r="GB38" i="1"/>
  <c r="GA38" i="1"/>
  <c r="CK38" i="1"/>
  <c r="FT38" i="1" s="1"/>
  <c r="FU38" i="1" s="1"/>
  <c r="GA37" i="1"/>
  <c r="GB37" i="1" s="1"/>
  <c r="FT37" i="1"/>
  <c r="FU37" i="1" s="1"/>
  <c r="CJ37" i="1"/>
  <c r="GB36" i="1"/>
  <c r="GA36" i="1"/>
  <c r="CD36" i="1"/>
  <c r="FT36" i="1" s="1"/>
  <c r="FU36" i="1" s="1"/>
  <c r="GB35" i="1"/>
  <c r="GA35" i="1"/>
  <c r="CC35" i="1"/>
  <c r="FT35" i="1" s="1"/>
  <c r="FU35" i="1" s="1"/>
  <c r="GB34" i="1"/>
  <c r="GA34" i="1"/>
  <c r="FT34" i="1"/>
  <c r="FU34" i="1" s="1"/>
  <c r="BY34" i="1"/>
  <c r="GA33" i="1"/>
  <c r="GB33" i="1" s="1"/>
  <c r="FT33" i="1"/>
  <c r="FU33" i="1" s="1"/>
  <c r="BW33" i="1"/>
  <c r="GA32" i="1"/>
  <c r="GB32" i="1" s="1"/>
  <c r="FU32" i="1"/>
  <c r="BV32" i="1"/>
  <c r="FT32" i="1" s="1"/>
  <c r="GA31" i="1"/>
  <c r="GB31" i="1" s="1"/>
  <c r="FT31" i="1"/>
  <c r="FU31" i="1" s="1"/>
  <c r="BV31" i="1"/>
  <c r="GB30" i="1"/>
  <c r="GA30" i="1"/>
  <c r="FU30" i="1"/>
  <c r="FT30" i="1"/>
  <c r="BR30" i="1"/>
  <c r="GA29" i="1"/>
  <c r="GB29" i="1" s="1"/>
  <c r="FU29" i="1"/>
  <c r="FT29" i="1"/>
  <c r="BP29" i="1"/>
  <c r="GA28" i="1"/>
  <c r="GB28" i="1" s="1"/>
  <c r="FU28" i="1"/>
  <c r="BP28" i="1"/>
  <c r="FT28" i="1" s="1"/>
  <c r="GA27" i="1"/>
  <c r="GB27" i="1" s="1"/>
  <c r="FT27" i="1"/>
  <c r="FU27" i="1" s="1"/>
  <c r="BN27" i="1"/>
  <c r="GB26" i="1"/>
  <c r="GA26" i="1"/>
  <c r="BL26" i="1"/>
  <c r="FT26" i="1" s="1"/>
  <c r="FU26" i="1" s="1"/>
  <c r="GA25" i="1"/>
  <c r="GB25" i="1" s="1"/>
  <c r="FU25" i="1"/>
  <c r="FT25" i="1"/>
  <c r="BI25" i="1"/>
  <c r="GB24" i="1"/>
  <c r="GA24" i="1"/>
  <c r="BI24" i="1"/>
  <c r="FT24" i="1" s="1"/>
  <c r="FU24" i="1" s="1"/>
  <c r="GB23" i="1"/>
  <c r="GA23" i="1"/>
  <c r="FT23" i="1"/>
  <c r="FU23" i="1" s="1"/>
  <c r="GA22" i="1"/>
  <c r="GB22" i="1" s="1"/>
  <c r="FT22" i="1"/>
  <c r="FU22" i="1" s="1"/>
  <c r="BE22" i="1"/>
  <c r="GB21" i="1"/>
  <c r="GA21" i="1"/>
  <c r="BC21" i="1"/>
  <c r="FT21" i="1" s="1"/>
  <c r="FU21" i="1" s="1"/>
  <c r="GA20" i="1"/>
  <c r="GB20" i="1" s="1"/>
  <c r="FU20" i="1"/>
  <c r="FT20" i="1"/>
  <c r="AY20" i="1"/>
  <c r="GB19" i="1"/>
  <c r="GA19" i="1"/>
  <c r="AW19" i="1"/>
  <c r="FT19" i="1" s="1"/>
  <c r="FU19" i="1" s="1"/>
  <c r="GB18" i="1"/>
  <c r="GA18" i="1"/>
  <c r="AS18" i="1"/>
  <c r="FT18" i="1" s="1"/>
  <c r="FU18" i="1" s="1"/>
  <c r="GB17" i="1"/>
  <c r="GA17" i="1"/>
  <c r="AR17" i="1"/>
  <c r="FT17" i="1" s="1"/>
  <c r="FU17" i="1" s="1"/>
  <c r="GA16" i="1"/>
  <c r="GB16" i="1" s="1"/>
  <c r="FT16" i="1"/>
  <c r="FU16" i="1" s="1"/>
  <c r="AR16" i="1"/>
  <c r="GB15" i="1"/>
  <c r="GA15" i="1"/>
  <c r="AJ15" i="1"/>
  <c r="FT15" i="1" s="1"/>
  <c r="FU15" i="1" s="1"/>
  <c r="GB14" i="1"/>
  <c r="GA14" i="1"/>
  <c r="AI14" i="1"/>
  <c r="FT14" i="1" s="1"/>
  <c r="FU14" i="1" s="1"/>
  <c r="GB13" i="1"/>
  <c r="GA13" i="1"/>
  <c r="FT13" i="1"/>
  <c r="FU13" i="1" s="1"/>
  <c r="AF13" i="1"/>
  <c r="GA12" i="1"/>
  <c r="GB12" i="1" s="1"/>
  <c r="FT12" i="1"/>
  <c r="FU12" i="1" s="1"/>
  <c r="AE12" i="1"/>
  <c r="GA11" i="1"/>
  <c r="GB11" i="1" s="1"/>
  <c r="FU11" i="1"/>
  <c r="AC11" i="1"/>
  <c r="FT11" i="1" s="1"/>
  <c r="GA10" i="1"/>
  <c r="GB10" i="1" s="1"/>
  <c r="FT10" i="1"/>
  <c r="FU10" i="1" s="1"/>
  <c r="R10" i="1"/>
  <c r="GB9" i="1"/>
  <c r="GA9" i="1"/>
  <c r="FU9" i="1"/>
  <c r="FT9" i="1"/>
  <c r="O9" i="1"/>
  <c r="GA8" i="1"/>
  <c r="GB8" i="1" s="1"/>
  <c r="FU8" i="1"/>
  <c r="FT8" i="1"/>
  <c r="N8" i="1"/>
  <c r="GA7" i="1"/>
  <c r="GB7" i="1" s="1"/>
  <c r="FU7" i="1"/>
  <c r="J7" i="1"/>
  <c r="FT7" i="1" s="1"/>
  <c r="GA6" i="1"/>
  <c r="GB6" i="1" s="1"/>
  <c r="FT6" i="1"/>
  <c r="FU6" i="1" s="1"/>
  <c r="J6" i="1"/>
</calcChain>
</file>

<file path=xl/sharedStrings.xml><?xml version="1.0" encoding="utf-8"?>
<sst xmlns="http://schemas.openxmlformats.org/spreadsheetml/2006/main" count="1475" uniqueCount="755">
  <si>
    <t>الرقم</t>
  </si>
  <si>
    <t>الإسم</t>
  </si>
  <si>
    <t>Name</t>
  </si>
  <si>
    <t>تاريخ التقاعد</t>
  </si>
  <si>
    <t>دفعة المعاش الشهري قديم</t>
  </si>
  <si>
    <t>دفعة المعاش الشهري جديد</t>
  </si>
  <si>
    <t>إجمالي الدفعات المسددة للمحالين للتقاعد حتى 30/06/2017</t>
  </si>
  <si>
    <t>إجمالي الدفعات المسددة للمحالين للتقاعد حتى 30/06/2016</t>
  </si>
  <si>
    <t>الاساسي</t>
  </si>
  <si>
    <t>من 17/11/2008</t>
  </si>
  <si>
    <t>من 1/07/2009</t>
  </si>
  <si>
    <t>من 1/07/2015</t>
  </si>
  <si>
    <t>مجموع المدد الحكمية</t>
  </si>
  <si>
    <t>قيمة المدة الحكمية</t>
  </si>
  <si>
    <t>K356</t>
  </si>
  <si>
    <t>K</t>
  </si>
  <si>
    <t>سامية راغب توفيق سلامة</t>
  </si>
  <si>
    <t>Samia Ragheb Tawfik Salama</t>
  </si>
  <si>
    <t>S16</t>
  </si>
  <si>
    <t>S</t>
  </si>
  <si>
    <t>نبيل جمال عبد الحميد</t>
  </si>
  <si>
    <t>Nabil Gamal Abdel Hamid</t>
  </si>
  <si>
    <t>K970</t>
  </si>
  <si>
    <t>عباس عبد الوهاب مبروك</t>
  </si>
  <si>
    <t>Abbas Abdel Wahab Mabrouk</t>
  </si>
  <si>
    <t>K41</t>
  </si>
  <si>
    <t>محمد رفعت أحمد عبد اللطيف</t>
  </si>
  <si>
    <t>Mohamed Refaat Ahmed Abdel Latif</t>
  </si>
  <si>
    <t>K43</t>
  </si>
  <si>
    <t>نجوى محمد نظمى المصرى</t>
  </si>
  <si>
    <t>Nagwa Mohamed Nazmy El-Masry</t>
  </si>
  <si>
    <t>K1</t>
  </si>
  <si>
    <t>جمالات محمد رشاد مكرم</t>
  </si>
  <si>
    <t>Gamalat Mohamed Rashad Makram</t>
  </si>
  <si>
    <t>K292</t>
  </si>
  <si>
    <t>سعد عبد السميع حسن</t>
  </si>
  <si>
    <t>Saad Abdel Samea Hassan</t>
  </si>
  <si>
    <t>K669</t>
  </si>
  <si>
    <t>رفيق محمد أمين تيمور</t>
  </si>
  <si>
    <t>Rafeek Mohamed Ameen Taymour</t>
  </si>
  <si>
    <t>K109</t>
  </si>
  <si>
    <t>عبد الفتاح محمد منصور سعد</t>
  </si>
  <si>
    <t>Abdel Fattah Mohamed Mansour Saad</t>
  </si>
  <si>
    <t>K27</t>
  </si>
  <si>
    <t>مؤنس محمد عطية إبراهيم</t>
  </si>
  <si>
    <t>Moanes Mohamed Atteya Ibrahim</t>
  </si>
  <si>
    <t>K171</t>
  </si>
  <si>
    <t>عبد الناصف محمد السيد الزغاوى</t>
  </si>
  <si>
    <t>Abdel Nasef Mohamed El-Sayed El-Zaghawy</t>
  </si>
  <si>
    <t>K20</t>
  </si>
  <si>
    <t>رمضان محمد الألفى هلال</t>
  </si>
  <si>
    <t>Ramadan Mohamed El-Alfy Helal</t>
  </si>
  <si>
    <t>K719</t>
  </si>
  <si>
    <t>ممدوح عبد الخالق حمدى</t>
  </si>
  <si>
    <t>Mamdouh Abdel Khalek Hamdy</t>
  </si>
  <si>
    <t>K421</t>
  </si>
  <si>
    <t>عبد الرازق عبد الحليم على</t>
  </si>
  <si>
    <t>Abdel Razek Abdel Halim Ali</t>
  </si>
  <si>
    <t>K50</t>
  </si>
  <si>
    <t>نبيه محمد عبد المجيد عطا</t>
  </si>
  <si>
    <t>Nabeyah Mohamed Abdel Magid Ata</t>
  </si>
  <si>
    <t>S2</t>
  </si>
  <si>
    <t>محمد رشاد عبد العال</t>
  </si>
  <si>
    <t>Mohamed Rashad Abdel Aal</t>
  </si>
  <si>
    <t>K214</t>
  </si>
  <si>
    <t>رضا السيد رزق عطية</t>
  </si>
  <si>
    <t>Reda El-Sayed rezk Atteya</t>
  </si>
  <si>
    <t>S56</t>
  </si>
  <si>
    <t>سعيد خضرى منير</t>
  </si>
  <si>
    <t>Saeed Khodary Monir</t>
  </si>
  <si>
    <t>K98</t>
  </si>
  <si>
    <t>حفنى محمد أحمد عبد العال</t>
  </si>
  <si>
    <t>Hefny Mohamed Ahmed Abdel Aal</t>
  </si>
  <si>
    <t>K99</t>
  </si>
  <si>
    <t>حنفى حسين حامد سعودى</t>
  </si>
  <si>
    <t>Hanafy Hussein Hamed Soudi</t>
  </si>
  <si>
    <t>K304</t>
  </si>
  <si>
    <t>رمضان محمود عبد الله</t>
  </si>
  <si>
    <t>Ramadan Mahmoud Abdallah</t>
  </si>
  <si>
    <t>K19</t>
  </si>
  <si>
    <t>عبد العزيز محمد عبد العزيز سالم</t>
  </si>
  <si>
    <t>Abdel Aziz Mohamed Abdel Aziz Salem</t>
  </si>
  <si>
    <t>K3014</t>
  </si>
  <si>
    <t>خالد صلاح الدين موسى غازى / إيمان أحمد الجمل</t>
  </si>
  <si>
    <t>Khaled Salah El-Din mousa Ghazy/Eman Ahmed El Gamal</t>
  </si>
  <si>
    <t>K3019</t>
  </si>
  <si>
    <t>سيد محمود سالم يونس</t>
  </si>
  <si>
    <t>Sayed Mahmoud Salem Younes</t>
  </si>
  <si>
    <t>K509</t>
  </si>
  <si>
    <t>السيد محمد صالح وهبة</t>
  </si>
  <si>
    <t>El-Sayed Mohamed Saleh Wahba</t>
  </si>
  <si>
    <t>K49</t>
  </si>
  <si>
    <t>زمزم إمبارك على المغربى</t>
  </si>
  <si>
    <t>Zamzam Embarak Ali El-Maghraby</t>
  </si>
  <si>
    <t>K1057</t>
  </si>
  <si>
    <t>أحمد عبد اللطيف الجمال</t>
  </si>
  <si>
    <t>Ahmed Abdel Latif El-Gammal</t>
  </si>
  <si>
    <t>K323</t>
  </si>
  <si>
    <t>بدوى السيد عبد المنعم</t>
  </si>
  <si>
    <t>Badawy El-Sayed Abdel Moneam</t>
  </si>
  <si>
    <t>K96</t>
  </si>
  <si>
    <t>رمضان مصطفى رمضان</t>
  </si>
  <si>
    <t>Ramadan Mostafa Ramadan</t>
  </si>
  <si>
    <t>K127</t>
  </si>
  <si>
    <t>رضا سيد محمد السنوسى</t>
  </si>
  <si>
    <t>Reda Sayed Mohamed El-Senousy</t>
  </si>
  <si>
    <t>K386</t>
  </si>
  <si>
    <t>أسامة محمد حسنى مهدى</t>
  </si>
  <si>
    <t>Ossama Mohamed Hosny Mahdy</t>
  </si>
  <si>
    <t>K470</t>
  </si>
  <si>
    <t xml:space="preserve"> محمد على أنيس محمد</t>
  </si>
  <si>
    <t>Mohamed Ali Anees Mohamed</t>
  </si>
  <si>
    <t>K297</t>
  </si>
  <si>
    <t>هانى عبد المجيد عبد المقصود</t>
  </si>
  <si>
    <t>Hany Abdel Magid Abdel Maksoud</t>
  </si>
  <si>
    <t>K157</t>
  </si>
  <si>
    <t>مدحى عبد الدايم السعدنى</t>
  </si>
  <si>
    <t>Medhy Abdel Dayem El-Saadany</t>
  </si>
  <si>
    <t>K398</t>
  </si>
  <si>
    <t>أحمد محمد سعيد السملاوى</t>
  </si>
  <si>
    <t>Ahmed Mohamed Saeed El-Semellawy</t>
  </si>
  <si>
    <t>K928</t>
  </si>
  <si>
    <t>عماد الدين عبد الفتاح عبد الرحيم</t>
  </si>
  <si>
    <t>Emad El-Din Abdel Fattah Abdel Rahim</t>
  </si>
  <si>
    <t>K320</t>
  </si>
  <si>
    <t>حسن محمد أبو النور</t>
  </si>
  <si>
    <t>Hassan Mohamed Abu El-Nour</t>
  </si>
  <si>
    <t>S28</t>
  </si>
  <si>
    <t>محمد المهدى سيد أحمد</t>
  </si>
  <si>
    <t>Mohamed El-Mahdy Sayed Ahmed</t>
  </si>
  <si>
    <t>G12</t>
  </si>
  <si>
    <t>G</t>
  </si>
  <si>
    <t xml:space="preserve">محمد مجدى محمود فتحي </t>
  </si>
  <si>
    <t>Mohamed Magdy Mahmoud Fathy</t>
  </si>
  <si>
    <t>S62</t>
  </si>
  <si>
    <t>مصطفى عبد المنعم محمد الصبروتى</t>
  </si>
  <si>
    <t>Mostafa Abdel Moneam Mohamed El-Sabarouty</t>
  </si>
  <si>
    <t>G206</t>
  </si>
  <si>
    <t>على أنور محمود الدروى</t>
  </si>
  <si>
    <t>Ali Anwer Mohamed El-Derwy</t>
  </si>
  <si>
    <t>K517</t>
  </si>
  <si>
    <t>ممدوح محمد محمد الحلوجى</t>
  </si>
  <si>
    <t>Mamdouh Mohamed Mohamed El-Halwagy</t>
  </si>
  <si>
    <t>G28</t>
  </si>
  <si>
    <t>صلاح سيد حسين عبد الرازق</t>
  </si>
  <si>
    <t>Salah Sayed Hussein Abdel Razek</t>
  </si>
  <si>
    <t>K1000</t>
  </si>
  <si>
    <t>محمد مدحت مصطفى ريحان</t>
  </si>
  <si>
    <t>Mohamed Medhat Mostafa Rayhan</t>
  </si>
  <si>
    <t>K348</t>
  </si>
  <si>
    <t>سمير أحمد خضر أبو العطا</t>
  </si>
  <si>
    <t>Samir Ahmed Khedr Abu El-Ata</t>
  </si>
  <si>
    <t>G23</t>
  </si>
  <si>
    <t>محمد حسن محمد قاسم</t>
  </si>
  <si>
    <t>Mohamed Hassan Mohamed Kasem</t>
  </si>
  <si>
    <t>G228</t>
  </si>
  <si>
    <t>صبحى محمد موسى إبراهيم</t>
  </si>
  <si>
    <t>Sobhy Mohamed Mousa Ibrahim</t>
  </si>
  <si>
    <t>G119</t>
  </si>
  <si>
    <t>محمد محروس عبد الغنى أمين</t>
  </si>
  <si>
    <t>Mohamed Mahrous Abdel Ghany Ameen</t>
  </si>
  <si>
    <t>G91</t>
  </si>
  <si>
    <t>مفرح محمد عبد الله السودانى</t>
  </si>
  <si>
    <t>Mofreh Mohamed Abdallah El-Soudany</t>
  </si>
  <si>
    <t>G84</t>
  </si>
  <si>
    <t>محمد السيد على عوض</t>
  </si>
  <si>
    <t>Mohamed El-Sayed Ali Awad</t>
  </si>
  <si>
    <t>K274</t>
  </si>
  <si>
    <t>فتحي محمد حسن شعبان</t>
  </si>
  <si>
    <t>Fathy Mohamed Hassan Shaaban</t>
  </si>
  <si>
    <t>G30</t>
  </si>
  <si>
    <t>صلاح الدين محمد البغدادى صابر</t>
  </si>
  <si>
    <t>Salah El-Din Mohamed El-Baghdady Saber</t>
  </si>
  <si>
    <t>K275</t>
  </si>
  <si>
    <t>فاروق أمين على سليم</t>
  </si>
  <si>
    <t>Farouk Ameen Ali Saleem</t>
  </si>
  <si>
    <t>K376</t>
  </si>
  <si>
    <t>وسيم عزيز باسيلى خليل</t>
  </si>
  <si>
    <t>Waseem Aziz Basily Khalil</t>
  </si>
  <si>
    <t>G57</t>
  </si>
  <si>
    <t>محمد علوى محمود برعى</t>
  </si>
  <si>
    <t>Mohamed Olwy Mahmoud Boraey</t>
  </si>
  <si>
    <t>G17</t>
  </si>
  <si>
    <t>حسين محمد هاشم حسن</t>
  </si>
  <si>
    <t>Hussein  Mohamed Hashem Hassan</t>
  </si>
  <si>
    <t>K252</t>
  </si>
  <si>
    <t>سميح عيسى شرف الدين</t>
  </si>
  <si>
    <t>Sameeh Easa Sharaf El-Din</t>
  </si>
  <si>
    <t>G147</t>
  </si>
  <si>
    <t>صبحى محمد محمد توفيق</t>
  </si>
  <si>
    <t>Sobhy Mohamed Mohamed Tawfik</t>
  </si>
  <si>
    <t>G63</t>
  </si>
  <si>
    <t>محمد جبرالله بخيت سعيد</t>
  </si>
  <si>
    <t>Mohamed Gabrallah Bekhit Saeed</t>
  </si>
  <si>
    <t>K47</t>
  </si>
  <si>
    <t>محمد أحمد مصطفى</t>
  </si>
  <si>
    <t>Mohamed Ahmed Mostafa</t>
  </si>
  <si>
    <t>K999</t>
  </si>
  <si>
    <t>فتحي محمد على سليمان</t>
  </si>
  <si>
    <t>Fathy Mohamed Ali Soliman</t>
  </si>
  <si>
    <t>K403</t>
  </si>
  <si>
    <t>عبد الوهاب محمد الطيب حسن</t>
  </si>
  <si>
    <t>Abdel Wahab Mohamed El-Tayeb hassan</t>
  </si>
  <si>
    <t>K641</t>
  </si>
  <si>
    <t>محمد عثمان محمد إبراهيم</t>
  </si>
  <si>
    <t>Mohamed Osman Mohamed Ibrahim</t>
  </si>
  <si>
    <t>K3022</t>
  </si>
  <si>
    <t>محمد ممدوح محمد سعيد حمدى</t>
  </si>
  <si>
    <t>Mohamed Mamdouh Mohamed Saeed Hamdy</t>
  </si>
  <si>
    <t>G53</t>
  </si>
  <si>
    <t>الإمام عبده الإمام حمادة</t>
  </si>
  <si>
    <t>El-Emam Abdo El-Emam Hamada</t>
  </si>
  <si>
    <t>K940</t>
  </si>
  <si>
    <t>أحمد محمد على حنيش</t>
  </si>
  <si>
    <t>Ahmed Mohamed Ali Heneish</t>
  </si>
  <si>
    <t>G14</t>
  </si>
  <si>
    <t>السيد كامل محمد عبد الخالق</t>
  </si>
  <si>
    <t>El-Sayed Kamel Mohamed Abdel Khalek</t>
  </si>
  <si>
    <t>G181</t>
  </si>
  <si>
    <t>عدنان على أحمد منصور</t>
  </si>
  <si>
    <t>Adnan Ali Ahmed Mansour</t>
  </si>
  <si>
    <t>K310</t>
  </si>
  <si>
    <t>عبد المقصود أحمد أحمد إمام</t>
  </si>
  <si>
    <t>Abdel Maksoud Ahmed Ahmed Emam</t>
  </si>
  <si>
    <t>G31</t>
  </si>
  <si>
    <t>عبد الشهيد حنا واصف حنا</t>
  </si>
  <si>
    <t>Abdel Shahid Hanna Wasef Hanna</t>
  </si>
  <si>
    <t>K249</t>
  </si>
  <si>
    <t>محمود حسن فؤاد</t>
  </si>
  <si>
    <t>Mahmoud Hassan Foad</t>
  </si>
  <si>
    <t>G1</t>
  </si>
  <si>
    <t>أحمد يوسف مراد عبد الجليل</t>
  </si>
  <si>
    <t>Ahmed Yousef Morad Abdel Galil</t>
  </si>
  <si>
    <t>G148</t>
  </si>
  <si>
    <t>مرعب حسين محمد أحمد</t>
  </si>
  <si>
    <t>Moraeb Hussein Mohamed Ahmed</t>
  </si>
  <si>
    <t>G74</t>
  </si>
  <si>
    <t>مدحت عدلى غبريال عبد النور</t>
  </si>
  <si>
    <t>Medhat Adly Ghobrial Abdel Nour</t>
  </si>
  <si>
    <t>K64</t>
  </si>
  <si>
    <t>آمال عجيب لوندى جرجس</t>
  </si>
  <si>
    <t>Amaal Ageeb Lawendy Gerges</t>
  </si>
  <si>
    <t>S9</t>
  </si>
  <si>
    <t>أحمد عوض أحمد رمضان</t>
  </si>
  <si>
    <t>Ahmed Awad Ahmed Ramadan</t>
  </si>
  <si>
    <t>K642</t>
  </si>
  <si>
    <t>محمد عثمان سعد شاهين</t>
  </si>
  <si>
    <t>Mohamed Osman Saad Shahin</t>
  </si>
  <si>
    <t>G168</t>
  </si>
  <si>
    <t>محمد محمود حسين منصور</t>
  </si>
  <si>
    <t>Mohamed Mahmoud Hussein Mansour</t>
  </si>
  <si>
    <t>K474</t>
  </si>
  <si>
    <t>أحمد مدبولى مرسى أحمد</t>
  </si>
  <si>
    <t>Ahmed Madbouly Morsy Ahmed</t>
  </si>
  <si>
    <t>G27</t>
  </si>
  <si>
    <t>السيد محمد السيد عبد العال</t>
  </si>
  <si>
    <t>El-Sayed Mohamed El-Sayed Abdel Aal</t>
  </si>
  <si>
    <t>K404</t>
  </si>
  <si>
    <t>ممدوح عبده محمد مدين</t>
  </si>
  <si>
    <t>Mamdouh Abdo Mohamed Madyan</t>
  </si>
  <si>
    <t>K95</t>
  </si>
  <si>
    <t>أميرة جريس أمين فهمى</t>
  </si>
  <si>
    <t>Amira Gerais Amin Fahmy</t>
  </si>
  <si>
    <t>K22</t>
  </si>
  <si>
    <t>هانى أنور عبد العزيز</t>
  </si>
  <si>
    <t>Hany Anwer Abdel-Aziz</t>
  </si>
  <si>
    <t>G35</t>
  </si>
  <si>
    <t>أحمد عبد الراضى درويش</t>
  </si>
  <si>
    <t>Ahmed Abdel Radi Darwish</t>
  </si>
  <si>
    <t>K305</t>
  </si>
  <si>
    <t>عبد المجيد محمد عبد المجيد</t>
  </si>
  <si>
    <t>Abdel Magid Mohamed Abdel Magid</t>
  </si>
  <si>
    <t>G42</t>
  </si>
  <si>
    <t>ممدوح دسوقى إبراهيم دسوقى</t>
  </si>
  <si>
    <t>Mamdouh Desouky Ibrahim Desouky</t>
  </si>
  <si>
    <t>K235</t>
  </si>
  <si>
    <t>زكريا أحمد حسن سليمان</t>
  </si>
  <si>
    <t>Zakareya Ahmed Hassan Saliman</t>
  </si>
  <si>
    <t>K123</t>
  </si>
  <si>
    <t>أحمد فتحي عبد اللطيف</t>
  </si>
  <si>
    <t>Ahmed Fathy Abdel Latif</t>
  </si>
  <si>
    <t>K358</t>
  </si>
  <si>
    <t>مصطفى داوود أحمد زبير</t>
  </si>
  <si>
    <t>Mostafa Dawoud Ahmed Zobeir</t>
  </si>
  <si>
    <t>K538</t>
  </si>
  <si>
    <t>يوسف سليمان يوسف</t>
  </si>
  <si>
    <t>Yousef Soliman Yousef</t>
  </si>
  <si>
    <t>G412</t>
  </si>
  <si>
    <t>إبراهيم الشاذلى إبراهيم محمد</t>
  </si>
  <si>
    <t>Ibrahim El-Shazly Ibrahim Mohamed</t>
  </si>
  <si>
    <t>K328</t>
  </si>
  <si>
    <t>مصطفى حمدى نبوى</t>
  </si>
  <si>
    <t>Mostfa Hamdy Nabawy</t>
  </si>
  <si>
    <t>K393</t>
  </si>
  <si>
    <t>هالة عبد العظيم الدولتلى</t>
  </si>
  <si>
    <t>Hala Abdel Azim El-Dawlatly</t>
  </si>
  <si>
    <t>G34</t>
  </si>
  <si>
    <t>ماهر أحمد عبد اللطيف حسن</t>
  </si>
  <si>
    <t xml:space="preserve"> Maher Ahmed Abdel Latif Hassan</t>
  </si>
  <si>
    <t>G204</t>
  </si>
  <si>
    <t>محمد أحمد داوود عثمان</t>
  </si>
  <si>
    <t>Mohamed Ahmed Dawoud Osman</t>
  </si>
  <si>
    <t>K160</t>
  </si>
  <si>
    <t>ممدوح رزق محمود السيد</t>
  </si>
  <si>
    <t>Mamdouh Rezk Mahmoud El-Sayed</t>
  </si>
  <si>
    <t>K10</t>
  </si>
  <si>
    <t>حامد أبو الفتوح تقى الدين</t>
  </si>
  <si>
    <t>Hamed Abu El-Fotouh Takey El-Din</t>
  </si>
  <si>
    <t>K937</t>
  </si>
  <si>
    <t>هدى محمد حسنين مخلوف</t>
  </si>
  <si>
    <t>Hoda Mohamed Hassanein Makhlouf</t>
  </si>
  <si>
    <t>K604</t>
  </si>
  <si>
    <t>حسين حسن نعمان البرديسى</t>
  </si>
  <si>
    <t>Hussein Hassan Noman El-Bardisy</t>
  </si>
  <si>
    <t>S25</t>
  </si>
  <si>
    <t>مصطفى أحمد محمد على</t>
  </si>
  <si>
    <t>Mostafa Ahmed Mohamed Ali</t>
  </si>
  <si>
    <t>K213</t>
  </si>
  <si>
    <t>نادية محمد إسماعيل سلامة</t>
  </si>
  <si>
    <t>Nadia Mohamed Ismaeel Salama</t>
  </si>
  <si>
    <t>G83</t>
  </si>
  <si>
    <t>حمدى عبد الفتاح أحمد سيد</t>
  </si>
  <si>
    <t>Hamdy Abdel Fattah Ahmed Sayed</t>
  </si>
  <si>
    <t>G240</t>
  </si>
  <si>
    <t>محمد أمين إبراهيم بكر</t>
  </si>
  <si>
    <t>Mohamed Amin Ibrahim Bakr</t>
  </si>
  <si>
    <t>G272</t>
  </si>
  <si>
    <t>السيد محمود عبد النبى محمود</t>
  </si>
  <si>
    <t>El-Sayed Mahmoud Abdel Naby Mahmoud</t>
  </si>
  <si>
    <t>G10</t>
  </si>
  <si>
    <t>إبراهيم السيد إبراهيم بدر</t>
  </si>
  <si>
    <t>Ibrahim El-Sayed Ibrahim Badr</t>
  </si>
  <si>
    <t>K377</t>
  </si>
  <si>
    <t>عماد الدين محمد محمد الجمسى</t>
  </si>
  <si>
    <t>Emad El-Din Mohamed Mohamed El-Gamsy</t>
  </si>
  <si>
    <t>G18</t>
  </si>
  <si>
    <t>عبده محمد حسن البلاسى</t>
  </si>
  <si>
    <t>Abdo Mohamed Hassan El-Balasy</t>
  </si>
  <si>
    <t>G50</t>
  </si>
  <si>
    <t>عمر إبراهيم أحمد عثمان</t>
  </si>
  <si>
    <t>Omar Ibrahim Ahmed Osman</t>
  </si>
  <si>
    <t>K449</t>
  </si>
  <si>
    <t>سيد رشدى محمود غرس الدين</t>
  </si>
  <si>
    <t>Sayed Roshdy Mahmoud Ghars El-Din</t>
  </si>
  <si>
    <t>K3020</t>
  </si>
  <si>
    <t>يوسف عبد المنعم الجوهرى</t>
  </si>
  <si>
    <t>Yousef Abdel Moneam El-Gohary</t>
  </si>
  <si>
    <t>G129</t>
  </si>
  <si>
    <t>حنفى إبراهيم محمد راغب</t>
  </si>
  <si>
    <t>Hanafy Ibrahim Mohamed Ragheb</t>
  </si>
  <si>
    <t>S12</t>
  </si>
  <si>
    <t>يوسف أحمد على يوسف</t>
  </si>
  <si>
    <t>Yousef Ahmed Ali Yousef</t>
  </si>
  <si>
    <t>G45</t>
  </si>
  <si>
    <t>صبرى شعبان أحمد سلام</t>
  </si>
  <si>
    <t>Sabry Shaaban Ahmed Salam</t>
  </si>
  <si>
    <t>G149</t>
  </si>
  <si>
    <t>محمد سعد أحمد الغمراوى</t>
  </si>
  <si>
    <t>Mohamed Saad Ahmed El Ghamrawy</t>
  </si>
  <si>
    <t>K973</t>
  </si>
  <si>
    <t>مجدى محمد محمد الشبلى</t>
  </si>
  <si>
    <t>Magdy Mohamed Mohamed El-Shebly</t>
  </si>
  <si>
    <t>G102</t>
  </si>
  <si>
    <t>محمود عبد اللطيف عبد العزيز</t>
  </si>
  <si>
    <t>Mahmoud Abdel Latif Abdel Aziz</t>
  </si>
  <si>
    <t>G3</t>
  </si>
  <si>
    <t>أحمد يحيى أحمد قاسم</t>
  </si>
  <si>
    <t>Ahmed Yehya Ahmed Kasem</t>
  </si>
  <si>
    <t>G19</t>
  </si>
  <si>
    <t>إبراهيم سالم محمد شريف</t>
  </si>
  <si>
    <t>Ibrahim Salem Mohamed Sherif</t>
  </si>
  <si>
    <t>G81</t>
  </si>
  <si>
    <t>على وهبة على فراج</t>
  </si>
  <si>
    <t>Ali Wahba Ali Farrag</t>
  </si>
  <si>
    <t>K69</t>
  </si>
  <si>
    <t>سعيد السيد أحمد عصفور</t>
  </si>
  <si>
    <t>Saeed El-Sayed Ahmed Asfour</t>
  </si>
  <si>
    <t>G133</t>
  </si>
  <si>
    <t>مختار محمد عبد الجليل</t>
  </si>
  <si>
    <t>Mokhtar Mohamed Abdel Galil</t>
  </si>
  <si>
    <t>G193</t>
  </si>
  <si>
    <t>حسان السيد حسان قناوى</t>
  </si>
  <si>
    <t>Hassaan El-Sayed Hassaan Kenawy</t>
  </si>
  <si>
    <t>G219</t>
  </si>
  <si>
    <t>حسن مدبولى رمضان</t>
  </si>
  <si>
    <t>Hassan Madboly Ramadan</t>
  </si>
  <si>
    <t>S126</t>
  </si>
  <si>
    <t>رجب محمد حسيب مرسال</t>
  </si>
  <si>
    <t>Ragab Mohamed Hasib Mersal</t>
  </si>
  <si>
    <t>K815</t>
  </si>
  <si>
    <t>جابر قرنى طه محمد</t>
  </si>
  <si>
    <t>Gaber Korany Taha Mohamed</t>
  </si>
  <si>
    <t>G24</t>
  </si>
  <si>
    <t>عزت عزت أحمد على الخولى</t>
  </si>
  <si>
    <t>Ezzat Ezzat Ahmed Ali El-Kholy</t>
  </si>
  <si>
    <t>S13</t>
  </si>
  <si>
    <t>ناجى عبد الحفيظ عبد المقصود</t>
  </si>
  <si>
    <t>Nagy Abdel Hafeez Abdel Maksoud</t>
  </si>
  <si>
    <t>G161</t>
  </si>
  <si>
    <t>عبد المنعم أحمد خفير منصور</t>
  </si>
  <si>
    <t>Abdel Moneam Ahmed Khafeer Mansour</t>
  </si>
  <si>
    <t>S26</t>
  </si>
  <si>
    <t>محمود على محمد سيد أحمد</t>
  </si>
  <si>
    <t>Mahmoud Ali Mohamed Sayed Ahmed</t>
  </si>
  <si>
    <t>K215</t>
  </si>
  <si>
    <t>محمد محمد أحمد جبر</t>
  </si>
  <si>
    <t>Mohamed Mohamed Ahmed Gabr</t>
  </si>
  <si>
    <t>K498</t>
  </si>
  <si>
    <t>محمد أبو العينين فرج شلبى</t>
  </si>
  <si>
    <t>Mohamed Abu El-Enein Farag Shalaby</t>
  </si>
  <si>
    <t>G44</t>
  </si>
  <si>
    <t>محمد عبد العظيم عبد الغنى يوسف</t>
  </si>
  <si>
    <t>Mohamed Abdel Azim Abdel Ghany Yousef</t>
  </si>
  <si>
    <t>K827</t>
  </si>
  <si>
    <t>محمد عز الدين عبد الغنى الزهيرى</t>
  </si>
  <si>
    <t>Mohamed Ezz El-Din Abdel Ghany El-Zoheiry</t>
  </si>
  <si>
    <t>K525</t>
  </si>
  <si>
    <t>عزة فؤاد حسن العسال</t>
  </si>
  <si>
    <t>Azza Foad Hassan El-Assal</t>
  </si>
  <si>
    <t>K114</t>
  </si>
  <si>
    <t>كمال عبد المنعم أحمد عبد المنعم</t>
  </si>
  <si>
    <t>Kamal Abdel Moneam Ahmed Abdel Moneam</t>
  </si>
  <si>
    <t>K603</t>
  </si>
  <si>
    <t>أحمد عبده محمد حسنين</t>
  </si>
  <si>
    <t>Ahmed Abdo Mohamed Hassanein</t>
  </si>
  <si>
    <t>G120</t>
  </si>
  <si>
    <t>أحمد عيد عبد العزيز عيسى</t>
  </si>
  <si>
    <t>Ahmed Eid Abdel Aziz Easa</t>
  </si>
  <si>
    <t>K441</t>
  </si>
  <si>
    <t>محمود رضا فريد عبد الله</t>
  </si>
  <si>
    <t>Mahmoud Reda Farid Abdallah</t>
  </si>
  <si>
    <t>G93</t>
  </si>
  <si>
    <t>مجيب عبد العزيز إبراهيم</t>
  </si>
  <si>
    <t>Mogib Abdel Aziz Ibrahim</t>
  </si>
  <si>
    <t>G68</t>
  </si>
  <si>
    <t>مجدى ى عزيز عزات محمد</t>
  </si>
  <si>
    <t>Magdy Y Aziz Ezzat Mohamed</t>
  </si>
  <si>
    <t>G179</t>
  </si>
  <si>
    <t>سامى عليان محمد شلبى</t>
  </si>
  <si>
    <t>Samy Elyan Mohamed Shalaby</t>
  </si>
  <si>
    <t>G15</t>
  </si>
  <si>
    <t>مصطفى عبد العزيز أحمد حسن</t>
  </si>
  <si>
    <t>Mostafa Abdel Aziz Ahmed Hassan</t>
  </si>
  <si>
    <t>G280</t>
  </si>
  <si>
    <t>بكر حسن محمد بكر</t>
  </si>
  <si>
    <t>Bakr Hassan Mohamed Bakr</t>
  </si>
  <si>
    <t>G36</t>
  </si>
  <si>
    <t>عز الدين محمد على عبد الكريم</t>
  </si>
  <si>
    <t>Ezz El-Din Mohamed Ali Abdel Karim</t>
  </si>
  <si>
    <t>S8</t>
  </si>
  <si>
    <t>محمود عمر محمد عمارة حرفوش</t>
  </si>
  <si>
    <t>Mahmoud Omar Mohamed Omara Harfoush</t>
  </si>
  <si>
    <t>K307</t>
  </si>
  <si>
    <t>عبد الفتاح عبد الفتاح عبد الله</t>
  </si>
  <si>
    <t>Abdel Fattah Abdel Fattah Abdallah</t>
  </si>
  <si>
    <t>K260</t>
  </si>
  <si>
    <t>سمير سعد على حسنين</t>
  </si>
  <si>
    <t>Samir Saad Ali Hassanein</t>
  </si>
  <si>
    <t>K295</t>
  </si>
  <si>
    <t>أحمد سيد فرماوى</t>
  </si>
  <si>
    <t>Ahmed Sayed Faramawy</t>
  </si>
  <si>
    <t>K329</t>
  </si>
  <si>
    <t>محمد ماجد سعيد عبد الفتاح</t>
  </si>
  <si>
    <t>Mohamed Maged Saeed Abdel Fattah</t>
  </si>
  <si>
    <t>G108</t>
  </si>
  <si>
    <t>كمال فؤاد فتح الباب جاد</t>
  </si>
  <si>
    <t>Kamal Foad Fateh El-Bab Gad</t>
  </si>
  <si>
    <t>S14</t>
  </si>
  <si>
    <t>محمد عبد الحميد عمارة قيصر</t>
  </si>
  <si>
    <t>Mohamed Abdel Hamid Omara Kaysar</t>
  </si>
  <si>
    <t>K434</t>
  </si>
  <si>
    <t>عبد الفتاح النور سليمان</t>
  </si>
  <si>
    <t>Abdel Fattah El-Nour Soliman</t>
  </si>
  <si>
    <t>S11</t>
  </si>
  <si>
    <t>محمد أحمد عبد البارى</t>
  </si>
  <si>
    <t>Mohamed Ahmed Abdel Bary</t>
  </si>
  <si>
    <t>G32</t>
  </si>
  <si>
    <t>محمد سيد خليل السيد</t>
  </si>
  <si>
    <t>Mohamed Sayed Khalil El-Sayed</t>
  </si>
  <si>
    <t>G92</t>
  </si>
  <si>
    <t>على رضوان محمود بوتلى</t>
  </si>
  <si>
    <t>Ali Radwan Mahmoud Botly</t>
  </si>
  <si>
    <t>K324</t>
  </si>
  <si>
    <t>عمرو محمود محمد المراكبى</t>
  </si>
  <si>
    <t>Amr Mahmoud Mohamed El-Marakby</t>
  </si>
  <si>
    <t>G128</t>
  </si>
  <si>
    <t>عبد الباسط محمد عبد الستار</t>
  </si>
  <si>
    <t>Abdel Baset Mohamed Abdel Sattar</t>
  </si>
  <si>
    <t>G125</t>
  </si>
  <si>
    <t>عبد الله حامد سلامه عايش</t>
  </si>
  <si>
    <t>Abdallah Hamed Salama Ayesh</t>
  </si>
  <si>
    <t>K541</t>
  </si>
  <si>
    <t>ابراهيم الملقب جهلان بدري محمد</t>
  </si>
  <si>
    <t>Ibrahim El-Molakab Gahlan Badry Mohamed</t>
  </si>
  <si>
    <t>K2355</t>
  </si>
  <si>
    <t>محمود أحمد علي محمود</t>
  </si>
  <si>
    <t>Mahmoud Ahmed Ali Mahmoud</t>
  </si>
  <si>
    <t>K199</t>
  </si>
  <si>
    <t>اوليفيا محمد ضياء الدين</t>
  </si>
  <si>
    <t>Olivia Mohamed Deyaa El-Din</t>
  </si>
  <si>
    <t>K1026</t>
  </si>
  <si>
    <t>محمد صلاح الدين البسيوني</t>
  </si>
  <si>
    <t>Mohamed Salah El-Din El-Basyouny</t>
  </si>
  <si>
    <t>G167</t>
  </si>
  <si>
    <t>محمود عبد الوهاب محمد نصر</t>
  </si>
  <si>
    <t>Mahmoud Abdel Wahab Mohamed Nasr</t>
  </si>
  <si>
    <t>K3027</t>
  </si>
  <si>
    <t>منير محمد محمود دياب</t>
  </si>
  <si>
    <t>Monir Mohamed Mahmoud Diab</t>
  </si>
  <si>
    <t>G55</t>
  </si>
  <si>
    <t xml:space="preserve">عادل توفيق محمود الحبشى </t>
  </si>
  <si>
    <t>Adel Tawfik Mahmoud El-Habashy</t>
  </si>
  <si>
    <t>G111</t>
  </si>
  <si>
    <t xml:space="preserve">محمد ابراهيم سيد رمضان </t>
  </si>
  <si>
    <t>Mohamed Ibrahim Sayed Ramadan</t>
  </si>
  <si>
    <t>K212</t>
  </si>
  <si>
    <t>صديق علي عبد اللطيف محمد</t>
  </si>
  <si>
    <t>Seddik Ali Abdel Latif Mohamed</t>
  </si>
  <si>
    <t>K406</t>
  </si>
  <si>
    <t>أشرف صبحي محمد سعفان</t>
  </si>
  <si>
    <t>Ashraf Sobhy Mohamed Saafan</t>
  </si>
  <si>
    <t>G56</t>
  </si>
  <si>
    <t>منير زغلول شريف خطاب</t>
  </si>
  <si>
    <t>Monir Zaghloul Sherif Khattab</t>
  </si>
  <si>
    <t>G60</t>
  </si>
  <si>
    <t>السيد يوسف مصطفي الغساس</t>
  </si>
  <si>
    <t>El-Sayed Yousef Mostafa El-Ghassas</t>
  </si>
  <si>
    <t>G13</t>
  </si>
  <si>
    <t>محمد عبد الرسول محمود السيد</t>
  </si>
  <si>
    <t>Mohamed Abdel Rasoul Mahmoud El-Sayed</t>
  </si>
  <si>
    <t>S7</t>
  </si>
  <si>
    <t>حمدي أحمد محمد سعداوي</t>
  </si>
  <si>
    <t>Hamdy Ahmed Mohamed Saadawy</t>
  </si>
  <si>
    <t>G144</t>
  </si>
  <si>
    <t>فتحي محمد السيد أحمد</t>
  </si>
  <si>
    <t>Fathy Mohamed El-Sayed Ahmed</t>
  </si>
  <si>
    <t>S15</t>
  </si>
  <si>
    <t>قباري عبده بحيري</t>
  </si>
  <si>
    <t>Kabbary Abdo Bheiry</t>
  </si>
  <si>
    <t>K156</t>
  </si>
  <si>
    <t>محمد سعيد عبد النبي مسعود</t>
  </si>
  <si>
    <t>Mohamed Saeed Abdel Naby Masoud</t>
  </si>
  <si>
    <t>G118</t>
  </si>
  <si>
    <t>أحمد على أحمد النواوى</t>
  </si>
  <si>
    <t>Ahmed Ali Ahmed El Nawawy</t>
  </si>
  <si>
    <t>G76</t>
  </si>
  <si>
    <t>أحمد حسن أحمد ادريس</t>
  </si>
  <si>
    <t>Ahmed Hassan Ahmed Edrees</t>
  </si>
  <si>
    <t>K395</t>
  </si>
  <si>
    <t>نبيل فوزى جرجس</t>
  </si>
  <si>
    <t>Nabil Fawzy Gerges</t>
  </si>
  <si>
    <t>G99</t>
  </si>
  <si>
    <t>رضا عزيز فؤاد محمود يسرى</t>
  </si>
  <si>
    <t>Reda Aziz Foad Mahmoud Yosry</t>
  </si>
  <si>
    <t>G123</t>
  </si>
  <si>
    <t>فرج سيد حسين ابراهيم</t>
  </si>
  <si>
    <t>Farag Sayed Hussein Ibrahim</t>
  </si>
  <si>
    <t>G136</t>
  </si>
  <si>
    <t>حلمى ابراهيم احمد حلمى</t>
  </si>
  <si>
    <t>Helmy Ibrahim Ahmed Helmy</t>
  </si>
  <si>
    <t>K481</t>
  </si>
  <si>
    <t>حسن احمد محمد على</t>
  </si>
  <si>
    <t>Hassan Ahmed Mohamed Ali</t>
  </si>
  <si>
    <t>K6</t>
  </si>
  <si>
    <t>معتز حسن منشاوى السلكاوى</t>
  </si>
  <si>
    <t>Mootaz Hassan Menshawy El Salakawy</t>
  </si>
  <si>
    <t>K2590</t>
  </si>
  <si>
    <t>كمال احمد محمد جاب الله</t>
  </si>
  <si>
    <t>Kamal Ahmed Mohamed Gaballah</t>
  </si>
  <si>
    <t>G222</t>
  </si>
  <si>
    <t>اسامة محمد محمد حماده</t>
  </si>
  <si>
    <t>OssMohamed Mohamed Hamada</t>
  </si>
  <si>
    <t>K79</t>
  </si>
  <si>
    <t>جمال على مهدى على</t>
  </si>
  <si>
    <t>Gamal Ali Mahdy Ali</t>
  </si>
  <si>
    <t>G183</t>
  </si>
  <si>
    <t>عاطف محمد كمال يوسف</t>
  </si>
  <si>
    <t>Atef Mohamed Kamal Yousef</t>
  </si>
  <si>
    <t>K345</t>
  </si>
  <si>
    <t>ايمان محمد فهمى مصطفى</t>
  </si>
  <si>
    <t>Eman Mohamed Fahmy Mostafa</t>
  </si>
  <si>
    <t>G244</t>
  </si>
  <si>
    <t>محمد عادل محمد عمر خطاب</t>
  </si>
  <si>
    <t>Mohamed Adel Mohamed Omar Khattab</t>
  </si>
  <si>
    <t>G51</t>
  </si>
  <si>
    <t>عبد النعيم حسن على سليم</t>
  </si>
  <si>
    <t>Abdel Naiem Hassan Ali Salim</t>
  </si>
  <si>
    <t>G73</t>
  </si>
  <si>
    <t>محمد منير اسماعيل المرسى</t>
  </si>
  <si>
    <t>Mohamed Monir Ismaeel El Morsy</t>
  </si>
  <si>
    <t>G21</t>
  </si>
  <si>
    <t>محمود عبد الحليم سليم فضل</t>
  </si>
  <si>
    <t>Mohmoud Abdel Halim Salim Fadl</t>
  </si>
  <si>
    <t>K383</t>
  </si>
  <si>
    <t>هشام ابراهيم محمد الصادق</t>
  </si>
  <si>
    <t>Hesham Ibrahim Mohamed El Sadek</t>
  </si>
  <si>
    <t>G210</t>
  </si>
  <si>
    <t>عباس محمد عباس عبد الله</t>
  </si>
  <si>
    <t>Abbas Mohamed Abbas Abdallah</t>
  </si>
  <si>
    <t>G159</t>
  </si>
  <si>
    <t>عبد العزيز محمود أحمد</t>
  </si>
  <si>
    <t>Abdel Aziz Mahmoud Ahmed</t>
  </si>
  <si>
    <t>K410</t>
  </si>
  <si>
    <t>مصطفى فرج حجاج سلامة</t>
  </si>
  <si>
    <t>Mostafa Farag Haggag Salama</t>
  </si>
  <si>
    <t>G85</t>
  </si>
  <si>
    <t>حسن حسين محمد عبد العزيز</t>
  </si>
  <si>
    <t>Hassan Hussein Mohamed Abdel Aziz</t>
  </si>
  <si>
    <t>G227</t>
  </si>
  <si>
    <t>يسري عبد الفتاح أحمد الدريني</t>
  </si>
  <si>
    <t>Yosry Abdel Fattah Ahmed El-Drainy</t>
  </si>
  <si>
    <t>G195</t>
  </si>
  <si>
    <t>كامل محمد أحمد ندا</t>
  </si>
  <si>
    <t>Kamed Mohamed Ahmed Nada</t>
  </si>
  <si>
    <t>K185</t>
  </si>
  <si>
    <t xml:space="preserve">عصام الدين حسن محمد </t>
  </si>
  <si>
    <t>Essam El-Din Hassan Mohamed</t>
  </si>
  <si>
    <t>K28</t>
  </si>
  <si>
    <t>أحمد السيد حسن قناوي</t>
  </si>
  <si>
    <t>Ahmed El Sayed Hassan Kenawy</t>
  </si>
  <si>
    <t>K225</t>
  </si>
  <si>
    <t>مصطفى إمام أحمد وصيف</t>
  </si>
  <si>
    <t>Mostafa Emam Ahmed Waseef</t>
  </si>
  <si>
    <t>G67</t>
  </si>
  <si>
    <t>عبد السلام سيد أحمد عبد السلام</t>
  </si>
  <si>
    <t>Abdel Salam Sayed Ahmed Abdel Salam</t>
  </si>
  <si>
    <t>G38</t>
  </si>
  <si>
    <t>السيد محمد السيد حسانين</t>
  </si>
  <si>
    <t>El Sayed Mohamed El Sayed Hassanein</t>
  </si>
  <si>
    <t>G221</t>
  </si>
  <si>
    <t>رمضان السيد منصور</t>
  </si>
  <si>
    <t>Ramadan El Sayed Mansour</t>
  </si>
  <si>
    <t>G146</t>
  </si>
  <si>
    <t>محمد عبد الحليم قناوى</t>
  </si>
  <si>
    <t>Mohamed Abdel Halim Kenawy</t>
  </si>
  <si>
    <t>K485</t>
  </si>
  <si>
    <t xml:space="preserve">على ادريس علي جمعة </t>
  </si>
  <si>
    <t>Ali Edris Ali Gomaa</t>
  </si>
  <si>
    <t>K30</t>
  </si>
  <si>
    <t>احمد محمد علي فكى</t>
  </si>
  <si>
    <t>Ahmed Mohamed Ali Fekky</t>
  </si>
  <si>
    <t>G157</t>
  </si>
  <si>
    <t>حمدى توفيق عبد العزيز محمد</t>
  </si>
  <si>
    <t>Hamdy Tawfik Abdel Aziz Mohamed</t>
  </si>
  <si>
    <t>K136</t>
  </si>
  <si>
    <t>ابراهيم سعد موسى معوض</t>
  </si>
  <si>
    <t>Ibrahim Saad Mousa Moawad</t>
  </si>
  <si>
    <t>G165</t>
  </si>
  <si>
    <t>محمد جمال الدين صادق محمد</t>
  </si>
  <si>
    <t>Mohamed Gamal El-Din Sadek Mohamed</t>
  </si>
  <si>
    <t>G75</t>
  </si>
  <si>
    <t>كارم عبدالحليم حامد منسى</t>
  </si>
  <si>
    <t>Karem Abdel Halim Hamed Mansy</t>
  </si>
  <si>
    <t>G48</t>
  </si>
  <si>
    <t>عاطف محمد ابوالفتوح بدور</t>
  </si>
  <si>
    <t>Atef Mohamed Abul Fotouh Bdour</t>
  </si>
  <si>
    <t>G46</t>
  </si>
  <si>
    <t>علاء الدين السيد سليمان خليل</t>
  </si>
  <si>
    <t>Alaa El-Din Al Sayed Soliman Khalil</t>
  </si>
  <si>
    <t>S36</t>
  </si>
  <si>
    <t>محمود رافت عبدالقادر سعد</t>
  </si>
  <si>
    <t>Mahmoud Raafat Abdel Kader Saad</t>
  </si>
  <si>
    <t>K442</t>
  </si>
  <si>
    <t>احمد لطفى عبدالعزيز مزيد</t>
  </si>
  <si>
    <t>Ahmed Lotfy Abdel Aizi Mazid</t>
  </si>
  <si>
    <t>G315</t>
  </si>
  <si>
    <t>احمد هلال محمد حسن</t>
  </si>
  <si>
    <t>Ahmed Helal Mohamed Hassan</t>
  </si>
  <si>
    <t>K131</t>
  </si>
  <si>
    <t>سمير قطب احمد طايل</t>
  </si>
  <si>
    <t>Samir Kotb Ahmed Tayel</t>
  </si>
  <si>
    <t>G103</t>
  </si>
  <si>
    <t>عزالدين احمد ابراهيم احمد</t>
  </si>
  <si>
    <t>Ezz El-Din Ahmed Ibrahim Ahmed</t>
  </si>
  <si>
    <t>G139</t>
  </si>
  <si>
    <t>احمد طه احمد رمضان</t>
  </si>
  <si>
    <t>Ahmed Taha Ahmed Ramadan</t>
  </si>
  <si>
    <t>G39</t>
  </si>
  <si>
    <t>اسماعيل احمد اسماعيل النجار</t>
  </si>
  <si>
    <t>Ismaeel Ahmed Ismaeel El Naggar</t>
  </si>
  <si>
    <t>S17</t>
  </si>
  <si>
    <t>عبدالعزيز عبدالباسط السيد</t>
  </si>
  <si>
    <t>Abdel Aziz Abdel Baset El Sayed</t>
  </si>
  <si>
    <t>K753</t>
  </si>
  <si>
    <t>نظمى محمود عارف المتولى</t>
  </si>
  <si>
    <t>Nazmy Mahmoud Aref El Metwally</t>
  </si>
  <si>
    <t>K443</t>
  </si>
  <si>
    <t>اسماعيل احمد محمد اسماعيل</t>
  </si>
  <si>
    <t xml:space="preserve">Ismaeel Ahmed Mohamed Ismaeel </t>
  </si>
  <si>
    <t>G54</t>
  </si>
  <si>
    <t>زينب محمد طه ابراهيم</t>
  </si>
  <si>
    <t>Zeinab Mohamed Taha Ibrahim</t>
  </si>
  <si>
    <t>K385</t>
  </si>
  <si>
    <t>ربيع الحسينى محمد على</t>
  </si>
  <si>
    <t>Rabea El Hoseiny Mohamed Ali</t>
  </si>
  <si>
    <t>G160</t>
  </si>
  <si>
    <t>حسين احمد محمد ابوجناح</t>
  </si>
  <si>
    <t>Hussein Ahmed Mohamed Abu Genah</t>
  </si>
  <si>
    <t>K640</t>
  </si>
  <si>
    <t>نصر محمد نصر عبدالله</t>
  </si>
  <si>
    <t>Nasr Mohamed Nasr Abdallah</t>
  </si>
  <si>
    <t>G231</t>
  </si>
  <si>
    <t>محمد يحيى عوض فقوسه</t>
  </si>
  <si>
    <t>Mohamed Yehya Awad Faquousa</t>
  </si>
  <si>
    <t>K1081</t>
  </si>
  <si>
    <t>دولت مصطفى صالح محمد</t>
  </si>
  <si>
    <t>Dawlat Mostafa Saleh Mohamed</t>
  </si>
  <si>
    <t>G217</t>
  </si>
  <si>
    <t>حامد السيد عبده عبدالباقى</t>
  </si>
  <si>
    <t>Hamed El-Sayed Abdo Abdel Baky</t>
  </si>
  <si>
    <t>G214</t>
  </si>
  <si>
    <t>محمد السيد اسماعيل سيد احمد</t>
  </si>
  <si>
    <t>Mohamed El-Sayed Ismaiel Sayed Ahmed</t>
  </si>
  <si>
    <t>K196</t>
  </si>
  <si>
    <t>سمير عثمان احمد عبدالصادق</t>
  </si>
  <si>
    <t>Samir Othman Ahmed Abdel Sadek</t>
  </si>
  <si>
    <t>K53</t>
  </si>
  <si>
    <t>سلوى احمد محمد حسن</t>
  </si>
  <si>
    <t>Salwa Ahmed Mohamed Hassan</t>
  </si>
  <si>
    <t>G292</t>
  </si>
  <si>
    <t>يوسف يوسف شعبان عبدالله موسى</t>
  </si>
  <si>
    <t>Yousef Yousef Shaaban Abdallah Mousa</t>
  </si>
  <si>
    <t>G257</t>
  </si>
  <si>
    <t>ابراهيم سيد احمد شلبى</t>
  </si>
  <si>
    <t>Ibrahim Sayed Ahmed Shalaby</t>
  </si>
  <si>
    <t>G79</t>
  </si>
  <si>
    <t>الفت بدرالدين محمود شعراوى</t>
  </si>
  <si>
    <t>Olfat Badr El Din Mahmoud Shaarawy</t>
  </si>
  <si>
    <t>K399</t>
  </si>
  <si>
    <t>ماهر على هلال جاد الرب</t>
  </si>
  <si>
    <t>Maher Ali Helal Gad El Rab</t>
  </si>
  <si>
    <t>K24</t>
  </si>
  <si>
    <t>عزه نجيب صالح حجازى</t>
  </si>
  <si>
    <t>Azza Nagib Saleh Hegazy</t>
  </si>
  <si>
    <t>K148</t>
  </si>
  <si>
    <t>محمد عبدالمجيد لاشين</t>
  </si>
  <si>
    <t>Mohamed Abdel Magid Lashin</t>
  </si>
  <si>
    <t>K23</t>
  </si>
  <si>
    <t>جمال محمد محمد ابوالعلا</t>
  </si>
  <si>
    <t>Gamal Mohamed Mohamed Abu El Ela</t>
  </si>
  <si>
    <t>بيانات المتقاعدين  بشركتي خالدة وسمبتكو في 30/06/2017</t>
  </si>
  <si>
    <t>م.</t>
  </si>
  <si>
    <t>الاسم</t>
  </si>
  <si>
    <t>رقم العامل
 بالنظام</t>
  </si>
  <si>
    <t>رقم العامل
 بجهة العمل</t>
  </si>
  <si>
    <t>الرقم القومي</t>
  </si>
  <si>
    <t>تاريخ الميلاد</t>
  </si>
  <si>
    <t>تاريخ بدء الصرف</t>
  </si>
  <si>
    <t>الرصيد الشخصي للعامل عند بلوغه 
سن التقاعد متضمنا المدة الحكمية</t>
  </si>
  <si>
    <t>إجمالي الدفعات المسددة 
حتى 30/06/2017</t>
  </si>
  <si>
    <t>الدفعة الدورية في 01/07/2017</t>
  </si>
  <si>
    <t>رقم العامل</t>
  </si>
  <si>
    <t>كود الشركة</t>
  </si>
  <si>
    <t>112921</t>
  </si>
  <si>
    <t>57246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</si>
</sst>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B1mmm\-yy"/>
    <numFmt numFmtId="165" formatCode="[$-409]d\-mmm\-yy;@"/>
    <numFmt numFmtId="166" formatCode="_-* #,##0.00_-;_-* #,##0.00\-;_-* &quot;-&quot;??_-;_-@_-"/>
    <numFmt numFmtId="167" formatCode="[$-409]d\-mmm\-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4"/>
      <name val="Arabic Transparent"/>
      <charset val="178"/>
    </font>
    <font>
      <sz val="12"/>
      <name val="Arial"/>
      <family val="2"/>
      <charset val="178"/>
    </font>
    <font>
      <sz val="22"/>
      <name val="Arial"/>
      <family val="2"/>
    </font>
    <font>
      <sz val="16"/>
      <name val="Arial"/>
      <family val="2"/>
    </font>
    <font>
      <u/>
      <sz val="20"/>
      <name val="Arial"/>
      <family val="2"/>
    </font>
    <font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97">
    <xf numFmtId="0" fontId="0" fillId="0" borderId="0" xfId="0"/>
    <xf numFmtId="0" fontId="0" fillId="0" borderId="0" xfId="0" applyFill="1"/>
    <xf numFmtId="0" fontId="0" fillId="2" borderId="0" xfId="0" applyFill="1"/>
    <xf numFmtId="0" fontId="2" fillId="0" borderId="0" xfId="0" applyFont="1" applyFill="1"/>
    <xf numFmtId="0" fontId="3" fillId="0" borderId="1" xfId="0" applyFont="1" applyFill="1" applyBorder="1" applyAlignment="1">
      <alignment horizontal="center" vertical="center"/>
    </xf>
    <xf numFmtId="164" fontId="0" fillId="0" borderId="0" xfId="0" applyNumberFormat="1" applyFill="1"/>
    <xf numFmtId="164" fontId="0" fillId="3" borderId="0" xfId="0" applyNumberFormat="1" applyFill="1"/>
    <xf numFmtId="0" fontId="0" fillId="3" borderId="0" xfId="0" applyFill="1"/>
    <xf numFmtId="0" fontId="4" fillId="0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3" fontId="0" fillId="2" borderId="0" xfId="1" applyFont="1" applyFill="1"/>
    <xf numFmtId="4" fontId="4" fillId="4" borderId="3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65" fontId="4" fillId="6" borderId="2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5" fontId="4" fillId="0" borderId="4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5" fontId="4" fillId="0" borderId="3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65" fontId="4" fillId="7" borderId="2" xfId="0" applyNumberFormat="1" applyFon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6" fillId="7" borderId="2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165" fontId="4" fillId="8" borderId="2" xfId="0" applyNumberFormat="1" applyFont="1" applyFill="1" applyBorder="1" applyAlignment="1">
      <alignment horizontal="center" vertical="center"/>
    </xf>
    <xf numFmtId="4" fontId="4" fillId="8" borderId="2" xfId="0" applyNumberFormat="1" applyFont="1" applyFill="1" applyBorder="1" applyAlignment="1">
      <alignment horizontal="center" vertical="center"/>
    </xf>
    <xf numFmtId="4" fontId="4" fillId="8" borderId="3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5" fontId="4" fillId="9" borderId="2" xfId="0" applyNumberFormat="1" applyFont="1" applyFill="1" applyBorder="1" applyAlignment="1">
      <alignment horizontal="center" vertical="center"/>
    </xf>
    <xf numFmtId="4" fontId="4" fillId="9" borderId="2" xfId="0" applyNumberFormat="1" applyFont="1" applyFill="1" applyBorder="1" applyAlignment="1">
      <alignment horizontal="center" vertical="center"/>
    </xf>
    <xf numFmtId="4" fontId="0" fillId="0" borderId="0" xfId="0" applyNumberFormat="1" applyFill="1"/>
    <xf numFmtId="4" fontId="2" fillId="0" borderId="0" xfId="0" applyNumberFormat="1" applyFont="1" applyFill="1"/>
    <xf numFmtId="4" fontId="7" fillId="0" borderId="0" xfId="0" applyNumberFormat="1" applyFont="1" applyFill="1" applyBorder="1" applyAlignment="1">
      <alignment vertical="center"/>
    </xf>
    <xf numFmtId="4" fontId="7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7" fillId="0" borderId="0" xfId="0" applyFont="1" applyFill="1" applyBorder="1"/>
    <xf numFmtId="4" fontId="7" fillId="0" borderId="0" xfId="0" applyNumberFormat="1" applyFont="1" applyFill="1" applyBorder="1"/>
    <xf numFmtId="4" fontId="7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9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67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17" xfId="1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0" borderId="13" xfId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77"/>
  <sheetViews>
    <sheetView rightToLeft="1" workbookViewId="0">
      <selection activeCell="D8" sqref="D8"/>
    </sheetView>
  </sheetViews>
  <sheetFormatPr defaultRowHeight="15" x14ac:dyDescent="0.25"/>
  <cols>
    <col min="1" max="2" width="11.85546875" style="1" customWidth="1"/>
    <col min="3" max="3" width="39.140625" style="1" customWidth="1"/>
    <col min="4" max="4" width="74.5703125" style="1" customWidth="1"/>
    <col min="5" max="5" width="20.140625" style="1" customWidth="1"/>
    <col min="6" max="6" width="13.5703125" style="1" customWidth="1"/>
    <col min="7" max="7" width="16.140625" style="1" customWidth="1"/>
    <col min="8" max="8" width="9.140625" style="1"/>
    <col min="9" max="175" width="9.140625" style="1" customWidth="1"/>
    <col min="176" max="177" width="28" style="13" bestFit="1" customWidth="1"/>
    <col min="178" max="179" width="9.140625" style="1"/>
    <col min="180" max="180" width="14" style="1" bestFit="1" customWidth="1"/>
    <col min="181" max="181" width="16.5703125" style="1" customWidth="1"/>
    <col min="182" max="182" width="18" style="1" customWidth="1"/>
    <col min="183" max="183" width="20.5703125" style="1" customWidth="1"/>
    <col min="184" max="184" width="16.7109375" style="1" customWidth="1"/>
    <col min="185" max="240" width="9.140625" style="1"/>
    <col min="241" max="241" width="11.85546875" style="1" customWidth="1"/>
    <col min="242" max="242" width="39.140625" style="1" customWidth="1"/>
    <col min="243" max="243" width="74.5703125" style="1" bestFit="1" customWidth="1"/>
    <col min="244" max="244" width="20.140625" style="1" bestFit="1" customWidth="1"/>
    <col min="245" max="245" width="15.7109375" style="1" customWidth="1"/>
    <col min="246" max="246" width="24.140625" style="1" customWidth="1"/>
    <col min="247" max="247" width="26.28515625" style="1" customWidth="1"/>
    <col min="248" max="248" width="15.7109375" style="1" customWidth="1"/>
    <col min="249" max="249" width="20.5703125" style="1" customWidth="1"/>
    <col min="250" max="250" width="15.7109375" style="1" customWidth="1"/>
    <col min="251" max="251" width="19.140625" style="1" customWidth="1"/>
    <col min="252" max="252" width="23.85546875" style="1" customWidth="1"/>
    <col min="253" max="253" width="15.7109375" style="1" customWidth="1"/>
    <col min="254" max="254" width="18.140625" style="1" customWidth="1"/>
    <col min="255" max="257" width="21.28515625" style="1" customWidth="1"/>
    <col min="258" max="258" width="22.7109375" style="1" customWidth="1"/>
    <col min="259" max="259" width="9.140625" style="1"/>
    <col min="260" max="260" width="12" style="1" bestFit="1" customWidth="1"/>
    <col min="261" max="496" width="9.140625" style="1"/>
    <col min="497" max="497" width="11.85546875" style="1" customWidth="1"/>
    <col min="498" max="498" width="39.140625" style="1" customWidth="1"/>
    <col min="499" max="499" width="74.5703125" style="1" bestFit="1" customWidth="1"/>
    <col min="500" max="500" width="20.140625" style="1" bestFit="1" customWidth="1"/>
    <col min="501" max="501" width="15.7109375" style="1" customWidth="1"/>
    <col min="502" max="502" width="24.140625" style="1" customWidth="1"/>
    <col min="503" max="503" width="26.28515625" style="1" customWidth="1"/>
    <col min="504" max="504" width="15.7109375" style="1" customWidth="1"/>
    <col min="505" max="505" width="20.5703125" style="1" customWidth="1"/>
    <col min="506" max="506" width="15.7109375" style="1" customWidth="1"/>
    <col min="507" max="507" width="19.140625" style="1" customWidth="1"/>
    <col min="508" max="508" width="23.85546875" style="1" customWidth="1"/>
    <col min="509" max="509" width="15.7109375" style="1" customWidth="1"/>
    <col min="510" max="510" width="18.140625" style="1" customWidth="1"/>
    <col min="511" max="513" width="21.28515625" style="1" customWidth="1"/>
    <col min="514" max="514" width="22.7109375" style="1" customWidth="1"/>
    <col min="515" max="515" width="9.140625" style="1"/>
    <col min="516" max="516" width="12" style="1" bestFit="1" customWidth="1"/>
    <col min="517" max="752" width="9.140625" style="1"/>
    <col min="753" max="753" width="11.85546875" style="1" customWidth="1"/>
    <col min="754" max="754" width="39.140625" style="1" customWidth="1"/>
    <col min="755" max="755" width="74.5703125" style="1" bestFit="1" customWidth="1"/>
    <col min="756" max="756" width="20.140625" style="1" bestFit="1" customWidth="1"/>
    <col min="757" max="757" width="15.7109375" style="1" customWidth="1"/>
    <col min="758" max="758" width="24.140625" style="1" customWidth="1"/>
    <col min="759" max="759" width="26.28515625" style="1" customWidth="1"/>
    <col min="760" max="760" width="15.7109375" style="1" customWidth="1"/>
    <col min="761" max="761" width="20.5703125" style="1" customWidth="1"/>
    <col min="762" max="762" width="15.7109375" style="1" customWidth="1"/>
    <col min="763" max="763" width="19.140625" style="1" customWidth="1"/>
    <col min="764" max="764" width="23.85546875" style="1" customWidth="1"/>
    <col min="765" max="765" width="15.7109375" style="1" customWidth="1"/>
    <col min="766" max="766" width="18.140625" style="1" customWidth="1"/>
    <col min="767" max="769" width="21.28515625" style="1" customWidth="1"/>
    <col min="770" max="770" width="22.7109375" style="1" customWidth="1"/>
    <col min="771" max="771" width="9.140625" style="1"/>
    <col min="772" max="772" width="12" style="1" bestFit="1" customWidth="1"/>
    <col min="773" max="1008" width="9.140625" style="1"/>
    <col min="1009" max="1009" width="11.85546875" style="1" customWidth="1"/>
    <col min="1010" max="1010" width="39.140625" style="1" customWidth="1"/>
    <col min="1011" max="1011" width="74.5703125" style="1" bestFit="1" customWidth="1"/>
    <col min="1012" max="1012" width="20.140625" style="1" bestFit="1" customWidth="1"/>
    <col min="1013" max="1013" width="15.7109375" style="1" customWidth="1"/>
    <col min="1014" max="1014" width="24.140625" style="1" customWidth="1"/>
    <col min="1015" max="1015" width="26.28515625" style="1" customWidth="1"/>
    <col min="1016" max="1016" width="15.7109375" style="1" customWidth="1"/>
    <col min="1017" max="1017" width="20.5703125" style="1" customWidth="1"/>
    <col min="1018" max="1018" width="15.7109375" style="1" customWidth="1"/>
    <col min="1019" max="1019" width="19.140625" style="1" customWidth="1"/>
    <col min="1020" max="1020" width="23.85546875" style="1" customWidth="1"/>
    <col min="1021" max="1021" width="15.7109375" style="1" customWidth="1"/>
    <col min="1022" max="1022" width="18.140625" style="1" customWidth="1"/>
    <col min="1023" max="1025" width="21.28515625" style="1" customWidth="1"/>
    <col min="1026" max="1026" width="22.7109375" style="1" customWidth="1"/>
    <col min="1027" max="1027" width="9.140625" style="1"/>
    <col min="1028" max="1028" width="12" style="1" bestFit="1" customWidth="1"/>
    <col min="1029" max="1264" width="9.140625" style="1"/>
    <col min="1265" max="1265" width="11.85546875" style="1" customWidth="1"/>
    <col min="1266" max="1266" width="39.140625" style="1" customWidth="1"/>
    <col min="1267" max="1267" width="74.5703125" style="1" bestFit="1" customWidth="1"/>
    <col min="1268" max="1268" width="20.140625" style="1" bestFit="1" customWidth="1"/>
    <col min="1269" max="1269" width="15.7109375" style="1" customWidth="1"/>
    <col min="1270" max="1270" width="24.140625" style="1" customWidth="1"/>
    <col min="1271" max="1271" width="26.28515625" style="1" customWidth="1"/>
    <col min="1272" max="1272" width="15.7109375" style="1" customWidth="1"/>
    <col min="1273" max="1273" width="20.5703125" style="1" customWidth="1"/>
    <col min="1274" max="1274" width="15.7109375" style="1" customWidth="1"/>
    <col min="1275" max="1275" width="19.140625" style="1" customWidth="1"/>
    <col min="1276" max="1276" width="23.85546875" style="1" customWidth="1"/>
    <col min="1277" max="1277" width="15.7109375" style="1" customWidth="1"/>
    <col min="1278" max="1278" width="18.140625" style="1" customWidth="1"/>
    <col min="1279" max="1281" width="21.28515625" style="1" customWidth="1"/>
    <col min="1282" max="1282" width="22.7109375" style="1" customWidth="1"/>
    <col min="1283" max="1283" width="9.140625" style="1"/>
    <col min="1284" max="1284" width="12" style="1" bestFit="1" customWidth="1"/>
    <col min="1285" max="1520" width="9.140625" style="1"/>
    <col min="1521" max="1521" width="11.85546875" style="1" customWidth="1"/>
    <col min="1522" max="1522" width="39.140625" style="1" customWidth="1"/>
    <col min="1523" max="1523" width="74.5703125" style="1" bestFit="1" customWidth="1"/>
    <col min="1524" max="1524" width="20.140625" style="1" bestFit="1" customWidth="1"/>
    <col min="1525" max="1525" width="15.7109375" style="1" customWidth="1"/>
    <col min="1526" max="1526" width="24.140625" style="1" customWidth="1"/>
    <col min="1527" max="1527" width="26.28515625" style="1" customWidth="1"/>
    <col min="1528" max="1528" width="15.7109375" style="1" customWidth="1"/>
    <col min="1529" max="1529" width="20.5703125" style="1" customWidth="1"/>
    <col min="1530" max="1530" width="15.7109375" style="1" customWidth="1"/>
    <col min="1531" max="1531" width="19.140625" style="1" customWidth="1"/>
    <col min="1532" max="1532" width="23.85546875" style="1" customWidth="1"/>
    <col min="1533" max="1533" width="15.7109375" style="1" customWidth="1"/>
    <col min="1534" max="1534" width="18.140625" style="1" customWidth="1"/>
    <col min="1535" max="1537" width="21.28515625" style="1" customWidth="1"/>
    <col min="1538" max="1538" width="22.7109375" style="1" customWidth="1"/>
    <col min="1539" max="1539" width="9.140625" style="1"/>
    <col min="1540" max="1540" width="12" style="1" bestFit="1" customWidth="1"/>
    <col min="1541" max="1776" width="9.140625" style="1"/>
    <col min="1777" max="1777" width="11.85546875" style="1" customWidth="1"/>
    <col min="1778" max="1778" width="39.140625" style="1" customWidth="1"/>
    <col min="1779" max="1779" width="74.5703125" style="1" bestFit="1" customWidth="1"/>
    <col min="1780" max="1780" width="20.140625" style="1" bestFit="1" customWidth="1"/>
    <col min="1781" max="1781" width="15.7109375" style="1" customWidth="1"/>
    <col min="1782" max="1782" width="24.140625" style="1" customWidth="1"/>
    <col min="1783" max="1783" width="26.28515625" style="1" customWidth="1"/>
    <col min="1784" max="1784" width="15.7109375" style="1" customWidth="1"/>
    <col min="1785" max="1785" width="20.5703125" style="1" customWidth="1"/>
    <col min="1786" max="1786" width="15.7109375" style="1" customWidth="1"/>
    <col min="1787" max="1787" width="19.140625" style="1" customWidth="1"/>
    <col min="1788" max="1788" width="23.85546875" style="1" customWidth="1"/>
    <col min="1789" max="1789" width="15.7109375" style="1" customWidth="1"/>
    <col min="1790" max="1790" width="18.140625" style="1" customWidth="1"/>
    <col min="1791" max="1793" width="21.28515625" style="1" customWidth="1"/>
    <col min="1794" max="1794" width="22.7109375" style="1" customWidth="1"/>
    <col min="1795" max="1795" width="9.140625" style="1"/>
    <col min="1796" max="1796" width="12" style="1" bestFit="1" customWidth="1"/>
    <col min="1797" max="2032" width="9.140625" style="1"/>
    <col min="2033" max="2033" width="11.85546875" style="1" customWidth="1"/>
    <col min="2034" max="2034" width="39.140625" style="1" customWidth="1"/>
    <col min="2035" max="2035" width="74.5703125" style="1" bestFit="1" customWidth="1"/>
    <col min="2036" max="2036" width="20.140625" style="1" bestFit="1" customWidth="1"/>
    <col min="2037" max="2037" width="15.7109375" style="1" customWidth="1"/>
    <col min="2038" max="2038" width="24.140625" style="1" customWidth="1"/>
    <col min="2039" max="2039" width="26.28515625" style="1" customWidth="1"/>
    <col min="2040" max="2040" width="15.7109375" style="1" customWidth="1"/>
    <col min="2041" max="2041" width="20.5703125" style="1" customWidth="1"/>
    <col min="2042" max="2042" width="15.7109375" style="1" customWidth="1"/>
    <col min="2043" max="2043" width="19.140625" style="1" customWidth="1"/>
    <col min="2044" max="2044" width="23.85546875" style="1" customWidth="1"/>
    <col min="2045" max="2045" width="15.7109375" style="1" customWidth="1"/>
    <col min="2046" max="2046" width="18.140625" style="1" customWidth="1"/>
    <col min="2047" max="2049" width="21.28515625" style="1" customWidth="1"/>
    <col min="2050" max="2050" width="22.7109375" style="1" customWidth="1"/>
    <col min="2051" max="2051" width="9.140625" style="1"/>
    <col min="2052" max="2052" width="12" style="1" bestFit="1" customWidth="1"/>
    <col min="2053" max="2288" width="9.140625" style="1"/>
    <col min="2289" max="2289" width="11.85546875" style="1" customWidth="1"/>
    <col min="2290" max="2290" width="39.140625" style="1" customWidth="1"/>
    <col min="2291" max="2291" width="74.5703125" style="1" bestFit="1" customWidth="1"/>
    <col min="2292" max="2292" width="20.140625" style="1" bestFit="1" customWidth="1"/>
    <col min="2293" max="2293" width="15.7109375" style="1" customWidth="1"/>
    <col min="2294" max="2294" width="24.140625" style="1" customWidth="1"/>
    <col min="2295" max="2295" width="26.28515625" style="1" customWidth="1"/>
    <col min="2296" max="2296" width="15.7109375" style="1" customWidth="1"/>
    <col min="2297" max="2297" width="20.5703125" style="1" customWidth="1"/>
    <col min="2298" max="2298" width="15.7109375" style="1" customWidth="1"/>
    <col min="2299" max="2299" width="19.140625" style="1" customWidth="1"/>
    <col min="2300" max="2300" width="23.85546875" style="1" customWidth="1"/>
    <col min="2301" max="2301" width="15.7109375" style="1" customWidth="1"/>
    <col min="2302" max="2302" width="18.140625" style="1" customWidth="1"/>
    <col min="2303" max="2305" width="21.28515625" style="1" customWidth="1"/>
    <col min="2306" max="2306" width="22.7109375" style="1" customWidth="1"/>
    <col min="2307" max="2307" width="9.140625" style="1"/>
    <col min="2308" max="2308" width="12" style="1" bestFit="1" customWidth="1"/>
    <col min="2309" max="2544" width="9.140625" style="1"/>
    <col min="2545" max="2545" width="11.85546875" style="1" customWidth="1"/>
    <col min="2546" max="2546" width="39.140625" style="1" customWidth="1"/>
    <col min="2547" max="2547" width="74.5703125" style="1" bestFit="1" customWidth="1"/>
    <col min="2548" max="2548" width="20.140625" style="1" bestFit="1" customWidth="1"/>
    <col min="2549" max="2549" width="15.7109375" style="1" customWidth="1"/>
    <col min="2550" max="2550" width="24.140625" style="1" customWidth="1"/>
    <col min="2551" max="2551" width="26.28515625" style="1" customWidth="1"/>
    <col min="2552" max="2552" width="15.7109375" style="1" customWidth="1"/>
    <col min="2553" max="2553" width="20.5703125" style="1" customWidth="1"/>
    <col min="2554" max="2554" width="15.7109375" style="1" customWidth="1"/>
    <col min="2555" max="2555" width="19.140625" style="1" customWidth="1"/>
    <col min="2556" max="2556" width="23.85546875" style="1" customWidth="1"/>
    <col min="2557" max="2557" width="15.7109375" style="1" customWidth="1"/>
    <col min="2558" max="2558" width="18.140625" style="1" customWidth="1"/>
    <col min="2559" max="2561" width="21.28515625" style="1" customWidth="1"/>
    <col min="2562" max="2562" width="22.7109375" style="1" customWidth="1"/>
    <col min="2563" max="2563" width="9.140625" style="1"/>
    <col min="2564" max="2564" width="12" style="1" bestFit="1" customWidth="1"/>
    <col min="2565" max="2800" width="9.140625" style="1"/>
    <col min="2801" max="2801" width="11.85546875" style="1" customWidth="1"/>
    <col min="2802" max="2802" width="39.140625" style="1" customWidth="1"/>
    <col min="2803" max="2803" width="74.5703125" style="1" bestFit="1" customWidth="1"/>
    <col min="2804" max="2804" width="20.140625" style="1" bestFit="1" customWidth="1"/>
    <col min="2805" max="2805" width="15.7109375" style="1" customWidth="1"/>
    <col min="2806" max="2806" width="24.140625" style="1" customWidth="1"/>
    <col min="2807" max="2807" width="26.28515625" style="1" customWidth="1"/>
    <col min="2808" max="2808" width="15.7109375" style="1" customWidth="1"/>
    <col min="2809" max="2809" width="20.5703125" style="1" customWidth="1"/>
    <col min="2810" max="2810" width="15.7109375" style="1" customWidth="1"/>
    <col min="2811" max="2811" width="19.140625" style="1" customWidth="1"/>
    <col min="2812" max="2812" width="23.85546875" style="1" customWidth="1"/>
    <col min="2813" max="2813" width="15.7109375" style="1" customWidth="1"/>
    <col min="2814" max="2814" width="18.140625" style="1" customWidth="1"/>
    <col min="2815" max="2817" width="21.28515625" style="1" customWidth="1"/>
    <col min="2818" max="2818" width="22.7109375" style="1" customWidth="1"/>
    <col min="2819" max="2819" width="9.140625" style="1"/>
    <col min="2820" max="2820" width="12" style="1" bestFit="1" customWidth="1"/>
    <col min="2821" max="3056" width="9.140625" style="1"/>
    <col min="3057" max="3057" width="11.85546875" style="1" customWidth="1"/>
    <col min="3058" max="3058" width="39.140625" style="1" customWidth="1"/>
    <col min="3059" max="3059" width="74.5703125" style="1" bestFit="1" customWidth="1"/>
    <col min="3060" max="3060" width="20.140625" style="1" bestFit="1" customWidth="1"/>
    <col min="3061" max="3061" width="15.7109375" style="1" customWidth="1"/>
    <col min="3062" max="3062" width="24.140625" style="1" customWidth="1"/>
    <col min="3063" max="3063" width="26.28515625" style="1" customWidth="1"/>
    <col min="3064" max="3064" width="15.7109375" style="1" customWidth="1"/>
    <col min="3065" max="3065" width="20.5703125" style="1" customWidth="1"/>
    <col min="3066" max="3066" width="15.7109375" style="1" customWidth="1"/>
    <col min="3067" max="3067" width="19.140625" style="1" customWidth="1"/>
    <col min="3068" max="3068" width="23.85546875" style="1" customWidth="1"/>
    <col min="3069" max="3069" width="15.7109375" style="1" customWidth="1"/>
    <col min="3070" max="3070" width="18.140625" style="1" customWidth="1"/>
    <col min="3071" max="3073" width="21.28515625" style="1" customWidth="1"/>
    <col min="3074" max="3074" width="22.7109375" style="1" customWidth="1"/>
    <col min="3075" max="3075" width="9.140625" style="1"/>
    <col min="3076" max="3076" width="12" style="1" bestFit="1" customWidth="1"/>
    <col min="3077" max="3312" width="9.140625" style="1"/>
    <col min="3313" max="3313" width="11.85546875" style="1" customWidth="1"/>
    <col min="3314" max="3314" width="39.140625" style="1" customWidth="1"/>
    <col min="3315" max="3315" width="74.5703125" style="1" bestFit="1" customWidth="1"/>
    <col min="3316" max="3316" width="20.140625" style="1" bestFit="1" customWidth="1"/>
    <col min="3317" max="3317" width="15.7109375" style="1" customWidth="1"/>
    <col min="3318" max="3318" width="24.140625" style="1" customWidth="1"/>
    <col min="3319" max="3319" width="26.28515625" style="1" customWidth="1"/>
    <col min="3320" max="3320" width="15.7109375" style="1" customWidth="1"/>
    <col min="3321" max="3321" width="20.5703125" style="1" customWidth="1"/>
    <col min="3322" max="3322" width="15.7109375" style="1" customWidth="1"/>
    <col min="3323" max="3323" width="19.140625" style="1" customWidth="1"/>
    <col min="3324" max="3324" width="23.85546875" style="1" customWidth="1"/>
    <col min="3325" max="3325" width="15.7109375" style="1" customWidth="1"/>
    <col min="3326" max="3326" width="18.140625" style="1" customWidth="1"/>
    <col min="3327" max="3329" width="21.28515625" style="1" customWidth="1"/>
    <col min="3330" max="3330" width="22.7109375" style="1" customWidth="1"/>
    <col min="3331" max="3331" width="9.140625" style="1"/>
    <col min="3332" max="3332" width="12" style="1" bestFit="1" customWidth="1"/>
    <col min="3333" max="3568" width="9.140625" style="1"/>
    <col min="3569" max="3569" width="11.85546875" style="1" customWidth="1"/>
    <col min="3570" max="3570" width="39.140625" style="1" customWidth="1"/>
    <col min="3571" max="3571" width="74.5703125" style="1" bestFit="1" customWidth="1"/>
    <col min="3572" max="3572" width="20.140625" style="1" bestFit="1" customWidth="1"/>
    <col min="3573" max="3573" width="15.7109375" style="1" customWidth="1"/>
    <col min="3574" max="3574" width="24.140625" style="1" customWidth="1"/>
    <col min="3575" max="3575" width="26.28515625" style="1" customWidth="1"/>
    <col min="3576" max="3576" width="15.7109375" style="1" customWidth="1"/>
    <col min="3577" max="3577" width="20.5703125" style="1" customWidth="1"/>
    <col min="3578" max="3578" width="15.7109375" style="1" customWidth="1"/>
    <col min="3579" max="3579" width="19.140625" style="1" customWidth="1"/>
    <col min="3580" max="3580" width="23.85546875" style="1" customWidth="1"/>
    <col min="3581" max="3581" width="15.7109375" style="1" customWidth="1"/>
    <col min="3582" max="3582" width="18.140625" style="1" customWidth="1"/>
    <col min="3583" max="3585" width="21.28515625" style="1" customWidth="1"/>
    <col min="3586" max="3586" width="22.7109375" style="1" customWidth="1"/>
    <col min="3587" max="3587" width="9.140625" style="1"/>
    <col min="3588" max="3588" width="12" style="1" bestFit="1" customWidth="1"/>
    <col min="3589" max="3824" width="9.140625" style="1"/>
    <col min="3825" max="3825" width="11.85546875" style="1" customWidth="1"/>
    <col min="3826" max="3826" width="39.140625" style="1" customWidth="1"/>
    <col min="3827" max="3827" width="74.5703125" style="1" bestFit="1" customWidth="1"/>
    <col min="3828" max="3828" width="20.140625" style="1" bestFit="1" customWidth="1"/>
    <col min="3829" max="3829" width="15.7109375" style="1" customWidth="1"/>
    <col min="3830" max="3830" width="24.140625" style="1" customWidth="1"/>
    <col min="3831" max="3831" width="26.28515625" style="1" customWidth="1"/>
    <col min="3832" max="3832" width="15.7109375" style="1" customWidth="1"/>
    <col min="3833" max="3833" width="20.5703125" style="1" customWidth="1"/>
    <col min="3834" max="3834" width="15.7109375" style="1" customWidth="1"/>
    <col min="3835" max="3835" width="19.140625" style="1" customWidth="1"/>
    <col min="3836" max="3836" width="23.85546875" style="1" customWidth="1"/>
    <col min="3837" max="3837" width="15.7109375" style="1" customWidth="1"/>
    <col min="3838" max="3838" width="18.140625" style="1" customWidth="1"/>
    <col min="3839" max="3841" width="21.28515625" style="1" customWidth="1"/>
    <col min="3842" max="3842" width="22.7109375" style="1" customWidth="1"/>
    <col min="3843" max="3843" width="9.140625" style="1"/>
    <col min="3844" max="3844" width="12" style="1" bestFit="1" customWidth="1"/>
    <col min="3845" max="4080" width="9.140625" style="1"/>
    <col min="4081" max="4081" width="11.85546875" style="1" customWidth="1"/>
    <col min="4082" max="4082" width="39.140625" style="1" customWidth="1"/>
    <col min="4083" max="4083" width="74.5703125" style="1" bestFit="1" customWidth="1"/>
    <col min="4084" max="4084" width="20.140625" style="1" bestFit="1" customWidth="1"/>
    <col min="4085" max="4085" width="15.7109375" style="1" customWidth="1"/>
    <col min="4086" max="4086" width="24.140625" style="1" customWidth="1"/>
    <col min="4087" max="4087" width="26.28515625" style="1" customWidth="1"/>
    <col min="4088" max="4088" width="15.7109375" style="1" customWidth="1"/>
    <col min="4089" max="4089" width="20.5703125" style="1" customWidth="1"/>
    <col min="4090" max="4090" width="15.7109375" style="1" customWidth="1"/>
    <col min="4091" max="4091" width="19.140625" style="1" customWidth="1"/>
    <col min="4092" max="4092" width="23.85546875" style="1" customWidth="1"/>
    <col min="4093" max="4093" width="15.7109375" style="1" customWidth="1"/>
    <col min="4094" max="4094" width="18.140625" style="1" customWidth="1"/>
    <col min="4095" max="4097" width="21.28515625" style="1" customWidth="1"/>
    <col min="4098" max="4098" width="22.7109375" style="1" customWidth="1"/>
    <col min="4099" max="4099" width="9.140625" style="1"/>
    <col min="4100" max="4100" width="12" style="1" bestFit="1" customWidth="1"/>
    <col min="4101" max="4336" width="9.140625" style="1"/>
    <col min="4337" max="4337" width="11.85546875" style="1" customWidth="1"/>
    <col min="4338" max="4338" width="39.140625" style="1" customWidth="1"/>
    <col min="4339" max="4339" width="74.5703125" style="1" bestFit="1" customWidth="1"/>
    <col min="4340" max="4340" width="20.140625" style="1" bestFit="1" customWidth="1"/>
    <col min="4341" max="4341" width="15.7109375" style="1" customWidth="1"/>
    <col min="4342" max="4342" width="24.140625" style="1" customWidth="1"/>
    <col min="4343" max="4343" width="26.28515625" style="1" customWidth="1"/>
    <col min="4344" max="4344" width="15.7109375" style="1" customWidth="1"/>
    <col min="4345" max="4345" width="20.5703125" style="1" customWidth="1"/>
    <col min="4346" max="4346" width="15.7109375" style="1" customWidth="1"/>
    <col min="4347" max="4347" width="19.140625" style="1" customWidth="1"/>
    <col min="4348" max="4348" width="23.85546875" style="1" customWidth="1"/>
    <col min="4349" max="4349" width="15.7109375" style="1" customWidth="1"/>
    <col min="4350" max="4350" width="18.140625" style="1" customWidth="1"/>
    <col min="4351" max="4353" width="21.28515625" style="1" customWidth="1"/>
    <col min="4354" max="4354" width="22.7109375" style="1" customWidth="1"/>
    <col min="4355" max="4355" width="9.140625" style="1"/>
    <col min="4356" max="4356" width="12" style="1" bestFit="1" customWidth="1"/>
    <col min="4357" max="4592" width="9.140625" style="1"/>
    <col min="4593" max="4593" width="11.85546875" style="1" customWidth="1"/>
    <col min="4594" max="4594" width="39.140625" style="1" customWidth="1"/>
    <col min="4595" max="4595" width="74.5703125" style="1" bestFit="1" customWidth="1"/>
    <col min="4596" max="4596" width="20.140625" style="1" bestFit="1" customWidth="1"/>
    <col min="4597" max="4597" width="15.7109375" style="1" customWidth="1"/>
    <col min="4598" max="4598" width="24.140625" style="1" customWidth="1"/>
    <col min="4599" max="4599" width="26.28515625" style="1" customWidth="1"/>
    <col min="4600" max="4600" width="15.7109375" style="1" customWidth="1"/>
    <col min="4601" max="4601" width="20.5703125" style="1" customWidth="1"/>
    <col min="4602" max="4602" width="15.7109375" style="1" customWidth="1"/>
    <col min="4603" max="4603" width="19.140625" style="1" customWidth="1"/>
    <col min="4604" max="4604" width="23.85546875" style="1" customWidth="1"/>
    <col min="4605" max="4605" width="15.7109375" style="1" customWidth="1"/>
    <col min="4606" max="4606" width="18.140625" style="1" customWidth="1"/>
    <col min="4607" max="4609" width="21.28515625" style="1" customWidth="1"/>
    <col min="4610" max="4610" width="22.7109375" style="1" customWidth="1"/>
    <col min="4611" max="4611" width="9.140625" style="1"/>
    <col min="4612" max="4612" width="12" style="1" bestFit="1" customWidth="1"/>
    <col min="4613" max="4848" width="9.140625" style="1"/>
    <col min="4849" max="4849" width="11.85546875" style="1" customWidth="1"/>
    <col min="4850" max="4850" width="39.140625" style="1" customWidth="1"/>
    <col min="4851" max="4851" width="74.5703125" style="1" bestFit="1" customWidth="1"/>
    <col min="4852" max="4852" width="20.140625" style="1" bestFit="1" customWidth="1"/>
    <col min="4853" max="4853" width="15.7109375" style="1" customWidth="1"/>
    <col min="4854" max="4854" width="24.140625" style="1" customWidth="1"/>
    <col min="4855" max="4855" width="26.28515625" style="1" customWidth="1"/>
    <col min="4856" max="4856" width="15.7109375" style="1" customWidth="1"/>
    <col min="4857" max="4857" width="20.5703125" style="1" customWidth="1"/>
    <col min="4858" max="4858" width="15.7109375" style="1" customWidth="1"/>
    <col min="4859" max="4859" width="19.140625" style="1" customWidth="1"/>
    <col min="4860" max="4860" width="23.85546875" style="1" customWidth="1"/>
    <col min="4861" max="4861" width="15.7109375" style="1" customWidth="1"/>
    <col min="4862" max="4862" width="18.140625" style="1" customWidth="1"/>
    <col min="4863" max="4865" width="21.28515625" style="1" customWidth="1"/>
    <col min="4866" max="4866" width="22.7109375" style="1" customWidth="1"/>
    <col min="4867" max="4867" width="9.140625" style="1"/>
    <col min="4868" max="4868" width="12" style="1" bestFit="1" customWidth="1"/>
    <col min="4869" max="5104" width="9.140625" style="1"/>
    <col min="5105" max="5105" width="11.85546875" style="1" customWidth="1"/>
    <col min="5106" max="5106" width="39.140625" style="1" customWidth="1"/>
    <col min="5107" max="5107" width="74.5703125" style="1" bestFit="1" customWidth="1"/>
    <col min="5108" max="5108" width="20.140625" style="1" bestFit="1" customWidth="1"/>
    <col min="5109" max="5109" width="15.7109375" style="1" customWidth="1"/>
    <col min="5110" max="5110" width="24.140625" style="1" customWidth="1"/>
    <col min="5111" max="5111" width="26.28515625" style="1" customWidth="1"/>
    <col min="5112" max="5112" width="15.7109375" style="1" customWidth="1"/>
    <col min="5113" max="5113" width="20.5703125" style="1" customWidth="1"/>
    <col min="5114" max="5114" width="15.7109375" style="1" customWidth="1"/>
    <col min="5115" max="5115" width="19.140625" style="1" customWidth="1"/>
    <col min="5116" max="5116" width="23.85546875" style="1" customWidth="1"/>
    <col min="5117" max="5117" width="15.7109375" style="1" customWidth="1"/>
    <col min="5118" max="5118" width="18.140625" style="1" customWidth="1"/>
    <col min="5119" max="5121" width="21.28515625" style="1" customWidth="1"/>
    <col min="5122" max="5122" width="22.7109375" style="1" customWidth="1"/>
    <col min="5123" max="5123" width="9.140625" style="1"/>
    <col min="5124" max="5124" width="12" style="1" bestFit="1" customWidth="1"/>
    <col min="5125" max="5360" width="9.140625" style="1"/>
    <col min="5361" max="5361" width="11.85546875" style="1" customWidth="1"/>
    <col min="5362" max="5362" width="39.140625" style="1" customWidth="1"/>
    <col min="5363" max="5363" width="74.5703125" style="1" bestFit="1" customWidth="1"/>
    <col min="5364" max="5364" width="20.140625" style="1" bestFit="1" customWidth="1"/>
    <col min="5365" max="5365" width="15.7109375" style="1" customWidth="1"/>
    <col min="5366" max="5366" width="24.140625" style="1" customWidth="1"/>
    <col min="5367" max="5367" width="26.28515625" style="1" customWidth="1"/>
    <col min="5368" max="5368" width="15.7109375" style="1" customWidth="1"/>
    <col min="5369" max="5369" width="20.5703125" style="1" customWidth="1"/>
    <col min="5370" max="5370" width="15.7109375" style="1" customWidth="1"/>
    <col min="5371" max="5371" width="19.140625" style="1" customWidth="1"/>
    <col min="5372" max="5372" width="23.85546875" style="1" customWidth="1"/>
    <col min="5373" max="5373" width="15.7109375" style="1" customWidth="1"/>
    <col min="5374" max="5374" width="18.140625" style="1" customWidth="1"/>
    <col min="5375" max="5377" width="21.28515625" style="1" customWidth="1"/>
    <col min="5378" max="5378" width="22.7109375" style="1" customWidth="1"/>
    <col min="5379" max="5379" width="9.140625" style="1"/>
    <col min="5380" max="5380" width="12" style="1" bestFit="1" customWidth="1"/>
    <col min="5381" max="5616" width="9.140625" style="1"/>
    <col min="5617" max="5617" width="11.85546875" style="1" customWidth="1"/>
    <col min="5618" max="5618" width="39.140625" style="1" customWidth="1"/>
    <col min="5619" max="5619" width="74.5703125" style="1" bestFit="1" customWidth="1"/>
    <col min="5620" max="5620" width="20.140625" style="1" bestFit="1" customWidth="1"/>
    <col min="5621" max="5621" width="15.7109375" style="1" customWidth="1"/>
    <col min="5622" max="5622" width="24.140625" style="1" customWidth="1"/>
    <col min="5623" max="5623" width="26.28515625" style="1" customWidth="1"/>
    <col min="5624" max="5624" width="15.7109375" style="1" customWidth="1"/>
    <col min="5625" max="5625" width="20.5703125" style="1" customWidth="1"/>
    <col min="5626" max="5626" width="15.7109375" style="1" customWidth="1"/>
    <col min="5627" max="5627" width="19.140625" style="1" customWidth="1"/>
    <col min="5628" max="5628" width="23.85546875" style="1" customWidth="1"/>
    <col min="5629" max="5629" width="15.7109375" style="1" customWidth="1"/>
    <col min="5630" max="5630" width="18.140625" style="1" customWidth="1"/>
    <col min="5631" max="5633" width="21.28515625" style="1" customWidth="1"/>
    <col min="5634" max="5634" width="22.7109375" style="1" customWidth="1"/>
    <col min="5635" max="5635" width="9.140625" style="1"/>
    <col min="5636" max="5636" width="12" style="1" bestFit="1" customWidth="1"/>
    <col min="5637" max="5872" width="9.140625" style="1"/>
    <col min="5873" max="5873" width="11.85546875" style="1" customWidth="1"/>
    <col min="5874" max="5874" width="39.140625" style="1" customWidth="1"/>
    <col min="5875" max="5875" width="74.5703125" style="1" bestFit="1" customWidth="1"/>
    <col min="5876" max="5876" width="20.140625" style="1" bestFit="1" customWidth="1"/>
    <col min="5877" max="5877" width="15.7109375" style="1" customWidth="1"/>
    <col min="5878" max="5878" width="24.140625" style="1" customWidth="1"/>
    <col min="5879" max="5879" width="26.28515625" style="1" customWidth="1"/>
    <col min="5880" max="5880" width="15.7109375" style="1" customWidth="1"/>
    <col min="5881" max="5881" width="20.5703125" style="1" customWidth="1"/>
    <col min="5882" max="5882" width="15.7109375" style="1" customWidth="1"/>
    <col min="5883" max="5883" width="19.140625" style="1" customWidth="1"/>
    <col min="5884" max="5884" width="23.85546875" style="1" customWidth="1"/>
    <col min="5885" max="5885" width="15.7109375" style="1" customWidth="1"/>
    <col min="5886" max="5886" width="18.140625" style="1" customWidth="1"/>
    <col min="5887" max="5889" width="21.28515625" style="1" customWidth="1"/>
    <col min="5890" max="5890" width="22.7109375" style="1" customWidth="1"/>
    <col min="5891" max="5891" width="9.140625" style="1"/>
    <col min="5892" max="5892" width="12" style="1" bestFit="1" customWidth="1"/>
    <col min="5893" max="6128" width="9.140625" style="1"/>
    <col min="6129" max="6129" width="11.85546875" style="1" customWidth="1"/>
    <col min="6130" max="6130" width="39.140625" style="1" customWidth="1"/>
    <col min="6131" max="6131" width="74.5703125" style="1" bestFit="1" customWidth="1"/>
    <col min="6132" max="6132" width="20.140625" style="1" bestFit="1" customWidth="1"/>
    <col min="6133" max="6133" width="15.7109375" style="1" customWidth="1"/>
    <col min="6134" max="6134" width="24.140625" style="1" customWidth="1"/>
    <col min="6135" max="6135" width="26.28515625" style="1" customWidth="1"/>
    <col min="6136" max="6136" width="15.7109375" style="1" customWidth="1"/>
    <col min="6137" max="6137" width="20.5703125" style="1" customWidth="1"/>
    <col min="6138" max="6138" width="15.7109375" style="1" customWidth="1"/>
    <col min="6139" max="6139" width="19.140625" style="1" customWidth="1"/>
    <col min="6140" max="6140" width="23.85546875" style="1" customWidth="1"/>
    <col min="6141" max="6141" width="15.7109375" style="1" customWidth="1"/>
    <col min="6142" max="6142" width="18.140625" style="1" customWidth="1"/>
    <col min="6143" max="6145" width="21.28515625" style="1" customWidth="1"/>
    <col min="6146" max="6146" width="22.7109375" style="1" customWidth="1"/>
    <col min="6147" max="6147" width="9.140625" style="1"/>
    <col min="6148" max="6148" width="12" style="1" bestFit="1" customWidth="1"/>
    <col min="6149" max="6384" width="9.140625" style="1"/>
    <col min="6385" max="6385" width="11.85546875" style="1" customWidth="1"/>
    <col min="6386" max="6386" width="39.140625" style="1" customWidth="1"/>
    <col min="6387" max="6387" width="74.5703125" style="1" bestFit="1" customWidth="1"/>
    <col min="6388" max="6388" width="20.140625" style="1" bestFit="1" customWidth="1"/>
    <col min="6389" max="6389" width="15.7109375" style="1" customWidth="1"/>
    <col min="6390" max="6390" width="24.140625" style="1" customWidth="1"/>
    <col min="6391" max="6391" width="26.28515625" style="1" customWidth="1"/>
    <col min="6392" max="6392" width="15.7109375" style="1" customWidth="1"/>
    <col min="6393" max="6393" width="20.5703125" style="1" customWidth="1"/>
    <col min="6394" max="6394" width="15.7109375" style="1" customWidth="1"/>
    <col min="6395" max="6395" width="19.140625" style="1" customWidth="1"/>
    <col min="6396" max="6396" width="23.85546875" style="1" customWidth="1"/>
    <col min="6397" max="6397" width="15.7109375" style="1" customWidth="1"/>
    <col min="6398" max="6398" width="18.140625" style="1" customWidth="1"/>
    <col min="6399" max="6401" width="21.28515625" style="1" customWidth="1"/>
    <col min="6402" max="6402" width="22.7109375" style="1" customWidth="1"/>
    <col min="6403" max="6403" width="9.140625" style="1"/>
    <col min="6404" max="6404" width="12" style="1" bestFit="1" customWidth="1"/>
    <col min="6405" max="6640" width="9.140625" style="1"/>
    <col min="6641" max="6641" width="11.85546875" style="1" customWidth="1"/>
    <col min="6642" max="6642" width="39.140625" style="1" customWidth="1"/>
    <col min="6643" max="6643" width="74.5703125" style="1" bestFit="1" customWidth="1"/>
    <col min="6644" max="6644" width="20.140625" style="1" bestFit="1" customWidth="1"/>
    <col min="6645" max="6645" width="15.7109375" style="1" customWidth="1"/>
    <col min="6646" max="6646" width="24.140625" style="1" customWidth="1"/>
    <col min="6647" max="6647" width="26.28515625" style="1" customWidth="1"/>
    <col min="6648" max="6648" width="15.7109375" style="1" customWidth="1"/>
    <col min="6649" max="6649" width="20.5703125" style="1" customWidth="1"/>
    <col min="6650" max="6650" width="15.7109375" style="1" customWidth="1"/>
    <col min="6651" max="6651" width="19.140625" style="1" customWidth="1"/>
    <col min="6652" max="6652" width="23.85546875" style="1" customWidth="1"/>
    <col min="6653" max="6653" width="15.7109375" style="1" customWidth="1"/>
    <col min="6654" max="6654" width="18.140625" style="1" customWidth="1"/>
    <col min="6655" max="6657" width="21.28515625" style="1" customWidth="1"/>
    <col min="6658" max="6658" width="22.7109375" style="1" customWidth="1"/>
    <col min="6659" max="6659" width="9.140625" style="1"/>
    <col min="6660" max="6660" width="12" style="1" bestFit="1" customWidth="1"/>
    <col min="6661" max="6896" width="9.140625" style="1"/>
    <col min="6897" max="6897" width="11.85546875" style="1" customWidth="1"/>
    <col min="6898" max="6898" width="39.140625" style="1" customWidth="1"/>
    <col min="6899" max="6899" width="74.5703125" style="1" bestFit="1" customWidth="1"/>
    <col min="6900" max="6900" width="20.140625" style="1" bestFit="1" customWidth="1"/>
    <col min="6901" max="6901" width="15.7109375" style="1" customWidth="1"/>
    <col min="6902" max="6902" width="24.140625" style="1" customWidth="1"/>
    <col min="6903" max="6903" width="26.28515625" style="1" customWidth="1"/>
    <col min="6904" max="6904" width="15.7109375" style="1" customWidth="1"/>
    <col min="6905" max="6905" width="20.5703125" style="1" customWidth="1"/>
    <col min="6906" max="6906" width="15.7109375" style="1" customWidth="1"/>
    <col min="6907" max="6907" width="19.140625" style="1" customWidth="1"/>
    <col min="6908" max="6908" width="23.85546875" style="1" customWidth="1"/>
    <col min="6909" max="6909" width="15.7109375" style="1" customWidth="1"/>
    <col min="6910" max="6910" width="18.140625" style="1" customWidth="1"/>
    <col min="6911" max="6913" width="21.28515625" style="1" customWidth="1"/>
    <col min="6914" max="6914" width="22.7109375" style="1" customWidth="1"/>
    <col min="6915" max="6915" width="9.140625" style="1"/>
    <col min="6916" max="6916" width="12" style="1" bestFit="1" customWidth="1"/>
    <col min="6917" max="7152" width="9.140625" style="1"/>
    <col min="7153" max="7153" width="11.85546875" style="1" customWidth="1"/>
    <col min="7154" max="7154" width="39.140625" style="1" customWidth="1"/>
    <col min="7155" max="7155" width="74.5703125" style="1" bestFit="1" customWidth="1"/>
    <col min="7156" max="7156" width="20.140625" style="1" bestFit="1" customWidth="1"/>
    <col min="7157" max="7157" width="15.7109375" style="1" customWidth="1"/>
    <col min="7158" max="7158" width="24.140625" style="1" customWidth="1"/>
    <col min="7159" max="7159" width="26.28515625" style="1" customWidth="1"/>
    <col min="7160" max="7160" width="15.7109375" style="1" customWidth="1"/>
    <col min="7161" max="7161" width="20.5703125" style="1" customWidth="1"/>
    <col min="7162" max="7162" width="15.7109375" style="1" customWidth="1"/>
    <col min="7163" max="7163" width="19.140625" style="1" customWidth="1"/>
    <col min="7164" max="7164" width="23.85546875" style="1" customWidth="1"/>
    <col min="7165" max="7165" width="15.7109375" style="1" customWidth="1"/>
    <col min="7166" max="7166" width="18.140625" style="1" customWidth="1"/>
    <col min="7167" max="7169" width="21.28515625" style="1" customWidth="1"/>
    <col min="7170" max="7170" width="22.7109375" style="1" customWidth="1"/>
    <col min="7171" max="7171" width="9.140625" style="1"/>
    <col min="7172" max="7172" width="12" style="1" bestFit="1" customWidth="1"/>
    <col min="7173" max="7408" width="9.140625" style="1"/>
    <col min="7409" max="7409" width="11.85546875" style="1" customWidth="1"/>
    <col min="7410" max="7410" width="39.140625" style="1" customWidth="1"/>
    <col min="7411" max="7411" width="74.5703125" style="1" bestFit="1" customWidth="1"/>
    <col min="7412" max="7412" width="20.140625" style="1" bestFit="1" customWidth="1"/>
    <col min="7413" max="7413" width="15.7109375" style="1" customWidth="1"/>
    <col min="7414" max="7414" width="24.140625" style="1" customWidth="1"/>
    <col min="7415" max="7415" width="26.28515625" style="1" customWidth="1"/>
    <col min="7416" max="7416" width="15.7109375" style="1" customWidth="1"/>
    <col min="7417" max="7417" width="20.5703125" style="1" customWidth="1"/>
    <col min="7418" max="7418" width="15.7109375" style="1" customWidth="1"/>
    <col min="7419" max="7419" width="19.140625" style="1" customWidth="1"/>
    <col min="7420" max="7420" width="23.85546875" style="1" customWidth="1"/>
    <col min="7421" max="7421" width="15.7109375" style="1" customWidth="1"/>
    <col min="7422" max="7422" width="18.140625" style="1" customWidth="1"/>
    <col min="7423" max="7425" width="21.28515625" style="1" customWidth="1"/>
    <col min="7426" max="7426" width="22.7109375" style="1" customWidth="1"/>
    <col min="7427" max="7427" width="9.140625" style="1"/>
    <col min="7428" max="7428" width="12" style="1" bestFit="1" customWidth="1"/>
    <col min="7429" max="7664" width="9.140625" style="1"/>
    <col min="7665" max="7665" width="11.85546875" style="1" customWidth="1"/>
    <col min="7666" max="7666" width="39.140625" style="1" customWidth="1"/>
    <col min="7667" max="7667" width="74.5703125" style="1" bestFit="1" customWidth="1"/>
    <col min="7668" max="7668" width="20.140625" style="1" bestFit="1" customWidth="1"/>
    <col min="7669" max="7669" width="15.7109375" style="1" customWidth="1"/>
    <col min="7670" max="7670" width="24.140625" style="1" customWidth="1"/>
    <col min="7671" max="7671" width="26.28515625" style="1" customWidth="1"/>
    <col min="7672" max="7672" width="15.7109375" style="1" customWidth="1"/>
    <col min="7673" max="7673" width="20.5703125" style="1" customWidth="1"/>
    <col min="7674" max="7674" width="15.7109375" style="1" customWidth="1"/>
    <col min="7675" max="7675" width="19.140625" style="1" customWidth="1"/>
    <col min="7676" max="7676" width="23.85546875" style="1" customWidth="1"/>
    <col min="7677" max="7677" width="15.7109375" style="1" customWidth="1"/>
    <col min="7678" max="7678" width="18.140625" style="1" customWidth="1"/>
    <col min="7679" max="7681" width="21.28515625" style="1" customWidth="1"/>
    <col min="7682" max="7682" width="22.7109375" style="1" customWidth="1"/>
    <col min="7683" max="7683" width="9.140625" style="1"/>
    <col min="7684" max="7684" width="12" style="1" bestFit="1" customWidth="1"/>
    <col min="7685" max="7920" width="9.140625" style="1"/>
    <col min="7921" max="7921" width="11.85546875" style="1" customWidth="1"/>
    <col min="7922" max="7922" width="39.140625" style="1" customWidth="1"/>
    <col min="7923" max="7923" width="74.5703125" style="1" bestFit="1" customWidth="1"/>
    <col min="7924" max="7924" width="20.140625" style="1" bestFit="1" customWidth="1"/>
    <col min="7925" max="7925" width="15.7109375" style="1" customWidth="1"/>
    <col min="7926" max="7926" width="24.140625" style="1" customWidth="1"/>
    <col min="7927" max="7927" width="26.28515625" style="1" customWidth="1"/>
    <col min="7928" max="7928" width="15.7109375" style="1" customWidth="1"/>
    <col min="7929" max="7929" width="20.5703125" style="1" customWidth="1"/>
    <col min="7930" max="7930" width="15.7109375" style="1" customWidth="1"/>
    <col min="7931" max="7931" width="19.140625" style="1" customWidth="1"/>
    <col min="7932" max="7932" width="23.85546875" style="1" customWidth="1"/>
    <col min="7933" max="7933" width="15.7109375" style="1" customWidth="1"/>
    <col min="7934" max="7934" width="18.140625" style="1" customWidth="1"/>
    <col min="7935" max="7937" width="21.28515625" style="1" customWidth="1"/>
    <col min="7938" max="7938" width="22.7109375" style="1" customWidth="1"/>
    <col min="7939" max="7939" width="9.140625" style="1"/>
    <col min="7940" max="7940" width="12" style="1" bestFit="1" customWidth="1"/>
    <col min="7941" max="8176" width="9.140625" style="1"/>
    <col min="8177" max="8177" width="11.85546875" style="1" customWidth="1"/>
    <col min="8178" max="8178" width="39.140625" style="1" customWidth="1"/>
    <col min="8179" max="8179" width="74.5703125" style="1" bestFit="1" customWidth="1"/>
    <col min="8180" max="8180" width="20.140625" style="1" bestFit="1" customWidth="1"/>
    <col min="8181" max="8181" width="15.7109375" style="1" customWidth="1"/>
    <col min="8182" max="8182" width="24.140625" style="1" customWidth="1"/>
    <col min="8183" max="8183" width="26.28515625" style="1" customWidth="1"/>
    <col min="8184" max="8184" width="15.7109375" style="1" customWidth="1"/>
    <col min="8185" max="8185" width="20.5703125" style="1" customWidth="1"/>
    <col min="8186" max="8186" width="15.7109375" style="1" customWidth="1"/>
    <col min="8187" max="8187" width="19.140625" style="1" customWidth="1"/>
    <col min="8188" max="8188" width="23.85546875" style="1" customWidth="1"/>
    <col min="8189" max="8189" width="15.7109375" style="1" customWidth="1"/>
    <col min="8190" max="8190" width="18.140625" style="1" customWidth="1"/>
    <col min="8191" max="8193" width="21.28515625" style="1" customWidth="1"/>
    <col min="8194" max="8194" width="22.7109375" style="1" customWidth="1"/>
    <col min="8195" max="8195" width="9.140625" style="1"/>
    <col min="8196" max="8196" width="12" style="1" bestFit="1" customWidth="1"/>
    <col min="8197" max="8432" width="9.140625" style="1"/>
    <col min="8433" max="8433" width="11.85546875" style="1" customWidth="1"/>
    <col min="8434" max="8434" width="39.140625" style="1" customWidth="1"/>
    <col min="8435" max="8435" width="74.5703125" style="1" bestFit="1" customWidth="1"/>
    <col min="8436" max="8436" width="20.140625" style="1" bestFit="1" customWidth="1"/>
    <col min="8437" max="8437" width="15.7109375" style="1" customWidth="1"/>
    <col min="8438" max="8438" width="24.140625" style="1" customWidth="1"/>
    <col min="8439" max="8439" width="26.28515625" style="1" customWidth="1"/>
    <col min="8440" max="8440" width="15.7109375" style="1" customWidth="1"/>
    <col min="8441" max="8441" width="20.5703125" style="1" customWidth="1"/>
    <col min="8442" max="8442" width="15.7109375" style="1" customWidth="1"/>
    <col min="8443" max="8443" width="19.140625" style="1" customWidth="1"/>
    <col min="8444" max="8444" width="23.85546875" style="1" customWidth="1"/>
    <col min="8445" max="8445" width="15.7109375" style="1" customWidth="1"/>
    <col min="8446" max="8446" width="18.140625" style="1" customWidth="1"/>
    <col min="8447" max="8449" width="21.28515625" style="1" customWidth="1"/>
    <col min="8450" max="8450" width="22.7109375" style="1" customWidth="1"/>
    <col min="8451" max="8451" width="9.140625" style="1"/>
    <col min="8452" max="8452" width="12" style="1" bestFit="1" customWidth="1"/>
    <col min="8453" max="8688" width="9.140625" style="1"/>
    <col min="8689" max="8689" width="11.85546875" style="1" customWidth="1"/>
    <col min="8690" max="8690" width="39.140625" style="1" customWidth="1"/>
    <col min="8691" max="8691" width="74.5703125" style="1" bestFit="1" customWidth="1"/>
    <col min="8692" max="8692" width="20.140625" style="1" bestFit="1" customWidth="1"/>
    <col min="8693" max="8693" width="15.7109375" style="1" customWidth="1"/>
    <col min="8694" max="8694" width="24.140625" style="1" customWidth="1"/>
    <col min="8695" max="8695" width="26.28515625" style="1" customWidth="1"/>
    <col min="8696" max="8696" width="15.7109375" style="1" customWidth="1"/>
    <col min="8697" max="8697" width="20.5703125" style="1" customWidth="1"/>
    <col min="8698" max="8698" width="15.7109375" style="1" customWidth="1"/>
    <col min="8699" max="8699" width="19.140625" style="1" customWidth="1"/>
    <col min="8700" max="8700" width="23.85546875" style="1" customWidth="1"/>
    <col min="8701" max="8701" width="15.7109375" style="1" customWidth="1"/>
    <col min="8702" max="8702" width="18.140625" style="1" customWidth="1"/>
    <col min="8703" max="8705" width="21.28515625" style="1" customWidth="1"/>
    <col min="8706" max="8706" width="22.7109375" style="1" customWidth="1"/>
    <col min="8707" max="8707" width="9.140625" style="1"/>
    <col min="8708" max="8708" width="12" style="1" bestFit="1" customWidth="1"/>
    <col min="8709" max="8944" width="9.140625" style="1"/>
    <col min="8945" max="8945" width="11.85546875" style="1" customWidth="1"/>
    <col min="8946" max="8946" width="39.140625" style="1" customWidth="1"/>
    <col min="8947" max="8947" width="74.5703125" style="1" bestFit="1" customWidth="1"/>
    <col min="8948" max="8948" width="20.140625" style="1" bestFit="1" customWidth="1"/>
    <col min="8949" max="8949" width="15.7109375" style="1" customWidth="1"/>
    <col min="8950" max="8950" width="24.140625" style="1" customWidth="1"/>
    <col min="8951" max="8951" width="26.28515625" style="1" customWidth="1"/>
    <col min="8952" max="8952" width="15.7109375" style="1" customWidth="1"/>
    <col min="8953" max="8953" width="20.5703125" style="1" customWidth="1"/>
    <col min="8954" max="8954" width="15.7109375" style="1" customWidth="1"/>
    <col min="8955" max="8955" width="19.140625" style="1" customWidth="1"/>
    <col min="8956" max="8956" width="23.85546875" style="1" customWidth="1"/>
    <col min="8957" max="8957" width="15.7109375" style="1" customWidth="1"/>
    <col min="8958" max="8958" width="18.140625" style="1" customWidth="1"/>
    <col min="8959" max="8961" width="21.28515625" style="1" customWidth="1"/>
    <col min="8962" max="8962" width="22.7109375" style="1" customWidth="1"/>
    <col min="8963" max="8963" width="9.140625" style="1"/>
    <col min="8964" max="8964" width="12" style="1" bestFit="1" customWidth="1"/>
    <col min="8965" max="9200" width="9.140625" style="1"/>
    <col min="9201" max="9201" width="11.85546875" style="1" customWidth="1"/>
    <col min="9202" max="9202" width="39.140625" style="1" customWidth="1"/>
    <col min="9203" max="9203" width="74.5703125" style="1" bestFit="1" customWidth="1"/>
    <col min="9204" max="9204" width="20.140625" style="1" bestFit="1" customWidth="1"/>
    <col min="9205" max="9205" width="15.7109375" style="1" customWidth="1"/>
    <col min="9206" max="9206" width="24.140625" style="1" customWidth="1"/>
    <col min="9207" max="9207" width="26.28515625" style="1" customWidth="1"/>
    <col min="9208" max="9208" width="15.7109375" style="1" customWidth="1"/>
    <col min="9209" max="9209" width="20.5703125" style="1" customWidth="1"/>
    <col min="9210" max="9210" width="15.7109375" style="1" customWidth="1"/>
    <col min="9211" max="9211" width="19.140625" style="1" customWidth="1"/>
    <col min="9212" max="9212" width="23.85546875" style="1" customWidth="1"/>
    <col min="9213" max="9213" width="15.7109375" style="1" customWidth="1"/>
    <col min="9214" max="9214" width="18.140625" style="1" customWidth="1"/>
    <col min="9215" max="9217" width="21.28515625" style="1" customWidth="1"/>
    <col min="9218" max="9218" width="22.7109375" style="1" customWidth="1"/>
    <col min="9219" max="9219" width="9.140625" style="1"/>
    <col min="9220" max="9220" width="12" style="1" bestFit="1" customWidth="1"/>
    <col min="9221" max="9456" width="9.140625" style="1"/>
    <col min="9457" max="9457" width="11.85546875" style="1" customWidth="1"/>
    <col min="9458" max="9458" width="39.140625" style="1" customWidth="1"/>
    <col min="9459" max="9459" width="74.5703125" style="1" bestFit="1" customWidth="1"/>
    <col min="9460" max="9460" width="20.140625" style="1" bestFit="1" customWidth="1"/>
    <col min="9461" max="9461" width="15.7109375" style="1" customWidth="1"/>
    <col min="9462" max="9462" width="24.140625" style="1" customWidth="1"/>
    <col min="9463" max="9463" width="26.28515625" style="1" customWidth="1"/>
    <col min="9464" max="9464" width="15.7109375" style="1" customWidth="1"/>
    <col min="9465" max="9465" width="20.5703125" style="1" customWidth="1"/>
    <col min="9466" max="9466" width="15.7109375" style="1" customWidth="1"/>
    <col min="9467" max="9467" width="19.140625" style="1" customWidth="1"/>
    <col min="9468" max="9468" width="23.85546875" style="1" customWidth="1"/>
    <col min="9469" max="9469" width="15.7109375" style="1" customWidth="1"/>
    <col min="9470" max="9470" width="18.140625" style="1" customWidth="1"/>
    <col min="9471" max="9473" width="21.28515625" style="1" customWidth="1"/>
    <col min="9474" max="9474" width="22.7109375" style="1" customWidth="1"/>
    <col min="9475" max="9475" width="9.140625" style="1"/>
    <col min="9476" max="9476" width="12" style="1" bestFit="1" customWidth="1"/>
    <col min="9477" max="9712" width="9.140625" style="1"/>
    <col min="9713" max="9713" width="11.85546875" style="1" customWidth="1"/>
    <col min="9714" max="9714" width="39.140625" style="1" customWidth="1"/>
    <col min="9715" max="9715" width="74.5703125" style="1" bestFit="1" customWidth="1"/>
    <col min="9716" max="9716" width="20.140625" style="1" bestFit="1" customWidth="1"/>
    <col min="9717" max="9717" width="15.7109375" style="1" customWidth="1"/>
    <col min="9718" max="9718" width="24.140625" style="1" customWidth="1"/>
    <col min="9719" max="9719" width="26.28515625" style="1" customWidth="1"/>
    <col min="9720" max="9720" width="15.7109375" style="1" customWidth="1"/>
    <col min="9721" max="9721" width="20.5703125" style="1" customWidth="1"/>
    <col min="9722" max="9722" width="15.7109375" style="1" customWidth="1"/>
    <col min="9723" max="9723" width="19.140625" style="1" customWidth="1"/>
    <col min="9724" max="9724" width="23.85546875" style="1" customWidth="1"/>
    <col min="9725" max="9725" width="15.7109375" style="1" customWidth="1"/>
    <col min="9726" max="9726" width="18.140625" style="1" customWidth="1"/>
    <col min="9727" max="9729" width="21.28515625" style="1" customWidth="1"/>
    <col min="9730" max="9730" width="22.7109375" style="1" customWidth="1"/>
    <col min="9731" max="9731" width="9.140625" style="1"/>
    <col min="9732" max="9732" width="12" style="1" bestFit="1" customWidth="1"/>
    <col min="9733" max="9968" width="9.140625" style="1"/>
    <col min="9969" max="9969" width="11.85546875" style="1" customWidth="1"/>
    <col min="9970" max="9970" width="39.140625" style="1" customWidth="1"/>
    <col min="9971" max="9971" width="74.5703125" style="1" bestFit="1" customWidth="1"/>
    <col min="9972" max="9972" width="20.140625" style="1" bestFit="1" customWidth="1"/>
    <col min="9973" max="9973" width="15.7109375" style="1" customWidth="1"/>
    <col min="9974" max="9974" width="24.140625" style="1" customWidth="1"/>
    <col min="9975" max="9975" width="26.28515625" style="1" customWidth="1"/>
    <col min="9976" max="9976" width="15.7109375" style="1" customWidth="1"/>
    <col min="9977" max="9977" width="20.5703125" style="1" customWidth="1"/>
    <col min="9978" max="9978" width="15.7109375" style="1" customWidth="1"/>
    <col min="9979" max="9979" width="19.140625" style="1" customWidth="1"/>
    <col min="9980" max="9980" width="23.85546875" style="1" customWidth="1"/>
    <col min="9981" max="9981" width="15.7109375" style="1" customWidth="1"/>
    <col min="9982" max="9982" width="18.140625" style="1" customWidth="1"/>
    <col min="9983" max="9985" width="21.28515625" style="1" customWidth="1"/>
    <col min="9986" max="9986" width="22.7109375" style="1" customWidth="1"/>
    <col min="9987" max="9987" width="9.140625" style="1"/>
    <col min="9988" max="9988" width="12" style="1" bestFit="1" customWidth="1"/>
    <col min="9989" max="10224" width="9.140625" style="1"/>
    <col min="10225" max="10225" width="11.85546875" style="1" customWidth="1"/>
    <col min="10226" max="10226" width="39.140625" style="1" customWidth="1"/>
    <col min="10227" max="10227" width="74.5703125" style="1" bestFit="1" customWidth="1"/>
    <col min="10228" max="10228" width="20.140625" style="1" bestFit="1" customWidth="1"/>
    <col min="10229" max="10229" width="15.7109375" style="1" customWidth="1"/>
    <col min="10230" max="10230" width="24.140625" style="1" customWidth="1"/>
    <col min="10231" max="10231" width="26.28515625" style="1" customWidth="1"/>
    <col min="10232" max="10232" width="15.7109375" style="1" customWidth="1"/>
    <col min="10233" max="10233" width="20.5703125" style="1" customWidth="1"/>
    <col min="10234" max="10234" width="15.7109375" style="1" customWidth="1"/>
    <col min="10235" max="10235" width="19.140625" style="1" customWidth="1"/>
    <col min="10236" max="10236" width="23.85546875" style="1" customWidth="1"/>
    <col min="10237" max="10237" width="15.7109375" style="1" customWidth="1"/>
    <col min="10238" max="10238" width="18.140625" style="1" customWidth="1"/>
    <col min="10239" max="10241" width="21.28515625" style="1" customWidth="1"/>
    <col min="10242" max="10242" width="22.7109375" style="1" customWidth="1"/>
    <col min="10243" max="10243" width="9.140625" style="1"/>
    <col min="10244" max="10244" width="12" style="1" bestFit="1" customWidth="1"/>
    <col min="10245" max="10480" width="9.140625" style="1"/>
    <col min="10481" max="10481" width="11.85546875" style="1" customWidth="1"/>
    <col min="10482" max="10482" width="39.140625" style="1" customWidth="1"/>
    <col min="10483" max="10483" width="74.5703125" style="1" bestFit="1" customWidth="1"/>
    <col min="10484" max="10484" width="20.140625" style="1" bestFit="1" customWidth="1"/>
    <col min="10485" max="10485" width="15.7109375" style="1" customWidth="1"/>
    <col min="10486" max="10486" width="24.140625" style="1" customWidth="1"/>
    <col min="10487" max="10487" width="26.28515625" style="1" customWidth="1"/>
    <col min="10488" max="10488" width="15.7109375" style="1" customWidth="1"/>
    <col min="10489" max="10489" width="20.5703125" style="1" customWidth="1"/>
    <col min="10490" max="10490" width="15.7109375" style="1" customWidth="1"/>
    <col min="10491" max="10491" width="19.140625" style="1" customWidth="1"/>
    <col min="10492" max="10492" width="23.85546875" style="1" customWidth="1"/>
    <col min="10493" max="10493" width="15.7109375" style="1" customWidth="1"/>
    <col min="10494" max="10494" width="18.140625" style="1" customWidth="1"/>
    <col min="10495" max="10497" width="21.28515625" style="1" customWidth="1"/>
    <col min="10498" max="10498" width="22.7109375" style="1" customWidth="1"/>
    <col min="10499" max="10499" width="9.140625" style="1"/>
    <col min="10500" max="10500" width="12" style="1" bestFit="1" customWidth="1"/>
    <col min="10501" max="10736" width="9.140625" style="1"/>
    <col min="10737" max="10737" width="11.85546875" style="1" customWidth="1"/>
    <col min="10738" max="10738" width="39.140625" style="1" customWidth="1"/>
    <col min="10739" max="10739" width="74.5703125" style="1" bestFit="1" customWidth="1"/>
    <col min="10740" max="10740" width="20.140625" style="1" bestFit="1" customWidth="1"/>
    <col min="10741" max="10741" width="15.7109375" style="1" customWidth="1"/>
    <col min="10742" max="10742" width="24.140625" style="1" customWidth="1"/>
    <col min="10743" max="10743" width="26.28515625" style="1" customWidth="1"/>
    <col min="10744" max="10744" width="15.7109375" style="1" customWidth="1"/>
    <col min="10745" max="10745" width="20.5703125" style="1" customWidth="1"/>
    <col min="10746" max="10746" width="15.7109375" style="1" customWidth="1"/>
    <col min="10747" max="10747" width="19.140625" style="1" customWidth="1"/>
    <col min="10748" max="10748" width="23.85546875" style="1" customWidth="1"/>
    <col min="10749" max="10749" width="15.7109375" style="1" customWidth="1"/>
    <col min="10750" max="10750" width="18.140625" style="1" customWidth="1"/>
    <col min="10751" max="10753" width="21.28515625" style="1" customWidth="1"/>
    <col min="10754" max="10754" width="22.7109375" style="1" customWidth="1"/>
    <col min="10755" max="10755" width="9.140625" style="1"/>
    <col min="10756" max="10756" width="12" style="1" bestFit="1" customWidth="1"/>
    <col min="10757" max="10992" width="9.140625" style="1"/>
    <col min="10993" max="10993" width="11.85546875" style="1" customWidth="1"/>
    <col min="10994" max="10994" width="39.140625" style="1" customWidth="1"/>
    <col min="10995" max="10995" width="74.5703125" style="1" bestFit="1" customWidth="1"/>
    <col min="10996" max="10996" width="20.140625" style="1" bestFit="1" customWidth="1"/>
    <col min="10997" max="10997" width="15.7109375" style="1" customWidth="1"/>
    <col min="10998" max="10998" width="24.140625" style="1" customWidth="1"/>
    <col min="10999" max="10999" width="26.28515625" style="1" customWidth="1"/>
    <col min="11000" max="11000" width="15.7109375" style="1" customWidth="1"/>
    <col min="11001" max="11001" width="20.5703125" style="1" customWidth="1"/>
    <col min="11002" max="11002" width="15.7109375" style="1" customWidth="1"/>
    <col min="11003" max="11003" width="19.140625" style="1" customWidth="1"/>
    <col min="11004" max="11004" width="23.85546875" style="1" customWidth="1"/>
    <col min="11005" max="11005" width="15.7109375" style="1" customWidth="1"/>
    <col min="11006" max="11006" width="18.140625" style="1" customWidth="1"/>
    <col min="11007" max="11009" width="21.28515625" style="1" customWidth="1"/>
    <col min="11010" max="11010" width="22.7109375" style="1" customWidth="1"/>
    <col min="11011" max="11011" width="9.140625" style="1"/>
    <col min="11012" max="11012" width="12" style="1" bestFit="1" customWidth="1"/>
    <col min="11013" max="11248" width="9.140625" style="1"/>
    <col min="11249" max="11249" width="11.85546875" style="1" customWidth="1"/>
    <col min="11250" max="11250" width="39.140625" style="1" customWidth="1"/>
    <col min="11251" max="11251" width="74.5703125" style="1" bestFit="1" customWidth="1"/>
    <col min="11252" max="11252" width="20.140625" style="1" bestFit="1" customWidth="1"/>
    <col min="11253" max="11253" width="15.7109375" style="1" customWidth="1"/>
    <col min="11254" max="11254" width="24.140625" style="1" customWidth="1"/>
    <col min="11255" max="11255" width="26.28515625" style="1" customWidth="1"/>
    <col min="11256" max="11256" width="15.7109375" style="1" customWidth="1"/>
    <col min="11257" max="11257" width="20.5703125" style="1" customWidth="1"/>
    <col min="11258" max="11258" width="15.7109375" style="1" customWidth="1"/>
    <col min="11259" max="11259" width="19.140625" style="1" customWidth="1"/>
    <col min="11260" max="11260" width="23.85546875" style="1" customWidth="1"/>
    <col min="11261" max="11261" width="15.7109375" style="1" customWidth="1"/>
    <col min="11262" max="11262" width="18.140625" style="1" customWidth="1"/>
    <col min="11263" max="11265" width="21.28515625" style="1" customWidth="1"/>
    <col min="11266" max="11266" width="22.7109375" style="1" customWidth="1"/>
    <col min="11267" max="11267" width="9.140625" style="1"/>
    <col min="11268" max="11268" width="12" style="1" bestFit="1" customWidth="1"/>
    <col min="11269" max="11504" width="9.140625" style="1"/>
    <col min="11505" max="11505" width="11.85546875" style="1" customWidth="1"/>
    <col min="11506" max="11506" width="39.140625" style="1" customWidth="1"/>
    <col min="11507" max="11507" width="74.5703125" style="1" bestFit="1" customWidth="1"/>
    <col min="11508" max="11508" width="20.140625" style="1" bestFit="1" customWidth="1"/>
    <col min="11509" max="11509" width="15.7109375" style="1" customWidth="1"/>
    <col min="11510" max="11510" width="24.140625" style="1" customWidth="1"/>
    <col min="11511" max="11511" width="26.28515625" style="1" customWidth="1"/>
    <col min="11512" max="11512" width="15.7109375" style="1" customWidth="1"/>
    <col min="11513" max="11513" width="20.5703125" style="1" customWidth="1"/>
    <col min="11514" max="11514" width="15.7109375" style="1" customWidth="1"/>
    <col min="11515" max="11515" width="19.140625" style="1" customWidth="1"/>
    <col min="11516" max="11516" width="23.85546875" style="1" customWidth="1"/>
    <col min="11517" max="11517" width="15.7109375" style="1" customWidth="1"/>
    <col min="11518" max="11518" width="18.140625" style="1" customWidth="1"/>
    <col min="11519" max="11521" width="21.28515625" style="1" customWidth="1"/>
    <col min="11522" max="11522" width="22.7109375" style="1" customWidth="1"/>
    <col min="11523" max="11523" width="9.140625" style="1"/>
    <col min="11524" max="11524" width="12" style="1" bestFit="1" customWidth="1"/>
    <col min="11525" max="11760" width="9.140625" style="1"/>
    <col min="11761" max="11761" width="11.85546875" style="1" customWidth="1"/>
    <col min="11762" max="11762" width="39.140625" style="1" customWidth="1"/>
    <col min="11763" max="11763" width="74.5703125" style="1" bestFit="1" customWidth="1"/>
    <col min="11764" max="11764" width="20.140625" style="1" bestFit="1" customWidth="1"/>
    <col min="11765" max="11765" width="15.7109375" style="1" customWidth="1"/>
    <col min="11766" max="11766" width="24.140625" style="1" customWidth="1"/>
    <col min="11767" max="11767" width="26.28515625" style="1" customWidth="1"/>
    <col min="11768" max="11768" width="15.7109375" style="1" customWidth="1"/>
    <col min="11769" max="11769" width="20.5703125" style="1" customWidth="1"/>
    <col min="11770" max="11770" width="15.7109375" style="1" customWidth="1"/>
    <col min="11771" max="11771" width="19.140625" style="1" customWidth="1"/>
    <col min="11772" max="11772" width="23.85546875" style="1" customWidth="1"/>
    <col min="11773" max="11773" width="15.7109375" style="1" customWidth="1"/>
    <col min="11774" max="11774" width="18.140625" style="1" customWidth="1"/>
    <col min="11775" max="11777" width="21.28515625" style="1" customWidth="1"/>
    <col min="11778" max="11778" width="22.7109375" style="1" customWidth="1"/>
    <col min="11779" max="11779" width="9.140625" style="1"/>
    <col min="11780" max="11780" width="12" style="1" bestFit="1" customWidth="1"/>
    <col min="11781" max="12016" width="9.140625" style="1"/>
    <col min="12017" max="12017" width="11.85546875" style="1" customWidth="1"/>
    <col min="12018" max="12018" width="39.140625" style="1" customWidth="1"/>
    <col min="12019" max="12019" width="74.5703125" style="1" bestFit="1" customWidth="1"/>
    <col min="12020" max="12020" width="20.140625" style="1" bestFit="1" customWidth="1"/>
    <col min="12021" max="12021" width="15.7109375" style="1" customWidth="1"/>
    <col min="12022" max="12022" width="24.140625" style="1" customWidth="1"/>
    <col min="12023" max="12023" width="26.28515625" style="1" customWidth="1"/>
    <col min="12024" max="12024" width="15.7109375" style="1" customWidth="1"/>
    <col min="12025" max="12025" width="20.5703125" style="1" customWidth="1"/>
    <col min="12026" max="12026" width="15.7109375" style="1" customWidth="1"/>
    <col min="12027" max="12027" width="19.140625" style="1" customWidth="1"/>
    <col min="12028" max="12028" width="23.85546875" style="1" customWidth="1"/>
    <col min="12029" max="12029" width="15.7109375" style="1" customWidth="1"/>
    <col min="12030" max="12030" width="18.140625" style="1" customWidth="1"/>
    <col min="12031" max="12033" width="21.28515625" style="1" customWidth="1"/>
    <col min="12034" max="12034" width="22.7109375" style="1" customWidth="1"/>
    <col min="12035" max="12035" width="9.140625" style="1"/>
    <col min="12036" max="12036" width="12" style="1" bestFit="1" customWidth="1"/>
    <col min="12037" max="12272" width="9.140625" style="1"/>
    <col min="12273" max="12273" width="11.85546875" style="1" customWidth="1"/>
    <col min="12274" max="12274" width="39.140625" style="1" customWidth="1"/>
    <col min="12275" max="12275" width="74.5703125" style="1" bestFit="1" customWidth="1"/>
    <col min="12276" max="12276" width="20.140625" style="1" bestFit="1" customWidth="1"/>
    <col min="12277" max="12277" width="15.7109375" style="1" customWidth="1"/>
    <col min="12278" max="12278" width="24.140625" style="1" customWidth="1"/>
    <col min="12279" max="12279" width="26.28515625" style="1" customWidth="1"/>
    <col min="12280" max="12280" width="15.7109375" style="1" customWidth="1"/>
    <col min="12281" max="12281" width="20.5703125" style="1" customWidth="1"/>
    <col min="12282" max="12282" width="15.7109375" style="1" customWidth="1"/>
    <col min="12283" max="12283" width="19.140625" style="1" customWidth="1"/>
    <col min="12284" max="12284" width="23.85546875" style="1" customWidth="1"/>
    <col min="12285" max="12285" width="15.7109375" style="1" customWidth="1"/>
    <col min="12286" max="12286" width="18.140625" style="1" customWidth="1"/>
    <col min="12287" max="12289" width="21.28515625" style="1" customWidth="1"/>
    <col min="12290" max="12290" width="22.7109375" style="1" customWidth="1"/>
    <col min="12291" max="12291" width="9.140625" style="1"/>
    <col min="12292" max="12292" width="12" style="1" bestFit="1" customWidth="1"/>
    <col min="12293" max="12528" width="9.140625" style="1"/>
    <col min="12529" max="12529" width="11.85546875" style="1" customWidth="1"/>
    <col min="12530" max="12530" width="39.140625" style="1" customWidth="1"/>
    <col min="12531" max="12531" width="74.5703125" style="1" bestFit="1" customWidth="1"/>
    <col min="12532" max="12532" width="20.140625" style="1" bestFit="1" customWidth="1"/>
    <col min="12533" max="12533" width="15.7109375" style="1" customWidth="1"/>
    <col min="12534" max="12534" width="24.140625" style="1" customWidth="1"/>
    <col min="12535" max="12535" width="26.28515625" style="1" customWidth="1"/>
    <col min="12536" max="12536" width="15.7109375" style="1" customWidth="1"/>
    <col min="12537" max="12537" width="20.5703125" style="1" customWidth="1"/>
    <col min="12538" max="12538" width="15.7109375" style="1" customWidth="1"/>
    <col min="12539" max="12539" width="19.140625" style="1" customWidth="1"/>
    <col min="12540" max="12540" width="23.85546875" style="1" customWidth="1"/>
    <col min="12541" max="12541" width="15.7109375" style="1" customWidth="1"/>
    <col min="12542" max="12542" width="18.140625" style="1" customWidth="1"/>
    <col min="12543" max="12545" width="21.28515625" style="1" customWidth="1"/>
    <col min="12546" max="12546" width="22.7109375" style="1" customWidth="1"/>
    <col min="12547" max="12547" width="9.140625" style="1"/>
    <col min="12548" max="12548" width="12" style="1" bestFit="1" customWidth="1"/>
    <col min="12549" max="12784" width="9.140625" style="1"/>
    <col min="12785" max="12785" width="11.85546875" style="1" customWidth="1"/>
    <col min="12786" max="12786" width="39.140625" style="1" customWidth="1"/>
    <col min="12787" max="12787" width="74.5703125" style="1" bestFit="1" customWidth="1"/>
    <col min="12788" max="12788" width="20.140625" style="1" bestFit="1" customWidth="1"/>
    <col min="12789" max="12789" width="15.7109375" style="1" customWidth="1"/>
    <col min="12790" max="12790" width="24.140625" style="1" customWidth="1"/>
    <col min="12791" max="12791" width="26.28515625" style="1" customWidth="1"/>
    <col min="12792" max="12792" width="15.7109375" style="1" customWidth="1"/>
    <col min="12793" max="12793" width="20.5703125" style="1" customWidth="1"/>
    <col min="12794" max="12794" width="15.7109375" style="1" customWidth="1"/>
    <col min="12795" max="12795" width="19.140625" style="1" customWidth="1"/>
    <col min="12796" max="12796" width="23.85546875" style="1" customWidth="1"/>
    <col min="12797" max="12797" width="15.7109375" style="1" customWidth="1"/>
    <col min="12798" max="12798" width="18.140625" style="1" customWidth="1"/>
    <col min="12799" max="12801" width="21.28515625" style="1" customWidth="1"/>
    <col min="12802" max="12802" width="22.7109375" style="1" customWidth="1"/>
    <col min="12803" max="12803" width="9.140625" style="1"/>
    <col min="12804" max="12804" width="12" style="1" bestFit="1" customWidth="1"/>
    <col min="12805" max="13040" width="9.140625" style="1"/>
    <col min="13041" max="13041" width="11.85546875" style="1" customWidth="1"/>
    <col min="13042" max="13042" width="39.140625" style="1" customWidth="1"/>
    <col min="13043" max="13043" width="74.5703125" style="1" bestFit="1" customWidth="1"/>
    <col min="13044" max="13044" width="20.140625" style="1" bestFit="1" customWidth="1"/>
    <col min="13045" max="13045" width="15.7109375" style="1" customWidth="1"/>
    <col min="13046" max="13046" width="24.140625" style="1" customWidth="1"/>
    <col min="13047" max="13047" width="26.28515625" style="1" customWidth="1"/>
    <col min="13048" max="13048" width="15.7109375" style="1" customWidth="1"/>
    <col min="13049" max="13049" width="20.5703125" style="1" customWidth="1"/>
    <col min="13050" max="13050" width="15.7109375" style="1" customWidth="1"/>
    <col min="13051" max="13051" width="19.140625" style="1" customWidth="1"/>
    <col min="13052" max="13052" width="23.85546875" style="1" customWidth="1"/>
    <col min="13053" max="13053" width="15.7109375" style="1" customWidth="1"/>
    <col min="13054" max="13054" width="18.140625" style="1" customWidth="1"/>
    <col min="13055" max="13057" width="21.28515625" style="1" customWidth="1"/>
    <col min="13058" max="13058" width="22.7109375" style="1" customWidth="1"/>
    <col min="13059" max="13059" width="9.140625" style="1"/>
    <col min="13060" max="13060" width="12" style="1" bestFit="1" customWidth="1"/>
    <col min="13061" max="13296" width="9.140625" style="1"/>
    <col min="13297" max="13297" width="11.85546875" style="1" customWidth="1"/>
    <col min="13298" max="13298" width="39.140625" style="1" customWidth="1"/>
    <col min="13299" max="13299" width="74.5703125" style="1" bestFit="1" customWidth="1"/>
    <col min="13300" max="13300" width="20.140625" style="1" bestFit="1" customWidth="1"/>
    <col min="13301" max="13301" width="15.7109375" style="1" customWidth="1"/>
    <col min="13302" max="13302" width="24.140625" style="1" customWidth="1"/>
    <col min="13303" max="13303" width="26.28515625" style="1" customWidth="1"/>
    <col min="13304" max="13304" width="15.7109375" style="1" customWidth="1"/>
    <col min="13305" max="13305" width="20.5703125" style="1" customWidth="1"/>
    <col min="13306" max="13306" width="15.7109375" style="1" customWidth="1"/>
    <col min="13307" max="13307" width="19.140625" style="1" customWidth="1"/>
    <col min="13308" max="13308" width="23.85546875" style="1" customWidth="1"/>
    <col min="13309" max="13309" width="15.7109375" style="1" customWidth="1"/>
    <col min="13310" max="13310" width="18.140625" style="1" customWidth="1"/>
    <col min="13311" max="13313" width="21.28515625" style="1" customWidth="1"/>
    <col min="13314" max="13314" width="22.7109375" style="1" customWidth="1"/>
    <col min="13315" max="13315" width="9.140625" style="1"/>
    <col min="13316" max="13316" width="12" style="1" bestFit="1" customWidth="1"/>
    <col min="13317" max="13552" width="9.140625" style="1"/>
    <col min="13553" max="13553" width="11.85546875" style="1" customWidth="1"/>
    <col min="13554" max="13554" width="39.140625" style="1" customWidth="1"/>
    <col min="13555" max="13555" width="74.5703125" style="1" bestFit="1" customWidth="1"/>
    <col min="13556" max="13556" width="20.140625" style="1" bestFit="1" customWidth="1"/>
    <col min="13557" max="13557" width="15.7109375" style="1" customWidth="1"/>
    <col min="13558" max="13558" width="24.140625" style="1" customWidth="1"/>
    <col min="13559" max="13559" width="26.28515625" style="1" customWidth="1"/>
    <col min="13560" max="13560" width="15.7109375" style="1" customWidth="1"/>
    <col min="13561" max="13561" width="20.5703125" style="1" customWidth="1"/>
    <col min="13562" max="13562" width="15.7109375" style="1" customWidth="1"/>
    <col min="13563" max="13563" width="19.140625" style="1" customWidth="1"/>
    <col min="13564" max="13564" width="23.85546875" style="1" customWidth="1"/>
    <col min="13565" max="13565" width="15.7109375" style="1" customWidth="1"/>
    <col min="13566" max="13566" width="18.140625" style="1" customWidth="1"/>
    <col min="13567" max="13569" width="21.28515625" style="1" customWidth="1"/>
    <col min="13570" max="13570" width="22.7109375" style="1" customWidth="1"/>
    <col min="13571" max="13571" width="9.140625" style="1"/>
    <col min="13572" max="13572" width="12" style="1" bestFit="1" customWidth="1"/>
    <col min="13573" max="13808" width="9.140625" style="1"/>
    <col min="13809" max="13809" width="11.85546875" style="1" customWidth="1"/>
    <col min="13810" max="13810" width="39.140625" style="1" customWidth="1"/>
    <col min="13811" max="13811" width="74.5703125" style="1" bestFit="1" customWidth="1"/>
    <col min="13812" max="13812" width="20.140625" style="1" bestFit="1" customWidth="1"/>
    <col min="13813" max="13813" width="15.7109375" style="1" customWidth="1"/>
    <col min="13814" max="13814" width="24.140625" style="1" customWidth="1"/>
    <col min="13815" max="13815" width="26.28515625" style="1" customWidth="1"/>
    <col min="13816" max="13816" width="15.7109375" style="1" customWidth="1"/>
    <col min="13817" max="13817" width="20.5703125" style="1" customWidth="1"/>
    <col min="13818" max="13818" width="15.7109375" style="1" customWidth="1"/>
    <col min="13819" max="13819" width="19.140625" style="1" customWidth="1"/>
    <col min="13820" max="13820" width="23.85546875" style="1" customWidth="1"/>
    <col min="13821" max="13821" width="15.7109375" style="1" customWidth="1"/>
    <col min="13822" max="13822" width="18.140625" style="1" customWidth="1"/>
    <col min="13823" max="13825" width="21.28515625" style="1" customWidth="1"/>
    <col min="13826" max="13826" width="22.7109375" style="1" customWidth="1"/>
    <col min="13827" max="13827" width="9.140625" style="1"/>
    <col min="13828" max="13828" width="12" style="1" bestFit="1" customWidth="1"/>
    <col min="13829" max="14064" width="9.140625" style="1"/>
    <col min="14065" max="14065" width="11.85546875" style="1" customWidth="1"/>
    <col min="14066" max="14066" width="39.140625" style="1" customWidth="1"/>
    <col min="14067" max="14067" width="74.5703125" style="1" bestFit="1" customWidth="1"/>
    <col min="14068" max="14068" width="20.140625" style="1" bestFit="1" customWidth="1"/>
    <col min="14069" max="14069" width="15.7109375" style="1" customWidth="1"/>
    <col min="14070" max="14070" width="24.140625" style="1" customWidth="1"/>
    <col min="14071" max="14071" width="26.28515625" style="1" customWidth="1"/>
    <col min="14072" max="14072" width="15.7109375" style="1" customWidth="1"/>
    <col min="14073" max="14073" width="20.5703125" style="1" customWidth="1"/>
    <col min="14074" max="14074" width="15.7109375" style="1" customWidth="1"/>
    <col min="14075" max="14075" width="19.140625" style="1" customWidth="1"/>
    <col min="14076" max="14076" width="23.85546875" style="1" customWidth="1"/>
    <col min="14077" max="14077" width="15.7109375" style="1" customWidth="1"/>
    <col min="14078" max="14078" width="18.140625" style="1" customWidth="1"/>
    <col min="14079" max="14081" width="21.28515625" style="1" customWidth="1"/>
    <col min="14082" max="14082" width="22.7109375" style="1" customWidth="1"/>
    <col min="14083" max="14083" width="9.140625" style="1"/>
    <col min="14084" max="14084" width="12" style="1" bestFit="1" customWidth="1"/>
    <col min="14085" max="14320" width="9.140625" style="1"/>
    <col min="14321" max="14321" width="11.85546875" style="1" customWidth="1"/>
    <col min="14322" max="14322" width="39.140625" style="1" customWidth="1"/>
    <col min="14323" max="14323" width="74.5703125" style="1" bestFit="1" customWidth="1"/>
    <col min="14324" max="14324" width="20.140625" style="1" bestFit="1" customWidth="1"/>
    <col min="14325" max="14325" width="15.7109375" style="1" customWidth="1"/>
    <col min="14326" max="14326" width="24.140625" style="1" customWidth="1"/>
    <col min="14327" max="14327" width="26.28515625" style="1" customWidth="1"/>
    <col min="14328" max="14328" width="15.7109375" style="1" customWidth="1"/>
    <col min="14329" max="14329" width="20.5703125" style="1" customWidth="1"/>
    <col min="14330" max="14330" width="15.7109375" style="1" customWidth="1"/>
    <col min="14331" max="14331" width="19.140625" style="1" customWidth="1"/>
    <col min="14332" max="14332" width="23.85546875" style="1" customWidth="1"/>
    <col min="14333" max="14333" width="15.7109375" style="1" customWidth="1"/>
    <col min="14334" max="14334" width="18.140625" style="1" customWidth="1"/>
    <col min="14335" max="14337" width="21.28515625" style="1" customWidth="1"/>
    <col min="14338" max="14338" width="22.7109375" style="1" customWidth="1"/>
    <col min="14339" max="14339" width="9.140625" style="1"/>
    <col min="14340" max="14340" width="12" style="1" bestFit="1" customWidth="1"/>
    <col min="14341" max="14576" width="9.140625" style="1"/>
    <col min="14577" max="14577" width="11.85546875" style="1" customWidth="1"/>
    <col min="14578" max="14578" width="39.140625" style="1" customWidth="1"/>
    <col min="14579" max="14579" width="74.5703125" style="1" bestFit="1" customWidth="1"/>
    <col min="14580" max="14580" width="20.140625" style="1" bestFit="1" customWidth="1"/>
    <col min="14581" max="14581" width="15.7109375" style="1" customWidth="1"/>
    <col min="14582" max="14582" width="24.140625" style="1" customWidth="1"/>
    <col min="14583" max="14583" width="26.28515625" style="1" customWidth="1"/>
    <col min="14584" max="14584" width="15.7109375" style="1" customWidth="1"/>
    <col min="14585" max="14585" width="20.5703125" style="1" customWidth="1"/>
    <col min="14586" max="14586" width="15.7109375" style="1" customWidth="1"/>
    <col min="14587" max="14587" width="19.140625" style="1" customWidth="1"/>
    <col min="14588" max="14588" width="23.85546875" style="1" customWidth="1"/>
    <col min="14589" max="14589" width="15.7109375" style="1" customWidth="1"/>
    <col min="14590" max="14590" width="18.140625" style="1" customWidth="1"/>
    <col min="14591" max="14593" width="21.28515625" style="1" customWidth="1"/>
    <col min="14594" max="14594" width="22.7109375" style="1" customWidth="1"/>
    <col min="14595" max="14595" width="9.140625" style="1"/>
    <col min="14596" max="14596" width="12" style="1" bestFit="1" customWidth="1"/>
    <col min="14597" max="14832" width="9.140625" style="1"/>
    <col min="14833" max="14833" width="11.85546875" style="1" customWidth="1"/>
    <col min="14834" max="14834" width="39.140625" style="1" customWidth="1"/>
    <col min="14835" max="14835" width="74.5703125" style="1" bestFit="1" customWidth="1"/>
    <col min="14836" max="14836" width="20.140625" style="1" bestFit="1" customWidth="1"/>
    <col min="14837" max="14837" width="15.7109375" style="1" customWidth="1"/>
    <col min="14838" max="14838" width="24.140625" style="1" customWidth="1"/>
    <col min="14839" max="14839" width="26.28515625" style="1" customWidth="1"/>
    <col min="14840" max="14840" width="15.7109375" style="1" customWidth="1"/>
    <col min="14841" max="14841" width="20.5703125" style="1" customWidth="1"/>
    <col min="14842" max="14842" width="15.7109375" style="1" customWidth="1"/>
    <col min="14843" max="14843" width="19.140625" style="1" customWidth="1"/>
    <col min="14844" max="14844" width="23.85546875" style="1" customWidth="1"/>
    <col min="14845" max="14845" width="15.7109375" style="1" customWidth="1"/>
    <col min="14846" max="14846" width="18.140625" style="1" customWidth="1"/>
    <col min="14847" max="14849" width="21.28515625" style="1" customWidth="1"/>
    <col min="14850" max="14850" width="22.7109375" style="1" customWidth="1"/>
    <col min="14851" max="14851" width="9.140625" style="1"/>
    <col min="14852" max="14852" width="12" style="1" bestFit="1" customWidth="1"/>
    <col min="14853" max="15088" width="9.140625" style="1"/>
    <col min="15089" max="15089" width="11.85546875" style="1" customWidth="1"/>
    <col min="15090" max="15090" width="39.140625" style="1" customWidth="1"/>
    <col min="15091" max="15091" width="74.5703125" style="1" bestFit="1" customWidth="1"/>
    <col min="15092" max="15092" width="20.140625" style="1" bestFit="1" customWidth="1"/>
    <col min="15093" max="15093" width="15.7109375" style="1" customWidth="1"/>
    <col min="15094" max="15094" width="24.140625" style="1" customWidth="1"/>
    <col min="15095" max="15095" width="26.28515625" style="1" customWidth="1"/>
    <col min="15096" max="15096" width="15.7109375" style="1" customWidth="1"/>
    <col min="15097" max="15097" width="20.5703125" style="1" customWidth="1"/>
    <col min="15098" max="15098" width="15.7109375" style="1" customWidth="1"/>
    <col min="15099" max="15099" width="19.140625" style="1" customWidth="1"/>
    <col min="15100" max="15100" width="23.85546875" style="1" customWidth="1"/>
    <col min="15101" max="15101" width="15.7109375" style="1" customWidth="1"/>
    <col min="15102" max="15102" width="18.140625" style="1" customWidth="1"/>
    <col min="15103" max="15105" width="21.28515625" style="1" customWidth="1"/>
    <col min="15106" max="15106" width="22.7109375" style="1" customWidth="1"/>
    <col min="15107" max="15107" width="9.140625" style="1"/>
    <col min="15108" max="15108" width="12" style="1" bestFit="1" customWidth="1"/>
    <col min="15109" max="15344" width="9.140625" style="1"/>
    <col min="15345" max="15345" width="11.85546875" style="1" customWidth="1"/>
    <col min="15346" max="15346" width="39.140625" style="1" customWidth="1"/>
    <col min="15347" max="15347" width="74.5703125" style="1" bestFit="1" customWidth="1"/>
    <col min="15348" max="15348" width="20.140625" style="1" bestFit="1" customWidth="1"/>
    <col min="15349" max="15349" width="15.7109375" style="1" customWidth="1"/>
    <col min="15350" max="15350" width="24.140625" style="1" customWidth="1"/>
    <col min="15351" max="15351" width="26.28515625" style="1" customWidth="1"/>
    <col min="15352" max="15352" width="15.7109375" style="1" customWidth="1"/>
    <col min="15353" max="15353" width="20.5703125" style="1" customWidth="1"/>
    <col min="15354" max="15354" width="15.7109375" style="1" customWidth="1"/>
    <col min="15355" max="15355" width="19.140625" style="1" customWidth="1"/>
    <col min="15356" max="15356" width="23.85546875" style="1" customWidth="1"/>
    <col min="15357" max="15357" width="15.7109375" style="1" customWidth="1"/>
    <col min="15358" max="15358" width="18.140625" style="1" customWidth="1"/>
    <col min="15359" max="15361" width="21.28515625" style="1" customWidth="1"/>
    <col min="15362" max="15362" width="22.7109375" style="1" customWidth="1"/>
    <col min="15363" max="15363" width="9.140625" style="1"/>
    <col min="15364" max="15364" width="12" style="1" bestFit="1" customWidth="1"/>
    <col min="15365" max="15600" width="9.140625" style="1"/>
    <col min="15601" max="15601" width="11.85546875" style="1" customWidth="1"/>
    <col min="15602" max="15602" width="39.140625" style="1" customWidth="1"/>
    <col min="15603" max="15603" width="74.5703125" style="1" bestFit="1" customWidth="1"/>
    <col min="15604" max="15604" width="20.140625" style="1" bestFit="1" customWidth="1"/>
    <col min="15605" max="15605" width="15.7109375" style="1" customWidth="1"/>
    <col min="15606" max="15606" width="24.140625" style="1" customWidth="1"/>
    <col min="15607" max="15607" width="26.28515625" style="1" customWidth="1"/>
    <col min="15608" max="15608" width="15.7109375" style="1" customWidth="1"/>
    <col min="15609" max="15609" width="20.5703125" style="1" customWidth="1"/>
    <col min="15610" max="15610" width="15.7109375" style="1" customWidth="1"/>
    <col min="15611" max="15611" width="19.140625" style="1" customWidth="1"/>
    <col min="15612" max="15612" width="23.85546875" style="1" customWidth="1"/>
    <col min="15613" max="15613" width="15.7109375" style="1" customWidth="1"/>
    <col min="15614" max="15614" width="18.140625" style="1" customWidth="1"/>
    <col min="15615" max="15617" width="21.28515625" style="1" customWidth="1"/>
    <col min="15618" max="15618" width="22.7109375" style="1" customWidth="1"/>
    <col min="15619" max="15619" width="9.140625" style="1"/>
    <col min="15620" max="15620" width="12" style="1" bestFit="1" customWidth="1"/>
    <col min="15621" max="15856" width="9.140625" style="1"/>
    <col min="15857" max="15857" width="11.85546875" style="1" customWidth="1"/>
    <col min="15858" max="15858" width="39.140625" style="1" customWidth="1"/>
    <col min="15859" max="15859" width="74.5703125" style="1" bestFit="1" customWidth="1"/>
    <col min="15860" max="15860" width="20.140625" style="1" bestFit="1" customWidth="1"/>
    <col min="15861" max="15861" width="15.7109375" style="1" customWidth="1"/>
    <col min="15862" max="15862" width="24.140625" style="1" customWidth="1"/>
    <col min="15863" max="15863" width="26.28515625" style="1" customWidth="1"/>
    <col min="15864" max="15864" width="15.7109375" style="1" customWidth="1"/>
    <col min="15865" max="15865" width="20.5703125" style="1" customWidth="1"/>
    <col min="15866" max="15866" width="15.7109375" style="1" customWidth="1"/>
    <col min="15867" max="15867" width="19.140625" style="1" customWidth="1"/>
    <col min="15868" max="15868" width="23.85546875" style="1" customWidth="1"/>
    <col min="15869" max="15869" width="15.7109375" style="1" customWidth="1"/>
    <col min="15870" max="15870" width="18.140625" style="1" customWidth="1"/>
    <col min="15871" max="15873" width="21.28515625" style="1" customWidth="1"/>
    <col min="15874" max="15874" width="22.7109375" style="1" customWidth="1"/>
    <col min="15875" max="15875" width="9.140625" style="1"/>
    <col min="15876" max="15876" width="12" style="1" bestFit="1" customWidth="1"/>
    <col min="15877" max="16112" width="9.140625" style="1"/>
    <col min="16113" max="16113" width="11.85546875" style="1" customWidth="1"/>
    <col min="16114" max="16114" width="39.140625" style="1" customWidth="1"/>
    <col min="16115" max="16115" width="74.5703125" style="1" bestFit="1" customWidth="1"/>
    <col min="16116" max="16116" width="20.140625" style="1" bestFit="1" customWidth="1"/>
    <col min="16117" max="16117" width="15.7109375" style="1" customWidth="1"/>
    <col min="16118" max="16118" width="24.140625" style="1" customWidth="1"/>
    <col min="16119" max="16119" width="26.28515625" style="1" customWidth="1"/>
    <col min="16120" max="16120" width="15.7109375" style="1" customWidth="1"/>
    <col min="16121" max="16121" width="20.5703125" style="1" customWidth="1"/>
    <col min="16122" max="16122" width="15.7109375" style="1" customWidth="1"/>
    <col min="16123" max="16123" width="19.140625" style="1" customWidth="1"/>
    <col min="16124" max="16124" width="23.85546875" style="1" customWidth="1"/>
    <col min="16125" max="16125" width="15.7109375" style="1" customWidth="1"/>
    <col min="16126" max="16126" width="18.140625" style="1" customWidth="1"/>
    <col min="16127" max="16129" width="21.28515625" style="1" customWidth="1"/>
    <col min="16130" max="16130" width="22.7109375" style="1" customWidth="1"/>
    <col min="16131" max="16131" width="9.140625" style="1"/>
    <col min="16132" max="16132" width="12" style="1" bestFit="1" customWidth="1"/>
    <col min="16133" max="16384" width="9.140625" style="1"/>
  </cols>
  <sheetData>
    <row r="1" spans="1:185" x14ac:dyDescent="0.25">
      <c r="FT1" s="2"/>
      <c r="FU1" s="2"/>
    </row>
    <row r="2" spans="1:185" x14ac:dyDescent="0.25">
      <c r="FT2" s="2"/>
      <c r="FU2" s="2"/>
    </row>
    <row r="3" spans="1:185" x14ac:dyDescent="0.25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">
        <v>10</v>
      </c>
      <c r="K3" s="1">
        <v>11</v>
      </c>
      <c r="L3" s="1">
        <v>12</v>
      </c>
      <c r="M3" s="1">
        <v>13</v>
      </c>
      <c r="N3" s="1">
        <v>14</v>
      </c>
      <c r="O3" s="1">
        <v>15</v>
      </c>
      <c r="P3" s="1">
        <v>16</v>
      </c>
      <c r="Q3" s="1">
        <v>17</v>
      </c>
      <c r="R3" s="1">
        <v>18</v>
      </c>
      <c r="S3" s="1">
        <v>19</v>
      </c>
      <c r="T3" s="1">
        <v>20</v>
      </c>
      <c r="U3" s="1">
        <v>21</v>
      </c>
      <c r="V3" s="1">
        <v>22</v>
      </c>
      <c r="W3" s="1">
        <v>23</v>
      </c>
      <c r="X3" s="1">
        <v>24</v>
      </c>
      <c r="Y3" s="1">
        <v>25</v>
      </c>
      <c r="Z3" s="1">
        <v>26</v>
      </c>
      <c r="AA3" s="1">
        <v>27</v>
      </c>
      <c r="AB3" s="1">
        <v>28</v>
      </c>
      <c r="AC3" s="1">
        <v>29</v>
      </c>
      <c r="AD3" s="1">
        <v>30</v>
      </c>
      <c r="AE3" s="1">
        <v>31</v>
      </c>
      <c r="AF3" s="1">
        <v>32</v>
      </c>
      <c r="AG3" s="1">
        <v>33</v>
      </c>
      <c r="AH3" s="1">
        <v>34</v>
      </c>
      <c r="AI3" s="1">
        <v>35</v>
      </c>
      <c r="AJ3" s="1">
        <v>36</v>
      </c>
      <c r="AK3" s="1">
        <v>37</v>
      </c>
      <c r="AL3" s="1">
        <v>38</v>
      </c>
      <c r="AM3" s="1">
        <v>39</v>
      </c>
      <c r="AN3" s="1">
        <v>40</v>
      </c>
      <c r="AO3" s="1">
        <v>41</v>
      </c>
      <c r="AP3" s="1">
        <v>42</v>
      </c>
      <c r="AQ3" s="1">
        <v>43</v>
      </c>
      <c r="AR3" s="1">
        <v>44</v>
      </c>
      <c r="AS3" s="1">
        <v>45</v>
      </c>
      <c r="AT3" s="1">
        <v>46</v>
      </c>
      <c r="AU3" s="1">
        <v>47</v>
      </c>
      <c r="AV3" s="1">
        <v>48</v>
      </c>
      <c r="AW3" s="1">
        <v>49</v>
      </c>
      <c r="AX3" s="1">
        <v>50</v>
      </c>
      <c r="AY3" s="1">
        <v>51</v>
      </c>
      <c r="AZ3" s="1">
        <v>52</v>
      </c>
      <c r="BA3" s="1">
        <v>53</v>
      </c>
      <c r="BB3" s="1">
        <v>54</v>
      </c>
      <c r="BC3" s="1">
        <v>55</v>
      </c>
      <c r="BD3" s="1">
        <v>56</v>
      </c>
      <c r="BE3" s="1">
        <v>57</v>
      </c>
      <c r="BF3" s="1">
        <v>58</v>
      </c>
      <c r="BG3" s="1">
        <v>59</v>
      </c>
      <c r="BH3" s="1">
        <v>60</v>
      </c>
      <c r="BI3" s="1">
        <v>61</v>
      </c>
      <c r="BJ3" s="1">
        <v>62</v>
      </c>
      <c r="BK3" s="1">
        <v>63</v>
      </c>
      <c r="BL3" s="1">
        <v>64</v>
      </c>
      <c r="BM3" s="1">
        <v>65</v>
      </c>
      <c r="BN3" s="1">
        <v>66</v>
      </c>
      <c r="BO3" s="1">
        <v>67</v>
      </c>
      <c r="BP3" s="1">
        <v>68</v>
      </c>
      <c r="BQ3" s="1">
        <v>69</v>
      </c>
      <c r="BR3" s="1">
        <v>70</v>
      </c>
      <c r="BS3" s="1">
        <v>71</v>
      </c>
      <c r="BT3" s="1">
        <v>72</v>
      </c>
      <c r="BU3" s="1">
        <v>73</v>
      </c>
      <c r="BV3" s="1">
        <v>74</v>
      </c>
      <c r="BW3" s="1">
        <v>75</v>
      </c>
      <c r="BX3" s="1">
        <v>76</v>
      </c>
      <c r="BY3" s="1">
        <v>77</v>
      </c>
      <c r="BZ3" s="1">
        <v>78</v>
      </c>
      <c r="CA3" s="1">
        <v>79</v>
      </c>
      <c r="CB3" s="1">
        <v>80</v>
      </c>
      <c r="CC3" s="1">
        <v>81</v>
      </c>
      <c r="CD3" s="1">
        <v>82</v>
      </c>
      <c r="CE3" s="1">
        <v>83</v>
      </c>
      <c r="CF3" s="1">
        <v>84</v>
      </c>
      <c r="CG3" s="1">
        <v>85</v>
      </c>
      <c r="CH3" s="1">
        <v>86</v>
      </c>
      <c r="CI3" s="1">
        <v>87</v>
      </c>
      <c r="CJ3" s="1">
        <v>88</v>
      </c>
      <c r="CK3" s="1">
        <v>89</v>
      </c>
      <c r="CL3" s="1">
        <v>90</v>
      </c>
      <c r="CM3" s="1">
        <v>91</v>
      </c>
      <c r="CN3" s="1">
        <v>92</v>
      </c>
      <c r="CO3" s="1">
        <v>93</v>
      </c>
      <c r="CP3" s="1">
        <v>94</v>
      </c>
      <c r="CQ3" s="1">
        <v>95</v>
      </c>
      <c r="CR3" s="1">
        <v>96</v>
      </c>
      <c r="CS3" s="1">
        <v>97</v>
      </c>
      <c r="CT3" s="1">
        <v>98</v>
      </c>
      <c r="CU3" s="1">
        <v>99</v>
      </c>
      <c r="CV3" s="1">
        <v>100</v>
      </c>
      <c r="CW3" s="1">
        <v>101</v>
      </c>
      <c r="CX3" s="1">
        <v>102</v>
      </c>
      <c r="CY3" s="1">
        <v>103</v>
      </c>
      <c r="CZ3" s="1">
        <v>104</v>
      </c>
      <c r="DA3" s="1">
        <v>105</v>
      </c>
      <c r="DB3" s="1">
        <v>106</v>
      </c>
      <c r="DC3" s="1">
        <v>107</v>
      </c>
      <c r="DD3" s="1">
        <v>108</v>
      </c>
      <c r="DE3" s="1">
        <v>109</v>
      </c>
      <c r="DF3" s="1">
        <v>110</v>
      </c>
      <c r="DG3" s="1">
        <v>111</v>
      </c>
      <c r="DH3" s="1">
        <v>112</v>
      </c>
      <c r="DI3" s="1">
        <v>113</v>
      </c>
      <c r="DJ3" s="1">
        <v>114</v>
      </c>
      <c r="DK3" s="1">
        <v>115</v>
      </c>
      <c r="DL3" s="1">
        <v>116</v>
      </c>
      <c r="DM3" s="1">
        <v>117</v>
      </c>
      <c r="DN3" s="1">
        <v>118</v>
      </c>
      <c r="DO3" s="1">
        <v>119</v>
      </c>
      <c r="DP3" s="1">
        <v>120</v>
      </c>
      <c r="DQ3" s="1">
        <v>121</v>
      </c>
      <c r="DR3" s="1">
        <v>122</v>
      </c>
      <c r="DS3" s="1">
        <v>123</v>
      </c>
      <c r="DT3" s="1">
        <v>124</v>
      </c>
      <c r="DU3" s="1">
        <v>125</v>
      </c>
      <c r="DV3" s="1">
        <v>126</v>
      </c>
      <c r="DW3" s="1">
        <v>127</v>
      </c>
      <c r="DX3" s="1">
        <v>128</v>
      </c>
      <c r="DY3" s="1">
        <v>129</v>
      </c>
      <c r="DZ3" s="1">
        <v>130</v>
      </c>
      <c r="EA3" s="1">
        <v>131</v>
      </c>
      <c r="EB3" s="1">
        <v>132</v>
      </c>
      <c r="EC3" s="1">
        <v>133</v>
      </c>
      <c r="ED3" s="1">
        <v>134</v>
      </c>
      <c r="EE3" s="1">
        <v>135</v>
      </c>
      <c r="EF3" s="1">
        <v>136</v>
      </c>
      <c r="EG3" s="1">
        <v>137</v>
      </c>
      <c r="EH3" s="1">
        <v>138</v>
      </c>
      <c r="EI3" s="1">
        <v>139</v>
      </c>
      <c r="EJ3" s="1">
        <v>140</v>
      </c>
      <c r="EK3" s="1">
        <v>141</v>
      </c>
      <c r="EL3" s="1">
        <v>142</v>
      </c>
      <c r="EM3" s="1">
        <v>143</v>
      </c>
      <c r="EN3" s="1">
        <v>144</v>
      </c>
      <c r="EO3" s="1">
        <v>145</v>
      </c>
      <c r="EP3" s="1">
        <v>146</v>
      </c>
      <c r="EQ3" s="1">
        <v>147</v>
      </c>
      <c r="ER3" s="1">
        <v>148</v>
      </c>
      <c r="ES3" s="1">
        <v>149</v>
      </c>
      <c r="ET3" s="1">
        <v>150</v>
      </c>
      <c r="EU3" s="1">
        <v>151</v>
      </c>
      <c r="EV3" s="1">
        <v>152</v>
      </c>
      <c r="EW3" s="1">
        <v>153</v>
      </c>
      <c r="EX3" s="1">
        <v>154</v>
      </c>
      <c r="EY3" s="1">
        <v>155</v>
      </c>
      <c r="EZ3" s="1">
        <v>156</v>
      </c>
      <c r="FA3" s="1">
        <v>157</v>
      </c>
      <c r="FB3" s="1">
        <v>158</v>
      </c>
      <c r="FC3" s="1">
        <v>159</v>
      </c>
      <c r="FD3" s="1">
        <v>160</v>
      </c>
      <c r="FE3" s="1">
        <v>161</v>
      </c>
      <c r="FF3" s="1">
        <v>162</v>
      </c>
      <c r="FG3" s="1">
        <v>163</v>
      </c>
      <c r="FH3" s="1">
        <v>164</v>
      </c>
      <c r="FI3" s="1">
        <v>165</v>
      </c>
      <c r="FJ3" s="1">
        <v>166</v>
      </c>
      <c r="FK3" s="1">
        <v>167</v>
      </c>
      <c r="FL3" s="1">
        <v>168</v>
      </c>
      <c r="FM3" s="1">
        <v>169</v>
      </c>
      <c r="FN3" s="1">
        <v>170</v>
      </c>
      <c r="FO3" s="1">
        <v>171</v>
      </c>
      <c r="FP3" s="1">
        <v>172</v>
      </c>
      <c r="FQ3" s="1">
        <v>173</v>
      </c>
      <c r="FR3" s="1">
        <v>174</v>
      </c>
      <c r="FS3" s="1">
        <v>175</v>
      </c>
      <c r="FT3" s="1">
        <v>176</v>
      </c>
      <c r="FU3" s="1">
        <v>177</v>
      </c>
      <c r="FV3" s="1">
        <v>178</v>
      </c>
      <c r="FW3" s="1">
        <v>179</v>
      </c>
      <c r="FX3" s="1">
        <v>180</v>
      </c>
      <c r="FY3" s="1">
        <v>181</v>
      </c>
      <c r="FZ3" s="1">
        <v>182</v>
      </c>
      <c r="GA3" s="1">
        <v>183</v>
      </c>
      <c r="GB3" s="1">
        <v>184</v>
      </c>
      <c r="GC3" s="1">
        <v>185</v>
      </c>
    </row>
    <row r="4" spans="1:185" ht="15.75" thickBot="1" x14ac:dyDescent="0.3">
      <c r="A4" s="3"/>
      <c r="B4" s="3"/>
      <c r="C4" s="3"/>
      <c r="D4" s="3"/>
      <c r="E4" s="3"/>
      <c r="F4" s="3"/>
      <c r="G4" s="3"/>
      <c r="FT4" s="2"/>
      <c r="FU4" s="2"/>
    </row>
    <row r="5" spans="1:185" ht="18.75" thickBot="1" x14ac:dyDescent="0.3">
      <c r="A5" s="4" t="s">
        <v>0</v>
      </c>
      <c r="B5" s="4"/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J5" s="5">
        <v>37895</v>
      </c>
      <c r="K5" s="5">
        <v>37926</v>
      </c>
      <c r="L5" s="5">
        <v>37956</v>
      </c>
      <c r="M5" s="5">
        <v>37987</v>
      </c>
      <c r="N5" s="5">
        <v>38018</v>
      </c>
      <c r="O5" s="5">
        <v>38047</v>
      </c>
      <c r="P5" s="5">
        <v>38078</v>
      </c>
      <c r="Q5" s="5">
        <v>38108</v>
      </c>
      <c r="R5" s="5">
        <v>38139</v>
      </c>
      <c r="S5" s="5">
        <v>38169</v>
      </c>
      <c r="T5" s="5">
        <v>38200</v>
      </c>
      <c r="U5" s="5">
        <v>38231</v>
      </c>
      <c r="V5" s="5">
        <v>38261</v>
      </c>
      <c r="W5" s="5">
        <v>38292</v>
      </c>
      <c r="X5" s="5">
        <v>38322</v>
      </c>
      <c r="Y5" s="5">
        <v>38353</v>
      </c>
      <c r="Z5" s="5">
        <v>38384</v>
      </c>
      <c r="AA5" s="5">
        <v>38412</v>
      </c>
      <c r="AB5" s="5">
        <v>38443</v>
      </c>
      <c r="AC5" s="5">
        <v>38473</v>
      </c>
      <c r="AD5" s="5">
        <v>38504</v>
      </c>
      <c r="AE5" s="5">
        <v>38534</v>
      </c>
      <c r="AF5" s="5">
        <v>38565</v>
      </c>
      <c r="AG5" s="5">
        <v>38596</v>
      </c>
      <c r="AH5" s="5">
        <v>38626</v>
      </c>
      <c r="AI5" s="5">
        <v>38657</v>
      </c>
      <c r="AJ5" s="5">
        <v>38687</v>
      </c>
      <c r="AK5" s="5">
        <v>38718</v>
      </c>
      <c r="AL5" s="5">
        <v>38749</v>
      </c>
      <c r="AM5" s="5">
        <v>38777</v>
      </c>
      <c r="AN5" s="5">
        <v>38808</v>
      </c>
      <c r="AO5" s="5">
        <v>38838</v>
      </c>
      <c r="AP5" s="5">
        <v>38869</v>
      </c>
      <c r="AQ5" s="5">
        <v>38899</v>
      </c>
      <c r="AR5" s="5">
        <v>38930</v>
      </c>
      <c r="AS5" s="5">
        <v>38961</v>
      </c>
      <c r="AT5" s="5">
        <v>38991</v>
      </c>
      <c r="AU5" s="5">
        <v>39022</v>
      </c>
      <c r="AV5" s="5">
        <v>39052</v>
      </c>
      <c r="AW5" s="5">
        <v>39083</v>
      </c>
      <c r="AX5" s="5">
        <v>39114</v>
      </c>
      <c r="AY5" s="5">
        <v>39142</v>
      </c>
      <c r="AZ5" s="5">
        <v>39173</v>
      </c>
      <c r="BA5" s="5">
        <v>39203</v>
      </c>
      <c r="BB5" s="5">
        <v>39234</v>
      </c>
      <c r="BC5" s="5">
        <v>39264</v>
      </c>
      <c r="BD5" s="5">
        <v>39295</v>
      </c>
      <c r="BE5" s="5">
        <v>39326</v>
      </c>
      <c r="BF5" s="5">
        <v>39356</v>
      </c>
      <c r="BG5" s="5">
        <v>39387</v>
      </c>
      <c r="BH5" s="5">
        <v>39417</v>
      </c>
      <c r="BI5" s="5">
        <v>39448</v>
      </c>
      <c r="BJ5" s="5">
        <v>39479</v>
      </c>
      <c r="BK5" s="5">
        <v>39508</v>
      </c>
      <c r="BL5" s="5">
        <v>39539</v>
      </c>
      <c r="BM5" s="5">
        <v>39569</v>
      </c>
      <c r="BN5" s="5">
        <v>39600</v>
      </c>
      <c r="BO5" s="5">
        <v>39630</v>
      </c>
      <c r="BP5" s="5">
        <v>39661</v>
      </c>
      <c r="BQ5" s="5">
        <v>39692</v>
      </c>
      <c r="BR5" s="5">
        <v>39722</v>
      </c>
      <c r="BS5" s="5">
        <v>39753</v>
      </c>
      <c r="BT5" s="5">
        <v>39783</v>
      </c>
      <c r="BU5" s="5">
        <v>39814</v>
      </c>
      <c r="BV5" s="5">
        <v>39845</v>
      </c>
      <c r="BW5" s="5">
        <v>39873</v>
      </c>
      <c r="BX5" s="5">
        <v>39904</v>
      </c>
      <c r="BY5" s="5">
        <v>39934</v>
      </c>
      <c r="BZ5" s="5">
        <v>39965</v>
      </c>
      <c r="CA5" s="5">
        <v>39995</v>
      </c>
      <c r="CB5" s="5">
        <v>40026</v>
      </c>
      <c r="CC5" s="5">
        <v>40057</v>
      </c>
      <c r="CD5" s="5">
        <v>40087</v>
      </c>
      <c r="CE5" s="5">
        <v>40118</v>
      </c>
      <c r="CF5" s="5">
        <v>40148</v>
      </c>
      <c r="CG5" s="5">
        <v>40179</v>
      </c>
      <c r="CH5" s="5">
        <v>40210</v>
      </c>
      <c r="CI5" s="5">
        <v>40238</v>
      </c>
      <c r="CJ5" s="5">
        <v>40269</v>
      </c>
      <c r="CK5" s="5">
        <v>40299</v>
      </c>
      <c r="CL5" s="5">
        <v>40330</v>
      </c>
      <c r="CM5" s="5">
        <v>40360</v>
      </c>
      <c r="CN5" s="5">
        <v>40391</v>
      </c>
      <c r="CO5" s="5">
        <v>40422</v>
      </c>
      <c r="CP5" s="5">
        <v>40452</v>
      </c>
      <c r="CQ5" s="5">
        <v>40483</v>
      </c>
      <c r="CR5" s="5">
        <v>40513</v>
      </c>
      <c r="CS5" s="5">
        <v>40544</v>
      </c>
      <c r="CT5" s="5">
        <v>40575</v>
      </c>
      <c r="CU5" s="5">
        <v>40603</v>
      </c>
      <c r="CV5" s="5">
        <v>40634</v>
      </c>
      <c r="CW5" s="5">
        <v>40664</v>
      </c>
      <c r="CX5" s="5">
        <v>40695</v>
      </c>
      <c r="CY5" s="5">
        <v>40725</v>
      </c>
      <c r="CZ5" s="5">
        <v>40756</v>
      </c>
      <c r="DA5" s="5">
        <v>40787</v>
      </c>
      <c r="DB5" s="5">
        <v>40817</v>
      </c>
      <c r="DC5" s="5">
        <v>40848</v>
      </c>
      <c r="DD5" s="5">
        <v>40878</v>
      </c>
      <c r="DE5" s="5">
        <v>40909</v>
      </c>
      <c r="DF5" s="5">
        <v>40940</v>
      </c>
      <c r="DG5" s="5">
        <v>40969</v>
      </c>
      <c r="DH5" s="5">
        <v>41000</v>
      </c>
      <c r="DI5" s="5">
        <v>41030</v>
      </c>
      <c r="DJ5" s="5">
        <v>41061</v>
      </c>
      <c r="DK5" s="5">
        <v>41091</v>
      </c>
      <c r="DL5" s="5">
        <v>41122</v>
      </c>
      <c r="DM5" s="5">
        <v>41153</v>
      </c>
      <c r="DN5" s="5">
        <v>41183</v>
      </c>
      <c r="DO5" s="5">
        <v>41214</v>
      </c>
      <c r="DP5" s="5">
        <v>41244</v>
      </c>
      <c r="DQ5" s="5">
        <v>41275</v>
      </c>
      <c r="DR5" s="5">
        <v>41306</v>
      </c>
      <c r="DS5" s="5">
        <v>41334</v>
      </c>
      <c r="DT5" s="5">
        <v>41365</v>
      </c>
      <c r="DU5" s="5">
        <v>41395</v>
      </c>
      <c r="DV5" s="5">
        <v>41426</v>
      </c>
      <c r="DW5" s="5">
        <v>41456</v>
      </c>
      <c r="DX5" s="5">
        <v>41487</v>
      </c>
      <c r="DY5" s="5">
        <v>41518</v>
      </c>
      <c r="DZ5" s="5">
        <v>41548</v>
      </c>
      <c r="EA5" s="5">
        <v>41579</v>
      </c>
      <c r="EB5" s="5">
        <v>41609</v>
      </c>
      <c r="EC5" s="5">
        <v>41640</v>
      </c>
      <c r="ED5" s="5">
        <v>41671</v>
      </c>
      <c r="EE5" s="5">
        <v>41699</v>
      </c>
      <c r="EF5" s="5">
        <v>41730</v>
      </c>
      <c r="EG5" s="5">
        <v>41760</v>
      </c>
      <c r="EH5" s="5">
        <v>41791</v>
      </c>
      <c r="EI5" s="5">
        <v>41821</v>
      </c>
      <c r="EJ5" s="5">
        <v>41852</v>
      </c>
      <c r="EK5" s="5">
        <v>41883</v>
      </c>
      <c r="EL5" s="5">
        <v>41913</v>
      </c>
      <c r="EM5" s="5">
        <v>41944</v>
      </c>
      <c r="EN5" s="5">
        <v>41974</v>
      </c>
      <c r="EO5" s="5">
        <v>42005</v>
      </c>
      <c r="EP5" s="5">
        <v>42036</v>
      </c>
      <c r="EQ5" s="5">
        <v>42064</v>
      </c>
      <c r="ER5" s="5">
        <v>42095</v>
      </c>
      <c r="ES5" s="5">
        <v>42125</v>
      </c>
      <c r="ET5" s="5">
        <v>42156</v>
      </c>
      <c r="EU5" s="6">
        <v>42186</v>
      </c>
      <c r="EV5" s="6">
        <v>42217</v>
      </c>
      <c r="EW5" s="6">
        <v>42248</v>
      </c>
      <c r="EX5" s="6">
        <v>42278</v>
      </c>
      <c r="EY5" s="6">
        <v>42309</v>
      </c>
      <c r="EZ5" s="6">
        <v>42339</v>
      </c>
      <c r="FA5" s="6">
        <v>42370</v>
      </c>
      <c r="FB5" s="6">
        <v>42401</v>
      </c>
      <c r="FC5" s="6">
        <v>42430</v>
      </c>
      <c r="FD5" s="6">
        <v>42461</v>
      </c>
      <c r="FE5" s="6">
        <v>42491</v>
      </c>
      <c r="FF5" s="6">
        <v>42522</v>
      </c>
      <c r="FG5" s="6">
        <v>42552</v>
      </c>
      <c r="FH5" s="6">
        <v>42583</v>
      </c>
      <c r="FI5" s="6">
        <v>42614</v>
      </c>
      <c r="FJ5" s="6">
        <v>42644</v>
      </c>
      <c r="FK5" s="6">
        <v>42675</v>
      </c>
      <c r="FL5" s="6">
        <v>42705</v>
      </c>
      <c r="FM5" s="6">
        <v>42736</v>
      </c>
      <c r="FN5" s="6">
        <v>42767</v>
      </c>
      <c r="FO5" s="6">
        <v>42795</v>
      </c>
      <c r="FP5" s="6">
        <v>42826</v>
      </c>
      <c r="FQ5" s="6">
        <v>42856</v>
      </c>
      <c r="FR5" s="6">
        <v>42887</v>
      </c>
      <c r="FS5" s="7"/>
      <c r="FT5" s="2" t="s">
        <v>6</v>
      </c>
      <c r="FU5" s="2" t="s">
        <v>7</v>
      </c>
      <c r="FW5" s="1" t="s">
        <v>8</v>
      </c>
      <c r="FX5" s="1" t="s">
        <v>9</v>
      </c>
      <c r="FY5" s="1" t="s">
        <v>10</v>
      </c>
      <c r="FZ5" s="1" t="s">
        <v>11</v>
      </c>
      <c r="GA5" s="1" t="s">
        <v>12</v>
      </c>
      <c r="GB5" s="1" t="s">
        <v>13</v>
      </c>
    </row>
    <row r="6" spans="1:185" ht="18" x14ac:dyDescent="0.25">
      <c r="A6" s="8" t="s">
        <v>14</v>
      </c>
      <c r="B6" s="8" t="s">
        <v>15</v>
      </c>
      <c r="C6" s="9" t="s">
        <v>16</v>
      </c>
      <c r="D6" s="10" t="s">
        <v>17</v>
      </c>
      <c r="E6" s="10">
        <v>37900</v>
      </c>
      <c r="F6" s="11">
        <v>700</v>
      </c>
      <c r="G6" s="11">
        <v>875</v>
      </c>
      <c r="J6" s="1">
        <f>+ROUND(F6*25/30,2)</f>
        <v>583.33000000000004</v>
      </c>
      <c r="K6" s="12">
        <v>700</v>
      </c>
      <c r="L6" s="12">
        <v>700</v>
      </c>
      <c r="M6" s="12">
        <v>700</v>
      </c>
      <c r="N6" s="12">
        <v>700</v>
      </c>
      <c r="O6" s="12">
        <v>700</v>
      </c>
      <c r="P6" s="12">
        <v>700</v>
      </c>
      <c r="Q6" s="12">
        <v>700</v>
      </c>
      <c r="R6" s="12">
        <v>700</v>
      </c>
      <c r="S6" s="12">
        <v>700</v>
      </c>
      <c r="T6" s="12">
        <v>700</v>
      </c>
      <c r="U6" s="12">
        <v>700</v>
      </c>
      <c r="V6" s="12">
        <v>700</v>
      </c>
      <c r="W6" s="12">
        <v>700</v>
      </c>
      <c r="X6" s="12">
        <v>700</v>
      </c>
      <c r="Y6" s="12">
        <v>700</v>
      </c>
      <c r="Z6" s="12">
        <v>700</v>
      </c>
      <c r="AA6" s="12">
        <v>700</v>
      </c>
      <c r="AB6" s="12">
        <v>700</v>
      </c>
      <c r="AC6" s="12">
        <v>700</v>
      </c>
      <c r="AD6" s="12">
        <v>700</v>
      </c>
      <c r="AE6" s="12">
        <v>700</v>
      </c>
      <c r="AF6" s="12">
        <v>700</v>
      </c>
      <c r="AG6" s="12">
        <v>700</v>
      </c>
      <c r="AH6" s="12">
        <v>700</v>
      </c>
      <c r="AI6" s="12">
        <v>700</v>
      </c>
      <c r="AJ6" s="12">
        <v>700</v>
      </c>
      <c r="AK6" s="12">
        <v>700</v>
      </c>
      <c r="AL6" s="12">
        <v>700</v>
      </c>
      <c r="AM6" s="12">
        <v>700</v>
      </c>
      <c r="AN6" s="12">
        <v>700</v>
      </c>
      <c r="AO6" s="12">
        <v>700</v>
      </c>
      <c r="AP6" s="12">
        <v>700</v>
      </c>
      <c r="AQ6" s="12">
        <v>700</v>
      </c>
      <c r="AR6" s="12">
        <v>700</v>
      </c>
      <c r="AS6" s="12">
        <v>700</v>
      </c>
      <c r="AT6" s="12">
        <v>700</v>
      </c>
      <c r="AU6" s="12">
        <v>700</v>
      </c>
      <c r="AV6" s="12">
        <v>700</v>
      </c>
      <c r="AW6" s="12">
        <v>700</v>
      </c>
      <c r="AX6" s="12">
        <v>700</v>
      </c>
      <c r="AY6" s="12">
        <v>700</v>
      </c>
      <c r="AZ6" s="12">
        <v>700</v>
      </c>
      <c r="BA6" s="12">
        <v>700</v>
      </c>
      <c r="BB6" s="12">
        <v>700</v>
      </c>
      <c r="BC6" s="12">
        <v>700</v>
      </c>
      <c r="BD6" s="12">
        <v>700</v>
      </c>
      <c r="BE6" s="12">
        <v>700</v>
      </c>
      <c r="BF6" s="12">
        <v>700</v>
      </c>
      <c r="BG6" s="12">
        <v>700</v>
      </c>
      <c r="BH6" s="12">
        <v>700</v>
      </c>
      <c r="BI6" s="12">
        <v>700</v>
      </c>
      <c r="BJ6" s="12">
        <v>700</v>
      </c>
      <c r="BK6" s="12">
        <v>700</v>
      </c>
      <c r="BL6" s="12">
        <v>700</v>
      </c>
      <c r="BM6" s="12">
        <v>700</v>
      </c>
      <c r="BN6" s="12">
        <v>700</v>
      </c>
      <c r="BO6" s="12">
        <v>700</v>
      </c>
      <c r="BP6" s="12">
        <v>700</v>
      </c>
      <c r="BQ6" s="12">
        <v>700</v>
      </c>
      <c r="BR6" s="12">
        <v>700</v>
      </c>
      <c r="BS6" s="12">
        <v>700</v>
      </c>
      <c r="BT6" s="12">
        <v>700</v>
      </c>
      <c r="BU6" s="12">
        <v>700</v>
      </c>
      <c r="BV6" s="12">
        <v>700</v>
      </c>
      <c r="BW6" s="12">
        <v>700</v>
      </c>
      <c r="BX6" s="12">
        <v>700</v>
      </c>
      <c r="BY6" s="12">
        <v>700</v>
      </c>
      <c r="BZ6" s="12">
        <v>700</v>
      </c>
      <c r="CA6" s="12">
        <v>700</v>
      </c>
      <c r="CB6" s="12">
        <v>700</v>
      </c>
      <c r="CC6" s="12">
        <v>700</v>
      </c>
      <c r="CD6" s="12">
        <v>700</v>
      </c>
      <c r="CE6" s="12">
        <v>700</v>
      </c>
      <c r="CF6" s="12">
        <v>700</v>
      </c>
      <c r="CG6" s="12">
        <v>700</v>
      </c>
      <c r="CH6" s="12">
        <v>700</v>
      </c>
      <c r="CI6" s="12">
        <v>700</v>
      </c>
      <c r="CJ6" s="12">
        <v>700</v>
      </c>
      <c r="CK6" s="12">
        <v>700</v>
      </c>
      <c r="CL6" s="12">
        <v>700</v>
      </c>
      <c r="CM6" s="12">
        <v>700</v>
      </c>
      <c r="CN6" s="12">
        <v>700</v>
      </c>
      <c r="CO6" s="12">
        <v>700</v>
      </c>
      <c r="CP6" s="12">
        <v>700</v>
      </c>
      <c r="CQ6" s="12">
        <v>700</v>
      </c>
      <c r="CR6" s="12">
        <v>700</v>
      </c>
      <c r="CS6" s="12">
        <v>700</v>
      </c>
      <c r="CT6" s="12">
        <v>700</v>
      </c>
      <c r="CU6" s="12">
        <v>700</v>
      </c>
      <c r="CV6" s="12">
        <v>700</v>
      </c>
      <c r="CW6" s="12">
        <v>700</v>
      </c>
      <c r="CX6" s="12">
        <v>700</v>
      </c>
      <c r="CY6" s="12">
        <v>700</v>
      </c>
      <c r="CZ6" s="12">
        <v>700</v>
      </c>
      <c r="DA6" s="12">
        <v>700</v>
      </c>
      <c r="DB6" s="12">
        <v>700</v>
      </c>
      <c r="DC6" s="12">
        <v>700</v>
      </c>
      <c r="DD6" s="12">
        <v>700</v>
      </c>
      <c r="DE6" s="12">
        <v>700</v>
      </c>
      <c r="DF6" s="12">
        <v>700</v>
      </c>
      <c r="DG6" s="12">
        <v>700</v>
      </c>
      <c r="DH6" s="12">
        <v>700</v>
      </c>
      <c r="DI6" s="12">
        <v>700</v>
      </c>
      <c r="DJ6" s="12">
        <v>700</v>
      </c>
      <c r="DK6" s="12">
        <v>700</v>
      </c>
      <c r="DL6" s="12">
        <v>700</v>
      </c>
      <c r="DM6" s="12">
        <v>700</v>
      </c>
      <c r="DN6" s="12">
        <v>700</v>
      </c>
      <c r="DO6" s="12">
        <v>700</v>
      </c>
      <c r="DP6" s="12">
        <v>700</v>
      </c>
      <c r="DQ6" s="12">
        <v>700</v>
      </c>
      <c r="DR6" s="12">
        <v>700</v>
      </c>
      <c r="DS6" s="12">
        <v>700</v>
      </c>
      <c r="DT6" s="12">
        <v>700</v>
      </c>
      <c r="DU6" s="12">
        <v>700</v>
      </c>
      <c r="DV6" s="12">
        <v>700</v>
      </c>
      <c r="DW6" s="12">
        <v>700</v>
      </c>
      <c r="DX6" s="12">
        <v>700</v>
      </c>
      <c r="DY6" s="12">
        <v>700</v>
      </c>
      <c r="DZ6" s="12">
        <v>700</v>
      </c>
      <c r="EA6" s="12">
        <v>700</v>
      </c>
      <c r="EB6" s="12">
        <v>700</v>
      </c>
      <c r="EC6" s="12">
        <v>700</v>
      </c>
      <c r="ED6" s="12">
        <v>700</v>
      </c>
      <c r="EE6" s="12">
        <v>700</v>
      </c>
      <c r="EF6" s="12">
        <v>700</v>
      </c>
      <c r="EG6" s="12">
        <v>700</v>
      </c>
      <c r="EH6" s="12">
        <v>700</v>
      </c>
      <c r="EI6" s="12">
        <v>700</v>
      </c>
      <c r="EJ6" s="12">
        <v>700</v>
      </c>
      <c r="EK6" s="12">
        <v>700</v>
      </c>
      <c r="EL6" s="12">
        <v>700</v>
      </c>
      <c r="EM6" s="12">
        <v>700</v>
      </c>
      <c r="EN6" s="12">
        <v>700</v>
      </c>
      <c r="EO6" s="12">
        <v>700</v>
      </c>
      <c r="EP6" s="12">
        <v>700</v>
      </c>
      <c r="EQ6" s="12">
        <v>700</v>
      </c>
      <c r="ER6" s="12">
        <v>700</v>
      </c>
      <c r="ES6" s="12">
        <v>700</v>
      </c>
      <c r="ET6" s="12">
        <v>700</v>
      </c>
      <c r="EU6" s="12">
        <v>875</v>
      </c>
      <c r="EV6" s="12">
        <v>875</v>
      </c>
      <c r="EW6" s="12">
        <v>875</v>
      </c>
      <c r="EX6" s="12">
        <v>875</v>
      </c>
      <c r="EY6" s="12">
        <v>875</v>
      </c>
      <c r="EZ6" s="12">
        <v>875</v>
      </c>
      <c r="FA6" s="12">
        <v>875</v>
      </c>
      <c r="FB6" s="12">
        <v>875</v>
      </c>
      <c r="FC6" s="12">
        <v>875</v>
      </c>
      <c r="FD6" s="12">
        <v>875</v>
      </c>
      <c r="FE6" s="12">
        <v>875</v>
      </c>
      <c r="FF6" s="12">
        <v>875</v>
      </c>
      <c r="FG6" s="12">
        <v>875</v>
      </c>
      <c r="FH6" s="12">
        <v>875</v>
      </c>
      <c r="FI6" s="12">
        <v>875</v>
      </c>
      <c r="FJ6" s="12">
        <v>875</v>
      </c>
      <c r="FK6" s="12">
        <v>875</v>
      </c>
      <c r="FL6" s="12">
        <v>875</v>
      </c>
      <c r="FM6" s="12">
        <v>875</v>
      </c>
      <c r="FN6" s="12">
        <v>875</v>
      </c>
      <c r="FO6" s="12">
        <v>875</v>
      </c>
      <c r="FP6" s="12">
        <v>875</v>
      </c>
      <c r="FQ6" s="12">
        <v>875</v>
      </c>
      <c r="FR6" s="12">
        <v>875</v>
      </c>
      <c r="FT6" s="13">
        <f t="shared" ref="FT6:FT69" si="0">SUBTOTAL(9,J6:FS6)</f>
        <v>119583.33</v>
      </c>
      <c r="FU6" s="13">
        <f>+FT6-SUM(FG6:FR6)</f>
        <v>109083.33</v>
      </c>
      <c r="GA6" s="1">
        <f>+FX6+FY6+FZ6</f>
        <v>0</v>
      </c>
      <c r="GB6" s="1">
        <f t="shared" ref="GB6:GB30" si="1">+FW6*GA6</f>
        <v>0</v>
      </c>
    </row>
    <row r="7" spans="1:185" ht="18" x14ac:dyDescent="0.25">
      <c r="A7" s="8" t="s">
        <v>18</v>
      </c>
      <c r="B7" s="8" t="s">
        <v>19</v>
      </c>
      <c r="C7" s="9" t="s">
        <v>20</v>
      </c>
      <c r="D7" s="10" t="s">
        <v>21</v>
      </c>
      <c r="E7" s="10">
        <v>37923</v>
      </c>
      <c r="F7" s="14">
        <v>600</v>
      </c>
      <c r="G7" s="14">
        <v>750</v>
      </c>
      <c r="J7" s="1">
        <f>+ROUND(F7*2/30,2)</f>
        <v>40</v>
      </c>
      <c r="K7" s="12">
        <v>600</v>
      </c>
      <c r="L7" s="12">
        <v>600</v>
      </c>
      <c r="M7" s="12">
        <v>600</v>
      </c>
      <c r="N7" s="12">
        <v>600</v>
      </c>
      <c r="O7" s="12">
        <v>600</v>
      </c>
      <c r="P7" s="12">
        <v>600</v>
      </c>
      <c r="Q7" s="12">
        <v>600</v>
      </c>
      <c r="R7" s="12">
        <v>600</v>
      </c>
      <c r="S7" s="12">
        <v>600</v>
      </c>
      <c r="T7" s="12">
        <v>600</v>
      </c>
      <c r="U7" s="12">
        <v>600</v>
      </c>
      <c r="V7" s="12">
        <v>600</v>
      </c>
      <c r="W7" s="12">
        <v>600</v>
      </c>
      <c r="X7" s="12">
        <v>600</v>
      </c>
      <c r="Y7" s="12">
        <v>600</v>
      </c>
      <c r="Z7" s="12">
        <v>600</v>
      </c>
      <c r="AA7" s="12">
        <v>600</v>
      </c>
      <c r="AB7" s="12">
        <v>600</v>
      </c>
      <c r="AC7" s="12">
        <v>600</v>
      </c>
      <c r="AD7" s="12">
        <v>600</v>
      </c>
      <c r="AE7" s="12">
        <v>600</v>
      </c>
      <c r="AF7" s="12">
        <v>600</v>
      </c>
      <c r="AG7" s="12">
        <v>600</v>
      </c>
      <c r="AH7" s="12">
        <v>600</v>
      </c>
      <c r="AI7" s="12">
        <v>600</v>
      </c>
      <c r="AJ7" s="12">
        <v>600</v>
      </c>
      <c r="AK7" s="12">
        <v>600</v>
      </c>
      <c r="AL7" s="12">
        <v>600</v>
      </c>
      <c r="AM7" s="12">
        <v>600</v>
      </c>
      <c r="AN7" s="12">
        <v>600</v>
      </c>
      <c r="AO7" s="12">
        <v>600</v>
      </c>
      <c r="AP7" s="12">
        <v>600</v>
      </c>
      <c r="AQ7" s="12">
        <v>600</v>
      </c>
      <c r="AR7" s="12">
        <v>600</v>
      </c>
      <c r="AS7" s="12">
        <v>600</v>
      </c>
      <c r="AT7" s="12">
        <v>600</v>
      </c>
      <c r="AU7" s="12">
        <v>600</v>
      </c>
      <c r="AV7" s="12">
        <v>600</v>
      </c>
      <c r="AW7" s="12">
        <v>600</v>
      </c>
      <c r="AX7" s="12">
        <v>600</v>
      </c>
      <c r="AY7" s="12">
        <v>600</v>
      </c>
      <c r="AZ7" s="12">
        <v>600</v>
      </c>
      <c r="BA7" s="12">
        <v>600</v>
      </c>
      <c r="BB7" s="12">
        <v>600</v>
      </c>
      <c r="BC7" s="12">
        <v>600</v>
      </c>
      <c r="BD7" s="12">
        <v>600</v>
      </c>
      <c r="BE7" s="12">
        <v>600</v>
      </c>
      <c r="BF7" s="12">
        <v>600</v>
      </c>
      <c r="BG7" s="12">
        <v>600</v>
      </c>
      <c r="BH7" s="12">
        <v>600</v>
      </c>
      <c r="BI7" s="12">
        <v>600</v>
      </c>
      <c r="BJ7" s="12">
        <v>600</v>
      </c>
      <c r="BK7" s="12">
        <v>600</v>
      </c>
      <c r="BL7" s="12">
        <v>600</v>
      </c>
      <c r="BM7" s="12">
        <v>600</v>
      </c>
      <c r="BN7" s="12">
        <v>600</v>
      </c>
      <c r="BO7" s="12">
        <v>600</v>
      </c>
      <c r="BP7" s="12">
        <v>600</v>
      </c>
      <c r="BQ7" s="12">
        <v>600</v>
      </c>
      <c r="BR7" s="12">
        <v>600</v>
      </c>
      <c r="BS7" s="12">
        <v>600</v>
      </c>
      <c r="BT7" s="12">
        <v>600</v>
      </c>
      <c r="BU7" s="12">
        <v>600</v>
      </c>
      <c r="BV7" s="12">
        <v>600</v>
      </c>
      <c r="BW7" s="12">
        <v>600</v>
      </c>
      <c r="BX7" s="12">
        <v>600</v>
      </c>
      <c r="BY7" s="12">
        <v>600</v>
      </c>
      <c r="BZ7" s="12">
        <v>600</v>
      </c>
      <c r="CA7" s="12">
        <v>600</v>
      </c>
      <c r="CB7" s="12">
        <v>600</v>
      </c>
      <c r="CC7" s="12">
        <v>600</v>
      </c>
      <c r="CD7" s="12">
        <v>600</v>
      </c>
      <c r="CE7" s="12">
        <v>600</v>
      </c>
      <c r="CF7" s="12">
        <v>600</v>
      </c>
      <c r="CG7" s="12">
        <v>600</v>
      </c>
      <c r="CH7" s="12">
        <v>600</v>
      </c>
      <c r="CI7" s="12">
        <v>600</v>
      </c>
      <c r="CJ7" s="12">
        <v>600</v>
      </c>
      <c r="CK7" s="12">
        <v>600</v>
      </c>
      <c r="CL7" s="12">
        <v>600</v>
      </c>
      <c r="CM7" s="12">
        <v>600</v>
      </c>
      <c r="CN7" s="12">
        <v>600</v>
      </c>
      <c r="CO7" s="12">
        <v>600</v>
      </c>
      <c r="CP7" s="12">
        <v>600</v>
      </c>
      <c r="CQ7" s="12">
        <v>600</v>
      </c>
      <c r="CR7" s="12">
        <v>600</v>
      </c>
      <c r="CS7" s="12">
        <v>600</v>
      </c>
      <c r="CT7" s="12">
        <v>600</v>
      </c>
      <c r="CU7" s="12">
        <v>600</v>
      </c>
      <c r="CV7" s="12">
        <v>600</v>
      </c>
      <c r="CW7" s="12">
        <v>600</v>
      </c>
      <c r="CX7" s="12">
        <v>600</v>
      </c>
      <c r="CY7" s="12">
        <v>600</v>
      </c>
      <c r="CZ7" s="12">
        <v>600</v>
      </c>
      <c r="DA7" s="12">
        <v>600</v>
      </c>
      <c r="DB7" s="12">
        <v>600</v>
      </c>
      <c r="DC7" s="12">
        <v>600</v>
      </c>
      <c r="DD7" s="12">
        <v>600</v>
      </c>
      <c r="DE7" s="12">
        <v>600</v>
      </c>
      <c r="DF7" s="12">
        <v>600</v>
      </c>
      <c r="DG7" s="12">
        <v>600</v>
      </c>
      <c r="DH7" s="12">
        <v>600</v>
      </c>
      <c r="DI7" s="12">
        <v>600</v>
      </c>
      <c r="DJ7" s="12">
        <v>600</v>
      </c>
      <c r="DK7" s="12">
        <v>600</v>
      </c>
      <c r="DL7" s="12">
        <v>600</v>
      </c>
      <c r="DM7" s="12">
        <v>600</v>
      </c>
      <c r="DN7" s="12">
        <v>600</v>
      </c>
      <c r="DO7" s="12">
        <v>600</v>
      </c>
      <c r="DP7" s="12">
        <v>600</v>
      </c>
      <c r="DQ7" s="12">
        <v>600</v>
      </c>
      <c r="DR7" s="12">
        <v>600</v>
      </c>
      <c r="DS7" s="12">
        <v>600</v>
      </c>
      <c r="DT7" s="12">
        <v>600</v>
      </c>
      <c r="DU7" s="12">
        <v>600</v>
      </c>
      <c r="DV7" s="12">
        <v>600</v>
      </c>
      <c r="DW7" s="12">
        <v>600</v>
      </c>
      <c r="DX7" s="12">
        <v>600</v>
      </c>
      <c r="DY7" s="12">
        <v>600</v>
      </c>
      <c r="DZ7" s="12">
        <v>600</v>
      </c>
      <c r="EA7" s="12">
        <v>600</v>
      </c>
      <c r="EB7" s="12">
        <v>600</v>
      </c>
      <c r="EC7" s="12">
        <v>600</v>
      </c>
      <c r="ED7" s="12">
        <v>600</v>
      </c>
      <c r="EE7" s="12">
        <v>600</v>
      </c>
      <c r="EF7" s="12">
        <v>600</v>
      </c>
      <c r="EG7" s="12">
        <v>600</v>
      </c>
      <c r="EH7" s="12">
        <v>600</v>
      </c>
      <c r="EI7" s="12">
        <v>600</v>
      </c>
      <c r="EJ7" s="12">
        <v>600</v>
      </c>
      <c r="EK7" s="12">
        <v>600</v>
      </c>
      <c r="EL7" s="12">
        <v>600</v>
      </c>
      <c r="EM7" s="12">
        <v>600</v>
      </c>
      <c r="EN7" s="12">
        <v>600</v>
      </c>
      <c r="EO7" s="12">
        <v>600</v>
      </c>
      <c r="EP7" s="12">
        <v>600</v>
      </c>
      <c r="EQ7" s="12">
        <v>600</v>
      </c>
      <c r="ER7" s="12">
        <v>600</v>
      </c>
      <c r="ES7" s="12">
        <v>600</v>
      </c>
      <c r="ET7" s="12">
        <v>600</v>
      </c>
      <c r="EU7" s="12">
        <v>750</v>
      </c>
      <c r="EV7" s="12">
        <v>750</v>
      </c>
      <c r="EW7" s="12">
        <v>750</v>
      </c>
      <c r="EX7" s="12">
        <v>750</v>
      </c>
      <c r="EY7" s="12">
        <v>750</v>
      </c>
      <c r="EZ7" s="12">
        <v>750</v>
      </c>
      <c r="FA7" s="12">
        <v>750</v>
      </c>
      <c r="FB7" s="12">
        <v>750</v>
      </c>
      <c r="FC7" s="12">
        <v>750</v>
      </c>
      <c r="FD7" s="12">
        <v>750</v>
      </c>
      <c r="FE7" s="12">
        <v>750</v>
      </c>
      <c r="FF7" s="12">
        <v>750</v>
      </c>
      <c r="FG7" s="12">
        <v>750</v>
      </c>
      <c r="FH7" s="12">
        <v>750</v>
      </c>
      <c r="FI7" s="12">
        <v>750</v>
      </c>
      <c r="FJ7" s="12">
        <v>750</v>
      </c>
      <c r="FK7" s="12">
        <v>750</v>
      </c>
      <c r="FL7" s="12">
        <v>750</v>
      </c>
      <c r="FM7" s="12">
        <v>750</v>
      </c>
      <c r="FN7" s="12">
        <v>750</v>
      </c>
      <c r="FO7" s="12">
        <v>750</v>
      </c>
      <c r="FP7" s="12">
        <v>750</v>
      </c>
      <c r="FQ7" s="12">
        <v>750</v>
      </c>
      <c r="FR7" s="12">
        <v>750</v>
      </c>
      <c r="FT7" s="13">
        <f t="shared" si="0"/>
        <v>102040</v>
      </c>
      <c r="FU7" s="13">
        <f t="shared" ref="FU7:FU70" si="2">+FT7-SUM(FG7:FR7)</f>
        <v>93040</v>
      </c>
      <c r="GA7" s="1">
        <f t="shared" ref="GA7:GA70" si="3">+FX7+FY7+FZ7</f>
        <v>0</v>
      </c>
      <c r="GB7" s="1">
        <f t="shared" si="1"/>
        <v>0</v>
      </c>
    </row>
    <row r="8" spans="1:185" ht="18" x14ac:dyDescent="0.25">
      <c r="A8" s="8" t="s">
        <v>22</v>
      </c>
      <c r="B8" s="8" t="s">
        <v>15</v>
      </c>
      <c r="C8" s="9" t="s">
        <v>23</v>
      </c>
      <c r="D8" s="10" t="s">
        <v>24</v>
      </c>
      <c r="E8" s="10">
        <v>38026</v>
      </c>
      <c r="F8" s="11">
        <v>700</v>
      </c>
      <c r="G8" s="11">
        <v>875</v>
      </c>
      <c r="N8" s="1">
        <f>+ROUND((F8*22/30),2)</f>
        <v>513.33000000000004</v>
      </c>
      <c r="O8" s="1">
        <v>700</v>
      </c>
      <c r="P8" s="1">
        <v>700</v>
      </c>
      <c r="Q8" s="1">
        <v>700</v>
      </c>
      <c r="R8" s="1">
        <v>700</v>
      </c>
      <c r="S8" s="1">
        <v>700</v>
      </c>
      <c r="T8" s="1">
        <v>700</v>
      </c>
      <c r="U8" s="1">
        <v>700</v>
      </c>
      <c r="V8" s="1">
        <v>700</v>
      </c>
      <c r="W8" s="1">
        <v>700</v>
      </c>
      <c r="X8" s="1">
        <v>700</v>
      </c>
      <c r="Y8" s="1">
        <v>700</v>
      </c>
      <c r="Z8" s="1">
        <v>700</v>
      </c>
      <c r="AA8" s="1">
        <v>700</v>
      </c>
      <c r="AB8" s="1">
        <v>700</v>
      </c>
      <c r="AC8" s="1">
        <v>700</v>
      </c>
      <c r="AD8" s="1">
        <v>700</v>
      </c>
      <c r="AE8" s="1">
        <v>700</v>
      </c>
      <c r="AF8" s="1">
        <v>700</v>
      </c>
      <c r="AG8" s="1">
        <v>700</v>
      </c>
      <c r="AH8" s="1">
        <v>700</v>
      </c>
      <c r="AI8" s="1">
        <v>700</v>
      </c>
      <c r="AJ8" s="1">
        <v>700</v>
      </c>
      <c r="AK8" s="1">
        <v>700</v>
      </c>
      <c r="AL8" s="1">
        <v>700</v>
      </c>
      <c r="AM8" s="1">
        <v>700</v>
      </c>
      <c r="AN8" s="1">
        <v>700</v>
      </c>
      <c r="AO8" s="1">
        <v>700</v>
      </c>
      <c r="AP8" s="1">
        <v>700</v>
      </c>
      <c r="AQ8" s="1">
        <v>700</v>
      </c>
      <c r="AR8" s="1">
        <v>700</v>
      </c>
      <c r="AS8" s="1">
        <v>700</v>
      </c>
      <c r="AT8" s="1">
        <v>700</v>
      </c>
      <c r="AU8" s="1">
        <v>700</v>
      </c>
      <c r="AV8" s="1">
        <v>700</v>
      </c>
      <c r="AW8" s="1">
        <v>700</v>
      </c>
      <c r="AX8" s="1">
        <v>700</v>
      </c>
      <c r="AY8" s="1">
        <v>700</v>
      </c>
      <c r="AZ8" s="1">
        <v>700</v>
      </c>
      <c r="BA8" s="1">
        <v>700</v>
      </c>
      <c r="BB8" s="1">
        <v>700</v>
      </c>
      <c r="BC8" s="1">
        <v>700</v>
      </c>
      <c r="BD8" s="1">
        <v>700</v>
      </c>
      <c r="BE8" s="1">
        <v>700</v>
      </c>
      <c r="BF8" s="1">
        <v>700</v>
      </c>
      <c r="BG8" s="1">
        <v>700</v>
      </c>
      <c r="BH8" s="1">
        <v>700</v>
      </c>
      <c r="BI8" s="1">
        <v>700</v>
      </c>
      <c r="BJ8" s="1">
        <v>700</v>
      </c>
      <c r="BK8" s="1">
        <v>700</v>
      </c>
      <c r="BL8" s="1">
        <v>700</v>
      </c>
      <c r="BM8" s="1">
        <v>700</v>
      </c>
      <c r="BN8" s="1">
        <v>700</v>
      </c>
      <c r="BO8" s="1">
        <v>700</v>
      </c>
      <c r="BP8" s="1">
        <v>700</v>
      </c>
      <c r="BQ8" s="1">
        <v>700</v>
      </c>
      <c r="BR8" s="1">
        <v>700</v>
      </c>
      <c r="BS8" s="1">
        <v>700</v>
      </c>
      <c r="BT8" s="1">
        <v>700</v>
      </c>
      <c r="BU8" s="1">
        <v>700</v>
      </c>
      <c r="BV8" s="1">
        <v>700</v>
      </c>
      <c r="BW8" s="1">
        <v>700</v>
      </c>
      <c r="BX8" s="1">
        <v>700</v>
      </c>
      <c r="BY8" s="1">
        <v>700</v>
      </c>
      <c r="BZ8" s="1">
        <v>700</v>
      </c>
      <c r="CA8" s="1">
        <v>700</v>
      </c>
      <c r="CB8" s="1">
        <v>700</v>
      </c>
      <c r="CC8" s="1">
        <v>700</v>
      </c>
      <c r="CD8" s="1">
        <v>700</v>
      </c>
      <c r="CE8" s="1">
        <v>700</v>
      </c>
      <c r="CF8" s="1">
        <v>700</v>
      </c>
      <c r="CG8" s="1">
        <v>700</v>
      </c>
      <c r="CH8" s="1">
        <v>700</v>
      </c>
      <c r="CI8" s="1">
        <v>700</v>
      </c>
      <c r="CJ8" s="1">
        <v>700</v>
      </c>
      <c r="CK8" s="1">
        <v>700</v>
      </c>
      <c r="CL8" s="1">
        <v>700</v>
      </c>
      <c r="CM8" s="1">
        <v>700</v>
      </c>
      <c r="CN8" s="1">
        <v>700</v>
      </c>
      <c r="CO8" s="1">
        <v>700</v>
      </c>
      <c r="CP8" s="1">
        <v>700</v>
      </c>
      <c r="CQ8" s="1">
        <v>700</v>
      </c>
      <c r="CR8" s="1">
        <v>700</v>
      </c>
      <c r="CS8" s="1">
        <v>700</v>
      </c>
      <c r="CT8" s="1">
        <v>700</v>
      </c>
      <c r="CU8" s="1">
        <v>700</v>
      </c>
      <c r="CV8" s="1">
        <v>700</v>
      </c>
      <c r="CW8" s="1">
        <v>700</v>
      </c>
      <c r="CX8" s="1">
        <v>700</v>
      </c>
      <c r="CY8" s="1">
        <v>700</v>
      </c>
      <c r="CZ8" s="1">
        <v>700</v>
      </c>
      <c r="DA8" s="1">
        <v>700</v>
      </c>
      <c r="DB8" s="1">
        <v>700</v>
      </c>
      <c r="DC8" s="1">
        <v>700</v>
      </c>
      <c r="DD8" s="1">
        <v>700</v>
      </c>
      <c r="DE8" s="1">
        <v>700</v>
      </c>
      <c r="DF8" s="1">
        <v>700</v>
      </c>
      <c r="DG8" s="1">
        <v>700</v>
      </c>
      <c r="DH8" s="1">
        <v>700</v>
      </c>
      <c r="DI8" s="1">
        <v>700</v>
      </c>
      <c r="DJ8" s="1">
        <v>700</v>
      </c>
      <c r="DK8" s="1">
        <v>700</v>
      </c>
      <c r="DL8" s="1">
        <v>700</v>
      </c>
      <c r="DM8" s="1">
        <v>700</v>
      </c>
      <c r="DN8" s="1">
        <v>700</v>
      </c>
      <c r="DO8" s="1">
        <v>700</v>
      </c>
      <c r="DP8" s="1">
        <v>700</v>
      </c>
      <c r="DQ8" s="1">
        <v>700</v>
      </c>
      <c r="DR8" s="1">
        <v>700</v>
      </c>
      <c r="DS8" s="1">
        <v>700</v>
      </c>
      <c r="DT8" s="1">
        <v>700</v>
      </c>
      <c r="DU8" s="1">
        <v>700</v>
      </c>
      <c r="DV8" s="1">
        <v>700</v>
      </c>
      <c r="DW8" s="1">
        <v>700</v>
      </c>
      <c r="DX8" s="1">
        <v>700</v>
      </c>
      <c r="DY8" s="1">
        <v>700</v>
      </c>
      <c r="DZ8" s="1">
        <v>700</v>
      </c>
      <c r="EA8" s="1">
        <v>700</v>
      </c>
      <c r="EB8" s="1">
        <v>700</v>
      </c>
      <c r="EC8" s="1">
        <v>700</v>
      </c>
      <c r="ED8" s="1">
        <v>700</v>
      </c>
      <c r="EE8" s="1">
        <v>700</v>
      </c>
      <c r="EF8" s="1">
        <v>700</v>
      </c>
      <c r="EG8" s="1">
        <v>700</v>
      </c>
      <c r="EH8" s="1">
        <v>700</v>
      </c>
      <c r="EI8" s="1">
        <v>700</v>
      </c>
      <c r="EJ8" s="1">
        <v>700</v>
      </c>
      <c r="EK8" s="1">
        <v>700</v>
      </c>
      <c r="EL8" s="1">
        <v>700</v>
      </c>
      <c r="EM8" s="1">
        <v>700</v>
      </c>
      <c r="EN8" s="1">
        <v>700</v>
      </c>
      <c r="EO8" s="1">
        <v>700</v>
      </c>
      <c r="EP8" s="1">
        <v>700</v>
      </c>
      <c r="EQ8" s="1">
        <v>700</v>
      </c>
      <c r="ER8" s="1">
        <v>700</v>
      </c>
      <c r="ES8" s="1">
        <v>700</v>
      </c>
      <c r="ET8" s="1">
        <v>700</v>
      </c>
      <c r="EU8" s="1">
        <v>875</v>
      </c>
      <c r="EV8" s="1">
        <v>875</v>
      </c>
      <c r="EW8" s="1">
        <v>875</v>
      </c>
      <c r="EX8" s="1">
        <v>875</v>
      </c>
      <c r="EY8" s="1">
        <v>875</v>
      </c>
      <c r="EZ8" s="1">
        <v>875</v>
      </c>
      <c r="FA8" s="1">
        <v>875</v>
      </c>
      <c r="FB8" s="1">
        <v>875</v>
      </c>
      <c r="FC8" s="1">
        <v>875</v>
      </c>
      <c r="FD8" s="1">
        <v>875</v>
      </c>
      <c r="FE8" s="1">
        <v>875</v>
      </c>
      <c r="FF8" s="1">
        <v>875</v>
      </c>
      <c r="FG8" s="1">
        <v>875</v>
      </c>
      <c r="FH8" s="1">
        <v>875</v>
      </c>
      <c r="FI8" s="1">
        <v>875</v>
      </c>
      <c r="FJ8" s="1">
        <v>875</v>
      </c>
      <c r="FK8" s="1">
        <v>875</v>
      </c>
      <c r="FL8" s="1">
        <v>875</v>
      </c>
      <c r="FM8" s="1">
        <v>875</v>
      </c>
      <c r="FN8" s="1">
        <v>875</v>
      </c>
      <c r="FO8" s="1">
        <v>875</v>
      </c>
      <c r="FP8" s="1">
        <v>875</v>
      </c>
      <c r="FQ8" s="1">
        <v>875</v>
      </c>
      <c r="FR8" s="1">
        <v>875</v>
      </c>
      <c r="FT8" s="13">
        <f t="shared" si="0"/>
        <v>116713.33</v>
      </c>
      <c r="FU8" s="13">
        <f t="shared" si="2"/>
        <v>106213.33</v>
      </c>
      <c r="GA8" s="1">
        <f t="shared" si="3"/>
        <v>0</v>
      </c>
      <c r="GB8" s="1">
        <f t="shared" si="1"/>
        <v>0</v>
      </c>
    </row>
    <row r="9" spans="1:185" ht="18" x14ac:dyDescent="0.25">
      <c r="A9" s="8" t="s">
        <v>25</v>
      </c>
      <c r="B9" s="8" t="s">
        <v>15</v>
      </c>
      <c r="C9" s="9" t="s">
        <v>26</v>
      </c>
      <c r="D9" s="10" t="s">
        <v>27</v>
      </c>
      <c r="E9" s="10">
        <v>38065</v>
      </c>
      <c r="F9" s="11">
        <v>900</v>
      </c>
      <c r="G9" s="11">
        <v>1125</v>
      </c>
      <c r="O9" s="1">
        <f>+ROUND(F9*12/30,2)</f>
        <v>360</v>
      </c>
      <c r="P9" s="1">
        <v>900</v>
      </c>
      <c r="Q9" s="1">
        <v>900</v>
      </c>
      <c r="R9" s="1">
        <v>900</v>
      </c>
      <c r="S9" s="1">
        <v>900</v>
      </c>
      <c r="T9" s="1">
        <v>900</v>
      </c>
      <c r="U9" s="1">
        <v>900</v>
      </c>
      <c r="V9" s="1">
        <v>900</v>
      </c>
      <c r="W9" s="1">
        <v>900</v>
      </c>
      <c r="X9" s="1">
        <v>900</v>
      </c>
      <c r="Y9" s="1">
        <v>900</v>
      </c>
      <c r="Z9" s="1">
        <v>900</v>
      </c>
      <c r="AA9" s="1">
        <v>900</v>
      </c>
      <c r="AB9" s="1">
        <v>900</v>
      </c>
      <c r="AC9" s="1">
        <v>900</v>
      </c>
      <c r="AD9" s="1">
        <v>900</v>
      </c>
      <c r="AE9" s="1">
        <v>900</v>
      </c>
      <c r="AF9" s="1">
        <v>900</v>
      </c>
      <c r="AG9" s="1">
        <v>900</v>
      </c>
      <c r="AH9" s="1">
        <v>900</v>
      </c>
      <c r="AI9" s="1">
        <v>900</v>
      </c>
      <c r="AJ9" s="1">
        <v>900</v>
      </c>
      <c r="AK9" s="1">
        <v>900</v>
      </c>
      <c r="AL9" s="1">
        <v>900</v>
      </c>
      <c r="AM9" s="1">
        <v>900</v>
      </c>
      <c r="AN9" s="1">
        <v>900</v>
      </c>
      <c r="AO9" s="1">
        <v>900</v>
      </c>
      <c r="AP9" s="1">
        <v>900</v>
      </c>
      <c r="AQ9" s="1">
        <v>900</v>
      </c>
      <c r="AR9" s="1">
        <v>900</v>
      </c>
      <c r="AS9" s="1">
        <v>900</v>
      </c>
      <c r="AT9" s="1">
        <v>900</v>
      </c>
      <c r="AU9" s="1">
        <v>900</v>
      </c>
      <c r="AV9" s="1">
        <v>900</v>
      </c>
      <c r="AW9" s="1">
        <v>900</v>
      </c>
      <c r="AX9" s="1">
        <v>900</v>
      </c>
      <c r="AY9" s="1">
        <v>900</v>
      </c>
      <c r="AZ9" s="1">
        <v>900</v>
      </c>
      <c r="BA9" s="1">
        <v>900</v>
      </c>
      <c r="BB9" s="1">
        <v>900</v>
      </c>
      <c r="BC9" s="1">
        <v>900</v>
      </c>
      <c r="BD9" s="1">
        <v>900</v>
      </c>
      <c r="BE9" s="1">
        <v>900</v>
      </c>
      <c r="BF9" s="1">
        <v>900</v>
      </c>
      <c r="BG9" s="1">
        <v>900</v>
      </c>
      <c r="BH9" s="1">
        <v>900</v>
      </c>
      <c r="BI9" s="1">
        <v>900</v>
      </c>
      <c r="BJ9" s="1">
        <v>900</v>
      </c>
      <c r="BK9" s="1">
        <v>900</v>
      </c>
      <c r="BL9" s="1">
        <v>900</v>
      </c>
      <c r="BM9" s="1">
        <v>900</v>
      </c>
      <c r="BN9" s="1">
        <v>900</v>
      </c>
      <c r="BO9" s="1">
        <v>900</v>
      </c>
      <c r="BP9" s="1">
        <v>900</v>
      </c>
      <c r="BQ9" s="1">
        <v>900</v>
      </c>
      <c r="BR9" s="1">
        <v>900</v>
      </c>
      <c r="BS9" s="1">
        <v>900</v>
      </c>
      <c r="BT9" s="1">
        <v>900</v>
      </c>
      <c r="BU9" s="1">
        <v>900</v>
      </c>
      <c r="BV9" s="1">
        <v>900</v>
      </c>
      <c r="BW9" s="1">
        <v>900</v>
      </c>
      <c r="BX9" s="1">
        <v>900</v>
      </c>
      <c r="BY9" s="1">
        <v>900</v>
      </c>
      <c r="BZ9" s="1">
        <v>900</v>
      </c>
      <c r="CA9" s="1">
        <v>900</v>
      </c>
      <c r="CB9" s="1">
        <v>900</v>
      </c>
      <c r="CC9" s="1">
        <v>900</v>
      </c>
      <c r="CD9" s="1">
        <v>900</v>
      </c>
      <c r="CE9" s="1">
        <v>900</v>
      </c>
      <c r="CF9" s="1">
        <v>900</v>
      </c>
      <c r="CG9" s="1">
        <v>900</v>
      </c>
      <c r="CH9" s="1">
        <v>900</v>
      </c>
      <c r="CI9" s="1">
        <v>900</v>
      </c>
      <c r="CJ9" s="1">
        <v>900</v>
      </c>
      <c r="CK9" s="1">
        <v>900</v>
      </c>
      <c r="CL9" s="1">
        <v>900</v>
      </c>
      <c r="CM9" s="1">
        <v>900</v>
      </c>
      <c r="CN9" s="1">
        <v>900</v>
      </c>
      <c r="CO9" s="1">
        <v>900</v>
      </c>
      <c r="CP9" s="1">
        <v>900</v>
      </c>
      <c r="CQ9" s="1">
        <v>900</v>
      </c>
      <c r="CR9" s="1">
        <v>900</v>
      </c>
      <c r="CS9" s="1">
        <v>900</v>
      </c>
      <c r="CT9" s="1">
        <v>900</v>
      </c>
      <c r="CU9" s="1">
        <v>900</v>
      </c>
      <c r="CV9" s="1">
        <v>900</v>
      </c>
      <c r="CW9" s="1">
        <v>900</v>
      </c>
      <c r="CX9" s="1">
        <v>900</v>
      </c>
      <c r="CY9" s="1">
        <v>900</v>
      </c>
      <c r="CZ9" s="1">
        <v>900</v>
      </c>
      <c r="DA9" s="1">
        <v>900</v>
      </c>
      <c r="DB9" s="1">
        <v>900</v>
      </c>
      <c r="DC9" s="1">
        <v>900</v>
      </c>
      <c r="DD9" s="1">
        <v>900</v>
      </c>
      <c r="DE9" s="1">
        <v>900</v>
      </c>
      <c r="DF9" s="1">
        <v>900</v>
      </c>
      <c r="DG9" s="1">
        <v>900</v>
      </c>
      <c r="DH9" s="1">
        <v>900</v>
      </c>
      <c r="DI9" s="1">
        <v>900</v>
      </c>
      <c r="DJ9" s="1">
        <v>900</v>
      </c>
      <c r="DK9" s="1">
        <v>900</v>
      </c>
      <c r="DL9" s="1">
        <v>900</v>
      </c>
      <c r="DM9" s="1">
        <v>900</v>
      </c>
      <c r="DN9" s="1">
        <v>900</v>
      </c>
      <c r="DO9" s="1">
        <v>900</v>
      </c>
      <c r="DP9" s="1">
        <v>900</v>
      </c>
      <c r="DQ9" s="1">
        <v>900</v>
      </c>
      <c r="DR9" s="1">
        <v>900</v>
      </c>
      <c r="DS9" s="1">
        <v>900</v>
      </c>
      <c r="DT9" s="1">
        <v>900</v>
      </c>
      <c r="DU9" s="1">
        <v>900</v>
      </c>
      <c r="DV9" s="1">
        <v>900</v>
      </c>
      <c r="DW9" s="1">
        <v>900</v>
      </c>
      <c r="DX9" s="1">
        <v>900</v>
      </c>
      <c r="DY9" s="1">
        <v>900</v>
      </c>
      <c r="DZ9" s="1">
        <v>900</v>
      </c>
      <c r="EA9" s="1">
        <v>900</v>
      </c>
      <c r="EB9" s="1">
        <v>900</v>
      </c>
      <c r="EC9" s="1">
        <v>900</v>
      </c>
      <c r="ED9" s="1">
        <v>900</v>
      </c>
      <c r="EE9" s="1">
        <v>900</v>
      </c>
      <c r="EF9" s="1">
        <v>900</v>
      </c>
      <c r="EG9" s="1">
        <v>900</v>
      </c>
      <c r="EH9" s="1">
        <v>900</v>
      </c>
      <c r="EI9" s="1">
        <v>900</v>
      </c>
      <c r="EJ9" s="1">
        <v>900</v>
      </c>
      <c r="EK9" s="1">
        <v>900</v>
      </c>
      <c r="EL9" s="1">
        <v>900</v>
      </c>
      <c r="EM9" s="1">
        <v>900</v>
      </c>
      <c r="EN9" s="1">
        <v>900</v>
      </c>
      <c r="EO9" s="1">
        <v>900</v>
      </c>
      <c r="EP9" s="1">
        <v>900</v>
      </c>
      <c r="EQ9" s="1">
        <v>900</v>
      </c>
      <c r="ER9" s="1">
        <v>900</v>
      </c>
      <c r="ES9" s="1">
        <v>900</v>
      </c>
      <c r="ET9" s="1">
        <v>900</v>
      </c>
      <c r="EU9" s="1">
        <v>1125</v>
      </c>
      <c r="EV9" s="1">
        <v>1125</v>
      </c>
      <c r="EW9" s="1">
        <v>1125</v>
      </c>
      <c r="EX9" s="1">
        <v>1125</v>
      </c>
      <c r="EY9" s="1">
        <v>1125</v>
      </c>
      <c r="EZ9" s="1">
        <v>1125</v>
      </c>
      <c r="FA9" s="1">
        <v>1125</v>
      </c>
      <c r="FB9" s="1">
        <v>1125</v>
      </c>
      <c r="FC9" s="1">
        <v>1125</v>
      </c>
      <c r="FD9" s="1">
        <v>1125</v>
      </c>
      <c r="FE9" s="1">
        <v>1125</v>
      </c>
      <c r="FF9" s="1">
        <v>1125</v>
      </c>
      <c r="FG9" s="1">
        <v>1125</v>
      </c>
      <c r="FH9" s="1">
        <v>1125</v>
      </c>
      <c r="FI9" s="1">
        <v>1125</v>
      </c>
      <c r="FJ9" s="1">
        <v>1125</v>
      </c>
      <c r="FK9" s="1">
        <v>1125</v>
      </c>
      <c r="FL9" s="1">
        <v>1125</v>
      </c>
      <c r="FM9" s="1">
        <v>1125</v>
      </c>
      <c r="FN9" s="1">
        <v>1125</v>
      </c>
      <c r="FO9" s="1">
        <v>1125</v>
      </c>
      <c r="FP9" s="1">
        <v>1125</v>
      </c>
      <c r="FQ9" s="1">
        <v>1125</v>
      </c>
      <c r="FR9" s="1">
        <v>1125</v>
      </c>
      <c r="FT9" s="13">
        <f t="shared" si="0"/>
        <v>148860</v>
      </c>
      <c r="FU9" s="13">
        <f t="shared" si="2"/>
        <v>135360</v>
      </c>
      <c r="GA9" s="1">
        <f t="shared" si="3"/>
        <v>0</v>
      </c>
      <c r="GB9" s="1">
        <f t="shared" si="1"/>
        <v>0</v>
      </c>
    </row>
    <row r="10" spans="1:185" ht="18" x14ac:dyDescent="0.25">
      <c r="A10" s="8" t="s">
        <v>28</v>
      </c>
      <c r="B10" s="8" t="s">
        <v>15</v>
      </c>
      <c r="C10" s="9" t="s">
        <v>29</v>
      </c>
      <c r="D10" s="10" t="s">
        <v>30</v>
      </c>
      <c r="E10" s="10">
        <v>38150</v>
      </c>
      <c r="F10" s="11">
        <v>900</v>
      </c>
      <c r="G10" s="11">
        <v>1125</v>
      </c>
      <c r="R10" s="1">
        <f>+ROUND(F10*19/30,2)</f>
        <v>570</v>
      </c>
      <c r="S10" s="1">
        <v>900</v>
      </c>
      <c r="T10" s="1">
        <v>900</v>
      </c>
      <c r="U10" s="1">
        <v>900</v>
      </c>
      <c r="V10" s="1">
        <v>900</v>
      </c>
      <c r="W10" s="1">
        <v>900</v>
      </c>
      <c r="X10" s="1">
        <v>900</v>
      </c>
      <c r="Y10" s="1">
        <v>900</v>
      </c>
      <c r="Z10" s="1">
        <v>900</v>
      </c>
      <c r="AA10" s="1">
        <v>900</v>
      </c>
      <c r="AB10" s="1">
        <v>900</v>
      </c>
      <c r="AC10" s="1">
        <v>900</v>
      </c>
      <c r="AD10" s="1">
        <v>900</v>
      </c>
      <c r="AE10" s="1">
        <v>900</v>
      </c>
      <c r="AF10" s="1">
        <v>900</v>
      </c>
      <c r="AG10" s="1">
        <v>900</v>
      </c>
      <c r="AH10" s="1">
        <v>900</v>
      </c>
      <c r="AI10" s="1">
        <v>900</v>
      </c>
      <c r="AJ10" s="1">
        <v>900</v>
      </c>
      <c r="AK10" s="1">
        <v>900</v>
      </c>
      <c r="AL10" s="1">
        <v>900</v>
      </c>
      <c r="AM10" s="1">
        <v>900</v>
      </c>
      <c r="AN10" s="1">
        <v>900</v>
      </c>
      <c r="AO10" s="1">
        <v>900</v>
      </c>
      <c r="AP10" s="1">
        <v>900</v>
      </c>
      <c r="AQ10" s="1">
        <v>900</v>
      </c>
      <c r="AR10" s="1">
        <v>900</v>
      </c>
      <c r="AS10" s="1">
        <v>900</v>
      </c>
      <c r="AT10" s="1">
        <v>900</v>
      </c>
      <c r="AU10" s="1">
        <v>900</v>
      </c>
      <c r="AV10" s="1">
        <v>900</v>
      </c>
      <c r="AW10" s="1">
        <v>900</v>
      </c>
      <c r="AX10" s="1">
        <v>900</v>
      </c>
      <c r="AY10" s="1">
        <v>900</v>
      </c>
      <c r="AZ10" s="1">
        <v>900</v>
      </c>
      <c r="BA10" s="1">
        <v>900</v>
      </c>
      <c r="BB10" s="1">
        <v>900</v>
      </c>
      <c r="BC10" s="1">
        <v>900</v>
      </c>
      <c r="BD10" s="1">
        <v>900</v>
      </c>
      <c r="BE10" s="1">
        <v>900</v>
      </c>
      <c r="BF10" s="1">
        <v>900</v>
      </c>
      <c r="BG10" s="1">
        <v>900</v>
      </c>
      <c r="BH10" s="1">
        <v>900</v>
      </c>
      <c r="BI10" s="1">
        <v>900</v>
      </c>
      <c r="BJ10" s="1">
        <v>900</v>
      </c>
      <c r="BK10" s="1">
        <v>900</v>
      </c>
      <c r="BL10" s="1">
        <v>900</v>
      </c>
      <c r="BM10" s="1">
        <v>900</v>
      </c>
      <c r="BN10" s="1">
        <v>900</v>
      </c>
      <c r="BO10" s="1">
        <v>900</v>
      </c>
      <c r="BP10" s="1">
        <v>900</v>
      </c>
      <c r="BQ10" s="1">
        <v>900</v>
      </c>
      <c r="BR10" s="1">
        <v>900</v>
      </c>
      <c r="BS10" s="1">
        <v>900</v>
      </c>
      <c r="BT10" s="1">
        <v>900</v>
      </c>
      <c r="BU10" s="1">
        <v>900</v>
      </c>
      <c r="BV10" s="1">
        <v>900</v>
      </c>
      <c r="BW10" s="1">
        <v>900</v>
      </c>
      <c r="BX10" s="1">
        <v>900</v>
      </c>
      <c r="BY10" s="1">
        <v>900</v>
      </c>
      <c r="BZ10" s="1">
        <v>900</v>
      </c>
      <c r="CA10" s="1">
        <v>900</v>
      </c>
      <c r="CB10" s="1">
        <v>900</v>
      </c>
      <c r="CC10" s="1">
        <v>900</v>
      </c>
      <c r="CD10" s="1">
        <v>900</v>
      </c>
      <c r="CE10" s="1">
        <v>900</v>
      </c>
      <c r="CF10" s="1">
        <v>900</v>
      </c>
      <c r="CG10" s="1">
        <v>900</v>
      </c>
      <c r="CH10" s="1">
        <v>900</v>
      </c>
      <c r="CI10" s="1">
        <v>900</v>
      </c>
      <c r="CJ10" s="1">
        <v>900</v>
      </c>
      <c r="CK10" s="1">
        <v>900</v>
      </c>
      <c r="CL10" s="1">
        <v>900</v>
      </c>
      <c r="CM10" s="1">
        <v>900</v>
      </c>
      <c r="CN10" s="1">
        <v>900</v>
      </c>
      <c r="CO10" s="1">
        <v>900</v>
      </c>
      <c r="CP10" s="1">
        <v>900</v>
      </c>
      <c r="CQ10" s="1">
        <v>900</v>
      </c>
      <c r="CR10" s="1">
        <v>900</v>
      </c>
      <c r="CS10" s="1">
        <v>900</v>
      </c>
      <c r="CT10" s="1">
        <v>900</v>
      </c>
      <c r="CU10" s="1">
        <v>900</v>
      </c>
      <c r="CV10" s="1">
        <v>900</v>
      </c>
      <c r="CW10" s="1">
        <v>900</v>
      </c>
      <c r="CX10" s="1">
        <v>900</v>
      </c>
      <c r="CY10" s="1">
        <v>900</v>
      </c>
      <c r="CZ10" s="1">
        <v>900</v>
      </c>
      <c r="DA10" s="1">
        <v>900</v>
      </c>
      <c r="DB10" s="1">
        <v>900</v>
      </c>
      <c r="DC10" s="1">
        <v>900</v>
      </c>
      <c r="DD10" s="1">
        <v>900</v>
      </c>
      <c r="DE10" s="1">
        <v>900</v>
      </c>
      <c r="DF10" s="1">
        <v>900</v>
      </c>
      <c r="DG10" s="1">
        <v>900</v>
      </c>
      <c r="DH10" s="1">
        <v>900</v>
      </c>
      <c r="DI10" s="1">
        <v>900</v>
      </c>
      <c r="DJ10" s="1">
        <v>900</v>
      </c>
      <c r="DK10" s="1">
        <v>900</v>
      </c>
      <c r="DL10" s="1">
        <v>900</v>
      </c>
      <c r="DM10" s="1">
        <v>900</v>
      </c>
      <c r="DN10" s="1">
        <v>900</v>
      </c>
      <c r="DO10" s="1">
        <v>900</v>
      </c>
      <c r="DP10" s="1">
        <v>900</v>
      </c>
      <c r="DQ10" s="1">
        <v>900</v>
      </c>
      <c r="DR10" s="1">
        <v>900</v>
      </c>
      <c r="DS10" s="1">
        <v>900</v>
      </c>
      <c r="DT10" s="1">
        <v>900</v>
      </c>
      <c r="DU10" s="1">
        <v>900</v>
      </c>
      <c r="DV10" s="1">
        <v>900</v>
      </c>
      <c r="DW10" s="1">
        <v>900</v>
      </c>
      <c r="DX10" s="1">
        <v>900</v>
      </c>
      <c r="DY10" s="1">
        <v>900</v>
      </c>
      <c r="DZ10" s="1">
        <v>900</v>
      </c>
      <c r="EA10" s="1">
        <v>900</v>
      </c>
      <c r="EB10" s="1">
        <v>900</v>
      </c>
      <c r="EC10" s="1">
        <v>900</v>
      </c>
      <c r="ED10" s="1">
        <v>900</v>
      </c>
      <c r="EE10" s="1">
        <v>900</v>
      </c>
      <c r="EF10" s="1">
        <v>900</v>
      </c>
      <c r="EG10" s="1">
        <v>900</v>
      </c>
      <c r="EH10" s="1">
        <v>900</v>
      </c>
      <c r="EI10" s="1">
        <v>900</v>
      </c>
      <c r="EJ10" s="1">
        <v>900</v>
      </c>
      <c r="EK10" s="1">
        <v>900</v>
      </c>
      <c r="EL10" s="1">
        <v>900</v>
      </c>
      <c r="EM10" s="1">
        <v>900</v>
      </c>
      <c r="EN10" s="1">
        <v>900</v>
      </c>
      <c r="EO10" s="1">
        <v>900</v>
      </c>
      <c r="EP10" s="1">
        <v>900</v>
      </c>
      <c r="EQ10" s="1">
        <v>900</v>
      </c>
      <c r="ER10" s="1">
        <v>900</v>
      </c>
      <c r="ES10" s="1">
        <v>900</v>
      </c>
      <c r="ET10" s="1">
        <v>900</v>
      </c>
      <c r="EU10" s="1">
        <v>1125</v>
      </c>
      <c r="EV10" s="1">
        <v>1125</v>
      </c>
      <c r="EW10" s="1">
        <v>1125</v>
      </c>
      <c r="EX10" s="1">
        <v>1125</v>
      </c>
      <c r="EY10" s="1">
        <v>1125</v>
      </c>
      <c r="EZ10" s="1">
        <v>1125</v>
      </c>
      <c r="FA10" s="1">
        <v>1125</v>
      </c>
      <c r="FB10" s="1">
        <v>1125</v>
      </c>
      <c r="FC10" s="1">
        <v>1125</v>
      </c>
      <c r="FD10" s="1">
        <v>1125</v>
      </c>
      <c r="FE10" s="1">
        <v>1125</v>
      </c>
      <c r="FF10" s="1">
        <v>1125</v>
      </c>
      <c r="FG10" s="1">
        <v>1125</v>
      </c>
      <c r="FH10" s="1">
        <v>1125</v>
      </c>
      <c r="FI10" s="1">
        <v>1125</v>
      </c>
      <c r="FJ10" s="1">
        <v>1125</v>
      </c>
      <c r="FK10" s="1">
        <v>1125</v>
      </c>
      <c r="FL10" s="1">
        <v>1125</v>
      </c>
      <c r="FM10" s="1">
        <v>1125</v>
      </c>
      <c r="FN10" s="1">
        <v>1125</v>
      </c>
      <c r="FO10" s="1">
        <v>1125</v>
      </c>
      <c r="FP10" s="1">
        <v>1125</v>
      </c>
      <c r="FQ10" s="1">
        <v>1125</v>
      </c>
      <c r="FR10" s="1">
        <v>1125</v>
      </c>
      <c r="FT10" s="13">
        <f t="shared" si="0"/>
        <v>146370</v>
      </c>
      <c r="FU10" s="13">
        <f t="shared" si="2"/>
        <v>132870</v>
      </c>
      <c r="GA10" s="1">
        <f t="shared" si="3"/>
        <v>0</v>
      </c>
      <c r="GB10" s="1">
        <f t="shared" si="1"/>
        <v>0</v>
      </c>
    </row>
    <row r="11" spans="1:185" ht="18" x14ac:dyDescent="0.25">
      <c r="A11" s="8" t="s">
        <v>31</v>
      </c>
      <c r="B11" s="8" t="s">
        <v>15</v>
      </c>
      <c r="C11" s="9" t="s">
        <v>32</v>
      </c>
      <c r="D11" s="10" t="s">
        <v>33</v>
      </c>
      <c r="E11" s="10">
        <v>38483</v>
      </c>
      <c r="F11" s="11">
        <v>800</v>
      </c>
      <c r="G11" s="11">
        <v>1000</v>
      </c>
      <c r="AC11" s="1">
        <f>+ROUND(F11*20/30,2)</f>
        <v>533.33000000000004</v>
      </c>
      <c r="AD11" s="1">
        <v>800</v>
      </c>
      <c r="AE11" s="1">
        <v>800</v>
      </c>
      <c r="AF11" s="1">
        <v>800</v>
      </c>
      <c r="AG11" s="1">
        <v>800</v>
      </c>
      <c r="AH11" s="1">
        <v>800</v>
      </c>
      <c r="AI11" s="1">
        <v>800</v>
      </c>
      <c r="AJ11" s="1">
        <v>800</v>
      </c>
      <c r="AK11" s="1">
        <v>800</v>
      </c>
      <c r="AL11" s="1">
        <v>800</v>
      </c>
      <c r="AM11" s="1">
        <v>800</v>
      </c>
      <c r="AN11" s="1">
        <v>800</v>
      </c>
      <c r="AO11" s="1">
        <v>800</v>
      </c>
      <c r="AP11" s="1">
        <v>800</v>
      </c>
      <c r="AQ11" s="1">
        <v>800</v>
      </c>
      <c r="AR11" s="1">
        <v>800</v>
      </c>
      <c r="AS11" s="1">
        <v>800</v>
      </c>
      <c r="AT11" s="1">
        <v>800</v>
      </c>
      <c r="AU11" s="1">
        <v>800</v>
      </c>
      <c r="AV11" s="1">
        <v>800</v>
      </c>
      <c r="AW11" s="1">
        <v>800</v>
      </c>
      <c r="AX11" s="1">
        <v>800</v>
      </c>
      <c r="AY11" s="1">
        <v>800</v>
      </c>
      <c r="AZ11" s="1">
        <v>800</v>
      </c>
      <c r="BA11" s="1">
        <v>800</v>
      </c>
      <c r="BB11" s="1">
        <v>800</v>
      </c>
      <c r="BC11" s="1">
        <v>800</v>
      </c>
      <c r="BD11" s="1">
        <v>800</v>
      </c>
      <c r="BE11" s="1">
        <v>800</v>
      </c>
      <c r="BF11" s="1">
        <v>800</v>
      </c>
      <c r="BG11" s="1">
        <v>800</v>
      </c>
      <c r="BH11" s="1">
        <v>800</v>
      </c>
      <c r="BI11" s="1">
        <v>800</v>
      </c>
      <c r="BJ11" s="1">
        <v>800</v>
      </c>
      <c r="BK11" s="1">
        <v>800</v>
      </c>
      <c r="BL11" s="1">
        <v>800</v>
      </c>
      <c r="BM11" s="1">
        <v>800</v>
      </c>
      <c r="BN11" s="1">
        <v>800</v>
      </c>
      <c r="BO11" s="1">
        <v>800</v>
      </c>
      <c r="BP11" s="1">
        <v>800</v>
      </c>
      <c r="BQ11" s="1">
        <v>800</v>
      </c>
      <c r="BR11" s="1">
        <v>800</v>
      </c>
      <c r="BS11" s="1">
        <v>800</v>
      </c>
      <c r="BT11" s="1">
        <v>800</v>
      </c>
      <c r="BU11" s="1">
        <v>800</v>
      </c>
      <c r="BV11" s="1">
        <v>800</v>
      </c>
      <c r="BW11" s="1">
        <v>800</v>
      </c>
      <c r="BX11" s="1">
        <v>800</v>
      </c>
      <c r="BY11" s="1">
        <v>800</v>
      </c>
      <c r="BZ11" s="1">
        <v>800</v>
      </c>
      <c r="CA11" s="1">
        <v>800</v>
      </c>
      <c r="CB11" s="1">
        <v>800</v>
      </c>
      <c r="CC11" s="1">
        <v>800</v>
      </c>
      <c r="CD11" s="1">
        <v>800</v>
      </c>
      <c r="CE11" s="1">
        <v>800</v>
      </c>
      <c r="CF11" s="1">
        <v>800</v>
      </c>
      <c r="CG11" s="1">
        <v>800</v>
      </c>
      <c r="CH11" s="1">
        <v>800</v>
      </c>
      <c r="CI11" s="1">
        <v>800</v>
      </c>
      <c r="CJ11" s="1">
        <v>800</v>
      </c>
      <c r="CK11" s="1">
        <v>800</v>
      </c>
      <c r="CL11" s="1">
        <v>800</v>
      </c>
      <c r="CM11" s="1">
        <v>800</v>
      </c>
      <c r="CN11" s="1">
        <v>800</v>
      </c>
      <c r="CO11" s="1">
        <v>800</v>
      </c>
      <c r="CP11" s="1">
        <v>800</v>
      </c>
      <c r="CQ11" s="1">
        <v>800</v>
      </c>
      <c r="CR11" s="1">
        <v>800</v>
      </c>
      <c r="CS11" s="1">
        <v>800</v>
      </c>
      <c r="CT11" s="1">
        <v>800</v>
      </c>
      <c r="CU11" s="1">
        <v>800</v>
      </c>
      <c r="CV11" s="1">
        <v>800</v>
      </c>
      <c r="CW11" s="1">
        <v>800</v>
      </c>
      <c r="CX11" s="1">
        <v>800</v>
      </c>
      <c r="CY11" s="1">
        <v>800</v>
      </c>
      <c r="CZ11" s="1">
        <v>800</v>
      </c>
      <c r="DA11" s="1">
        <v>800</v>
      </c>
      <c r="DB11" s="1">
        <v>800</v>
      </c>
      <c r="DC11" s="1">
        <v>800</v>
      </c>
      <c r="DD11" s="1">
        <v>800</v>
      </c>
      <c r="DE11" s="1">
        <v>800</v>
      </c>
      <c r="DF11" s="1">
        <v>800</v>
      </c>
      <c r="DG11" s="1">
        <v>800</v>
      </c>
      <c r="DH11" s="1">
        <v>800</v>
      </c>
      <c r="DI11" s="1">
        <v>800</v>
      </c>
      <c r="DJ11" s="1">
        <v>800</v>
      </c>
      <c r="DK11" s="1">
        <v>800</v>
      </c>
      <c r="DL11" s="1">
        <v>800</v>
      </c>
      <c r="DM11" s="1">
        <v>800</v>
      </c>
      <c r="DN11" s="1">
        <v>800</v>
      </c>
      <c r="DO11" s="1">
        <v>800</v>
      </c>
      <c r="DP11" s="1">
        <v>800</v>
      </c>
      <c r="DQ11" s="1">
        <v>800</v>
      </c>
      <c r="DR11" s="1">
        <v>800</v>
      </c>
      <c r="DS11" s="1">
        <v>800</v>
      </c>
      <c r="DT11" s="1">
        <v>800</v>
      </c>
      <c r="DU11" s="1">
        <v>800</v>
      </c>
      <c r="DV11" s="1">
        <v>800</v>
      </c>
      <c r="DW11" s="1">
        <v>800</v>
      </c>
      <c r="DX11" s="1">
        <v>800</v>
      </c>
      <c r="DY11" s="1">
        <v>800</v>
      </c>
      <c r="DZ11" s="1">
        <v>800</v>
      </c>
      <c r="EA11" s="1">
        <v>800</v>
      </c>
      <c r="EB11" s="1">
        <v>800</v>
      </c>
      <c r="EC11" s="1">
        <v>800</v>
      </c>
      <c r="ED11" s="1">
        <v>800</v>
      </c>
      <c r="EE11" s="1">
        <v>800</v>
      </c>
      <c r="EF11" s="1">
        <v>800</v>
      </c>
      <c r="EG11" s="1">
        <v>800</v>
      </c>
      <c r="EH11" s="1">
        <v>800</v>
      </c>
      <c r="EI11" s="1">
        <v>800</v>
      </c>
      <c r="EJ11" s="1">
        <v>800</v>
      </c>
      <c r="EK11" s="1">
        <v>800</v>
      </c>
      <c r="EL11" s="1">
        <v>800</v>
      </c>
      <c r="EM11" s="1">
        <v>800</v>
      </c>
      <c r="EN11" s="1">
        <v>800</v>
      </c>
      <c r="EO11" s="1">
        <v>800</v>
      </c>
      <c r="EP11" s="1">
        <v>800</v>
      </c>
      <c r="EQ11" s="1">
        <v>800</v>
      </c>
      <c r="ER11" s="1">
        <v>800</v>
      </c>
      <c r="ES11" s="1">
        <v>800</v>
      </c>
      <c r="ET11" s="1">
        <v>800</v>
      </c>
      <c r="EU11" s="1">
        <v>1000</v>
      </c>
      <c r="EV11" s="1">
        <v>1000</v>
      </c>
      <c r="EW11" s="1">
        <v>1000</v>
      </c>
      <c r="EX11" s="1">
        <v>1000</v>
      </c>
      <c r="EY11" s="1">
        <v>1000</v>
      </c>
      <c r="EZ11" s="1">
        <v>1000</v>
      </c>
      <c r="FA11" s="1">
        <v>1000</v>
      </c>
      <c r="FB11" s="1">
        <v>1000</v>
      </c>
      <c r="FC11" s="1">
        <v>1000</v>
      </c>
      <c r="FD11" s="1">
        <v>1000</v>
      </c>
      <c r="FE11" s="1">
        <v>1000</v>
      </c>
      <c r="FF11" s="1">
        <v>1000</v>
      </c>
      <c r="FG11" s="1">
        <v>1000</v>
      </c>
      <c r="FH11" s="1">
        <v>1000</v>
      </c>
      <c r="FI11" s="1">
        <v>1000</v>
      </c>
      <c r="FJ11" s="1">
        <v>1000</v>
      </c>
      <c r="FK11" s="1">
        <v>1000</v>
      </c>
      <c r="FL11" s="1">
        <v>1000</v>
      </c>
      <c r="FM11" s="1">
        <v>1000</v>
      </c>
      <c r="FN11" s="1">
        <v>1000</v>
      </c>
      <c r="FO11" s="1">
        <v>1000</v>
      </c>
      <c r="FP11" s="1">
        <v>1000</v>
      </c>
      <c r="FQ11" s="1">
        <v>1000</v>
      </c>
      <c r="FR11" s="1">
        <v>1000</v>
      </c>
      <c r="FT11" s="13">
        <f t="shared" si="0"/>
        <v>121333.33</v>
      </c>
      <c r="FU11" s="13">
        <f t="shared" si="2"/>
        <v>109333.33</v>
      </c>
      <c r="GA11" s="1">
        <f t="shared" si="3"/>
        <v>0</v>
      </c>
      <c r="GB11" s="1">
        <f t="shared" si="1"/>
        <v>0</v>
      </c>
    </row>
    <row r="12" spans="1:185" ht="18" x14ac:dyDescent="0.25">
      <c r="A12" s="8" t="s">
        <v>34</v>
      </c>
      <c r="B12" s="8" t="s">
        <v>15</v>
      </c>
      <c r="C12" s="9" t="s">
        <v>35</v>
      </c>
      <c r="D12" s="10" t="s">
        <v>36</v>
      </c>
      <c r="E12" s="10">
        <v>38553</v>
      </c>
      <c r="F12" s="11">
        <v>1000</v>
      </c>
      <c r="G12" s="11">
        <v>1125</v>
      </c>
      <c r="AE12" s="1">
        <f>+ROUND(F12*11/30,2)</f>
        <v>366.67</v>
      </c>
      <c r="AF12" s="1">
        <v>1000</v>
      </c>
      <c r="AG12" s="1">
        <v>1000</v>
      </c>
      <c r="AH12" s="1">
        <v>1000</v>
      </c>
      <c r="AI12" s="1">
        <v>1000</v>
      </c>
      <c r="AJ12" s="1">
        <v>1000</v>
      </c>
      <c r="AK12" s="1">
        <v>1000</v>
      </c>
      <c r="AL12" s="1">
        <v>1000</v>
      </c>
      <c r="AM12" s="1">
        <v>1000</v>
      </c>
      <c r="AN12" s="1">
        <v>1000</v>
      </c>
      <c r="AO12" s="1">
        <v>1000</v>
      </c>
      <c r="AP12" s="1">
        <v>1000</v>
      </c>
      <c r="AQ12" s="1">
        <v>1000</v>
      </c>
      <c r="AR12" s="1">
        <v>1000</v>
      </c>
      <c r="AS12" s="1">
        <v>1000</v>
      </c>
      <c r="AT12" s="1">
        <v>1000</v>
      </c>
      <c r="AU12" s="1">
        <v>1000</v>
      </c>
      <c r="AV12" s="1">
        <v>1000</v>
      </c>
      <c r="AW12" s="1">
        <v>1000</v>
      </c>
      <c r="AX12" s="1">
        <v>1000</v>
      </c>
      <c r="AY12" s="1">
        <v>1000</v>
      </c>
      <c r="AZ12" s="1">
        <v>1000</v>
      </c>
      <c r="BA12" s="1">
        <v>1000</v>
      </c>
      <c r="BB12" s="1">
        <v>1000</v>
      </c>
      <c r="BC12" s="1">
        <v>1000</v>
      </c>
      <c r="BD12" s="1">
        <v>1000</v>
      </c>
      <c r="BE12" s="1">
        <v>1000</v>
      </c>
      <c r="BF12" s="1">
        <v>1000</v>
      </c>
      <c r="BG12" s="1">
        <v>1000</v>
      </c>
      <c r="BH12" s="1">
        <v>1000</v>
      </c>
      <c r="BI12" s="1">
        <v>1000</v>
      </c>
      <c r="BJ12" s="1">
        <v>1000</v>
      </c>
      <c r="BK12" s="1">
        <v>1000</v>
      </c>
      <c r="BL12" s="1">
        <v>1000</v>
      </c>
      <c r="BM12" s="1">
        <v>1000</v>
      </c>
      <c r="BN12" s="1">
        <v>1000</v>
      </c>
      <c r="BO12" s="1">
        <v>1000</v>
      </c>
      <c r="BP12" s="1">
        <v>1000</v>
      </c>
      <c r="BQ12" s="1">
        <v>1000</v>
      </c>
      <c r="BR12" s="1">
        <v>1000</v>
      </c>
      <c r="BS12" s="1">
        <v>1000</v>
      </c>
      <c r="BT12" s="1">
        <v>1000</v>
      </c>
      <c r="BU12" s="1">
        <v>1000</v>
      </c>
      <c r="BV12" s="1">
        <v>1000</v>
      </c>
      <c r="BW12" s="1">
        <v>1000</v>
      </c>
      <c r="BX12" s="1">
        <v>1000</v>
      </c>
      <c r="BY12" s="1">
        <v>1000</v>
      </c>
      <c r="BZ12" s="1">
        <v>1000</v>
      </c>
      <c r="CA12" s="1">
        <v>1000</v>
      </c>
      <c r="CB12" s="1">
        <v>1000</v>
      </c>
      <c r="CC12" s="1">
        <v>1000</v>
      </c>
      <c r="CD12" s="1">
        <v>1000</v>
      </c>
      <c r="CE12" s="1">
        <v>1000</v>
      </c>
      <c r="CF12" s="1">
        <v>1000</v>
      </c>
      <c r="CG12" s="1">
        <v>1000</v>
      </c>
      <c r="CH12" s="1">
        <v>1000</v>
      </c>
      <c r="CI12" s="1">
        <v>1000</v>
      </c>
      <c r="CJ12" s="1">
        <v>1000</v>
      </c>
      <c r="CK12" s="1">
        <v>1000</v>
      </c>
      <c r="CL12" s="1">
        <v>1000</v>
      </c>
      <c r="CM12" s="1">
        <v>1000</v>
      </c>
      <c r="CN12" s="1">
        <v>1000</v>
      </c>
      <c r="CO12" s="1">
        <v>1000</v>
      </c>
      <c r="CP12" s="1">
        <v>1000</v>
      </c>
      <c r="CQ12" s="1">
        <v>1000</v>
      </c>
      <c r="CR12" s="1">
        <v>1000</v>
      </c>
      <c r="CS12" s="1">
        <v>1000</v>
      </c>
      <c r="CT12" s="1">
        <v>1000</v>
      </c>
      <c r="CU12" s="1">
        <v>1000</v>
      </c>
      <c r="CV12" s="1">
        <v>1000</v>
      </c>
      <c r="CW12" s="1">
        <v>1000</v>
      </c>
      <c r="CX12" s="1">
        <v>1000</v>
      </c>
      <c r="CY12" s="1">
        <v>1000</v>
      </c>
      <c r="CZ12" s="1">
        <v>1000</v>
      </c>
      <c r="DA12" s="1">
        <v>1000</v>
      </c>
      <c r="DB12" s="1">
        <v>1000</v>
      </c>
      <c r="DC12" s="1">
        <v>1000</v>
      </c>
      <c r="DD12" s="1">
        <v>1000</v>
      </c>
      <c r="DE12" s="1">
        <v>1000</v>
      </c>
      <c r="DF12" s="1">
        <v>1000</v>
      </c>
      <c r="DG12" s="1">
        <v>1000</v>
      </c>
      <c r="DH12" s="1">
        <v>1000</v>
      </c>
      <c r="DI12" s="1">
        <v>1000</v>
      </c>
      <c r="DJ12" s="1">
        <v>1000</v>
      </c>
      <c r="DK12" s="1">
        <v>1000</v>
      </c>
      <c r="DL12" s="1">
        <v>1000</v>
      </c>
      <c r="DM12" s="1">
        <v>1000</v>
      </c>
      <c r="DN12" s="1">
        <v>1000</v>
      </c>
      <c r="DO12" s="1">
        <v>1000</v>
      </c>
      <c r="DP12" s="1">
        <v>1000</v>
      </c>
      <c r="DQ12" s="1">
        <v>1000</v>
      </c>
      <c r="DR12" s="1">
        <v>1000</v>
      </c>
      <c r="DS12" s="1">
        <v>1000</v>
      </c>
      <c r="DT12" s="1">
        <v>1000</v>
      </c>
      <c r="DU12" s="1">
        <v>1000</v>
      </c>
      <c r="DV12" s="1">
        <v>1000</v>
      </c>
      <c r="DW12" s="1">
        <v>1000</v>
      </c>
      <c r="DX12" s="1">
        <v>1000</v>
      </c>
      <c r="DY12" s="1">
        <v>1000</v>
      </c>
      <c r="DZ12" s="1">
        <v>1000</v>
      </c>
      <c r="EA12" s="1">
        <v>1000</v>
      </c>
      <c r="EB12" s="1">
        <v>1000</v>
      </c>
      <c r="EC12" s="1">
        <v>1000</v>
      </c>
      <c r="ED12" s="1">
        <v>1000</v>
      </c>
      <c r="EE12" s="1">
        <v>1000</v>
      </c>
      <c r="EF12" s="1">
        <v>1000</v>
      </c>
      <c r="EG12" s="1">
        <v>1000</v>
      </c>
      <c r="EH12" s="1">
        <v>1000</v>
      </c>
      <c r="EI12" s="1">
        <v>1000</v>
      </c>
      <c r="EJ12" s="1">
        <v>1000</v>
      </c>
      <c r="EK12" s="1">
        <v>1000</v>
      </c>
      <c r="EL12" s="1">
        <v>1000</v>
      </c>
      <c r="EM12" s="1">
        <v>1000</v>
      </c>
      <c r="EN12" s="1">
        <v>1000</v>
      </c>
      <c r="EO12" s="1">
        <v>1000</v>
      </c>
      <c r="EP12" s="1">
        <v>1000</v>
      </c>
      <c r="EQ12" s="1">
        <v>1000</v>
      </c>
      <c r="ER12" s="1">
        <v>1000</v>
      </c>
      <c r="ES12" s="1">
        <v>1000</v>
      </c>
      <c r="ET12" s="1">
        <v>1000</v>
      </c>
      <c r="EU12" s="1">
        <v>1125</v>
      </c>
      <c r="EV12" s="1">
        <v>1125</v>
      </c>
      <c r="EW12" s="1">
        <v>1125</v>
      </c>
      <c r="EX12" s="1">
        <v>1125</v>
      </c>
      <c r="EY12" s="1">
        <v>1125</v>
      </c>
      <c r="EZ12" s="1">
        <v>1125</v>
      </c>
      <c r="FA12" s="1">
        <v>1125</v>
      </c>
      <c r="FB12" s="1">
        <v>1125</v>
      </c>
      <c r="FC12" s="1">
        <v>1125</v>
      </c>
      <c r="FD12" s="1">
        <v>1125</v>
      </c>
      <c r="FE12" s="1">
        <v>1125</v>
      </c>
      <c r="FF12" s="1">
        <v>1125</v>
      </c>
      <c r="FG12" s="1">
        <v>1125</v>
      </c>
      <c r="FH12" s="1">
        <v>1125</v>
      </c>
      <c r="FI12" s="1">
        <v>1125</v>
      </c>
      <c r="FJ12" s="1">
        <v>1125</v>
      </c>
      <c r="FK12" s="1">
        <v>1125</v>
      </c>
      <c r="FL12" s="1">
        <v>1125</v>
      </c>
      <c r="FM12" s="1">
        <v>1125</v>
      </c>
      <c r="FN12" s="1">
        <v>1125</v>
      </c>
      <c r="FO12" s="1">
        <v>1125</v>
      </c>
      <c r="FP12" s="1">
        <v>1125</v>
      </c>
      <c r="FQ12" s="1">
        <v>1125</v>
      </c>
      <c r="FR12" s="1">
        <v>1125</v>
      </c>
      <c r="FT12" s="13">
        <f t="shared" si="0"/>
        <v>146366.66999999998</v>
      </c>
      <c r="FU12" s="13">
        <f t="shared" si="2"/>
        <v>132866.66999999998</v>
      </c>
      <c r="GA12" s="1">
        <f t="shared" si="3"/>
        <v>0</v>
      </c>
      <c r="GB12" s="1">
        <f t="shared" si="1"/>
        <v>0</v>
      </c>
    </row>
    <row r="13" spans="1:185" ht="18" x14ac:dyDescent="0.25">
      <c r="A13" s="8" t="s">
        <v>37</v>
      </c>
      <c r="B13" s="8" t="s">
        <v>15</v>
      </c>
      <c r="C13" s="9" t="s">
        <v>38</v>
      </c>
      <c r="D13" s="10" t="s">
        <v>39</v>
      </c>
      <c r="E13" s="10">
        <v>38579</v>
      </c>
      <c r="F13" s="11">
        <v>1000</v>
      </c>
      <c r="G13" s="11">
        <v>1125</v>
      </c>
      <c r="AF13" s="1">
        <f>+ROUND(F13*16/30,2)</f>
        <v>533.33000000000004</v>
      </c>
      <c r="AG13" s="1">
        <v>1000</v>
      </c>
      <c r="AH13" s="1">
        <v>1000</v>
      </c>
      <c r="AI13" s="1">
        <v>1000</v>
      </c>
      <c r="AJ13" s="1">
        <v>1000</v>
      </c>
      <c r="AK13" s="1">
        <v>1000</v>
      </c>
      <c r="AL13" s="1">
        <v>1000</v>
      </c>
      <c r="AM13" s="1">
        <v>1000</v>
      </c>
      <c r="AN13" s="1">
        <v>1000</v>
      </c>
      <c r="AO13" s="1">
        <v>1000</v>
      </c>
      <c r="AP13" s="1">
        <v>1000</v>
      </c>
      <c r="AQ13" s="1">
        <v>1000</v>
      </c>
      <c r="AR13" s="1">
        <v>1000</v>
      </c>
      <c r="AS13" s="1">
        <v>1000</v>
      </c>
      <c r="AT13" s="1">
        <v>1000</v>
      </c>
      <c r="AU13" s="1">
        <v>1000</v>
      </c>
      <c r="AV13" s="1">
        <v>1000</v>
      </c>
      <c r="AW13" s="1">
        <v>1000</v>
      </c>
      <c r="AX13" s="1">
        <v>1000</v>
      </c>
      <c r="AY13" s="1">
        <v>1000</v>
      </c>
      <c r="AZ13" s="1">
        <v>1000</v>
      </c>
      <c r="BA13" s="1">
        <v>1000</v>
      </c>
      <c r="BB13" s="1">
        <v>1000</v>
      </c>
      <c r="BC13" s="1">
        <v>1000</v>
      </c>
      <c r="BD13" s="1">
        <v>1000</v>
      </c>
      <c r="BE13" s="1">
        <v>1000</v>
      </c>
      <c r="BF13" s="1">
        <v>1000</v>
      </c>
      <c r="BG13" s="1">
        <v>1000</v>
      </c>
      <c r="BH13" s="1">
        <v>1000</v>
      </c>
      <c r="BI13" s="1">
        <v>1000</v>
      </c>
      <c r="BJ13" s="1">
        <v>1000</v>
      </c>
      <c r="BK13" s="1">
        <v>1000</v>
      </c>
      <c r="BL13" s="1">
        <v>1000</v>
      </c>
      <c r="BM13" s="1">
        <v>1000</v>
      </c>
      <c r="BN13" s="1">
        <v>1000</v>
      </c>
      <c r="BO13" s="1">
        <v>1000</v>
      </c>
      <c r="BP13" s="1">
        <v>1000</v>
      </c>
      <c r="BQ13" s="1">
        <v>1000</v>
      </c>
      <c r="BR13" s="1">
        <v>1000</v>
      </c>
      <c r="BS13" s="1">
        <v>1000</v>
      </c>
      <c r="BT13" s="1">
        <v>1000</v>
      </c>
      <c r="BU13" s="1">
        <v>1000</v>
      </c>
      <c r="BV13" s="1">
        <v>1000</v>
      </c>
      <c r="BW13" s="1">
        <v>1000</v>
      </c>
      <c r="BX13" s="1">
        <v>1000</v>
      </c>
      <c r="BY13" s="1">
        <v>1000</v>
      </c>
      <c r="BZ13" s="1">
        <v>1000</v>
      </c>
      <c r="CA13" s="1">
        <v>1000</v>
      </c>
      <c r="CB13" s="1">
        <v>1000</v>
      </c>
      <c r="CC13" s="1">
        <v>1000</v>
      </c>
      <c r="CD13" s="1">
        <v>1000</v>
      </c>
      <c r="CE13" s="1">
        <v>1000</v>
      </c>
      <c r="CF13" s="1">
        <v>1000</v>
      </c>
      <c r="CG13" s="1">
        <v>1000</v>
      </c>
      <c r="CH13" s="1">
        <v>1000</v>
      </c>
      <c r="CI13" s="1">
        <v>1000</v>
      </c>
      <c r="CJ13" s="1">
        <v>1000</v>
      </c>
      <c r="CK13" s="1">
        <v>1000</v>
      </c>
      <c r="CL13" s="1">
        <v>1000</v>
      </c>
      <c r="CM13" s="1">
        <v>1000</v>
      </c>
      <c r="CN13" s="1">
        <v>1000</v>
      </c>
      <c r="CO13" s="1">
        <v>1000</v>
      </c>
      <c r="CP13" s="1">
        <v>1000</v>
      </c>
      <c r="CQ13" s="1">
        <v>1000</v>
      </c>
      <c r="CR13" s="1">
        <v>1000</v>
      </c>
      <c r="CS13" s="1">
        <v>1000</v>
      </c>
      <c r="CT13" s="1">
        <v>1000</v>
      </c>
      <c r="CU13" s="1">
        <v>1000</v>
      </c>
      <c r="CV13" s="1">
        <v>1000</v>
      </c>
      <c r="CW13" s="1">
        <v>1000</v>
      </c>
      <c r="CX13" s="1">
        <v>1000</v>
      </c>
      <c r="CY13" s="1">
        <v>1000</v>
      </c>
      <c r="CZ13" s="1">
        <v>1000</v>
      </c>
      <c r="DA13" s="1">
        <v>1000</v>
      </c>
      <c r="DB13" s="1">
        <v>1000</v>
      </c>
      <c r="DC13" s="1">
        <v>1000</v>
      </c>
      <c r="DD13" s="1">
        <v>1000</v>
      </c>
      <c r="DE13" s="1">
        <v>1000</v>
      </c>
      <c r="DF13" s="1">
        <v>1000</v>
      </c>
      <c r="DG13" s="1">
        <v>1000</v>
      </c>
      <c r="DH13" s="1">
        <v>1000</v>
      </c>
      <c r="DI13" s="1">
        <v>1000</v>
      </c>
      <c r="DJ13" s="1">
        <v>1000</v>
      </c>
      <c r="DK13" s="1">
        <v>1000</v>
      </c>
      <c r="DL13" s="1">
        <v>1000</v>
      </c>
      <c r="DM13" s="1">
        <v>1000</v>
      </c>
      <c r="DN13" s="1">
        <v>1000</v>
      </c>
      <c r="DO13" s="1">
        <v>1000</v>
      </c>
      <c r="DP13" s="1">
        <v>1000</v>
      </c>
      <c r="DQ13" s="1">
        <v>1000</v>
      </c>
      <c r="DR13" s="1">
        <v>1000</v>
      </c>
      <c r="DS13" s="1">
        <v>1000</v>
      </c>
      <c r="DT13" s="1">
        <v>1000</v>
      </c>
      <c r="DU13" s="1">
        <v>1000</v>
      </c>
      <c r="DV13" s="1">
        <v>1000</v>
      </c>
      <c r="DW13" s="1">
        <v>1000</v>
      </c>
      <c r="DX13" s="1">
        <v>1000</v>
      </c>
      <c r="DY13" s="1">
        <v>1000</v>
      </c>
      <c r="DZ13" s="1">
        <v>1000</v>
      </c>
      <c r="EA13" s="1">
        <v>1000</v>
      </c>
      <c r="EB13" s="1">
        <v>1000</v>
      </c>
      <c r="EC13" s="1">
        <v>1000</v>
      </c>
      <c r="ED13" s="1">
        <v>1000</v>
      </c>
      <c r="EE13" s="1">
        <v>1000</v>
      </c>
      <c r="EF13" s="1">
        <v>1000</v>
      </c>
      <c r="EG13" s="1">
        <v>1000</v>
      </c>
      <c r="EH13" s="1">
        <v>1000</v>
      </c>
      <c r="EI13" s="1">
        <v>1000</v>
      </c>
      <c r="EJ13" s="1">
        <v>1000</v>
      </c>
      <c r="EK13" s="1">
        <v>1000</v>
      </c>
      <c r="EL13" s="1">
        <v>1000</v>
      </c>
      <c r="EM13" s="1">
        <v>1000</v>
      </c>
      <c r="EN13" s="1">
        <v>1000</v>
      </c>
      <c r="EO13" s="1">
        <v>1000</v>
      </c>
      <c r="EP13" s="1">
        <v>1000</v>
      </c>
      <c r="EQ13" s="1">
        <v>1000</v>
      </c>
      <c r="ER13" s="1">
        <v>1000</v>
      </c>
      <c r="ES13" s="1">
        <v>1000</v>
      </c>
      <c r="ET13" s="1">
        <v>1000</v>
      </c>
      <c r="EU13" s="1">
        <v>1125</v>
      </c>
      <c r="EV13" s="1">
        <v>1125</v>
      </c>
      <c r="EW13" s="1">
        <v>1125</v>
      </c>
      <c r="EX13" s="1">
        <v>1125</v>
      </c>
      <c r="EY13" s="1">
        <v>1125</v>
      </c>
      <c r="EZ13" s="1">
        <v>1125</v>
      </c>
      <c r="FA13" s="1">
        <v>1125</v>
      </c>
      <c r="FB13" s="1">
        <v>1125</v>
      </c>
      <c r="FC13" s="1">
        <v>1125</v>
      </c>
      <c r="FD13" s="1">
        <v>1125</v>
      </c>
      <c r="FE13" s="1">
        <v>1125</v>
      </c>
      <c r="FF13" s="1">
        <v>1125</v>
      </c>
      <c r="FG13" s="1">
        <v>1125</v>
      </c>
      <c r="FH13" s="1">
        <v>1125</v>
      </c>
      <c r="FI13" s="1">
        <v>1125</v>
      </c>
      <c r="FJ13" s="1">
        <v>1125</v>
      </c>
      <c r="FK13" s="1">
        <v>1125</v>
      </c>
      <c r="FL13" s="1">
        <v>1125</v>
      </c>
      <c r="FM13" s="1">
        <v>1125</v>
      </c>
      <c r="FN13" s="1">
        <v>1125</v>
      </c>
      <c r="FO13" s="1">
        <v>1125</v>
      </c>
      <c r="FP13" s="1">
        <v>1125</v>
      </c>
      <c r="FQ13" s="1">
        <v>1125</v>
      </c>
      <c r="FR13" s="1">
        <v>1125</v>
      </c>
      <c r="FT13" s="13">
        <f t="shared" si="0"/>
        <v>145533.33000000002</v>
      </c>
      <c r="FU13" s="13">
        <f t="shared" si="2"/>
        <v>132033.33000000002</v>
      </c>
      <c r="GA13" s="1">
        <f t="shared" si="3"/>
        <v>0</v>
      </c>
      <c r="GB13" s="1">
        <f t="shared" si="1"/>
        <v>0</v>
      </c>
    </row>
    <row r="14" spans="1:185" ht="18" x14ac:dyDescent="0.25">
      <c r="A14" s="8" t="s">
        <v>40</v>
      </c>
      <c r="B14" s="8" t="s">
        <v>15</v>
      </c>
      <c r="C14" s="9" t="s">
        <v>41</v>
      </c>
      <c r="D14" s="10" t="s">
        <v>42</v>
      </c>
      <c r="E14" s="10">
        <v>38685</v>
      </c>
      <c r="F14" s="11">
        <v>700</v>
      </c>
      <c r="G14" s="11">
        <v>875</v>
      </c>
      <c r="AI14" s="1">
        <f>+ROUND(F14*2/30,2)</f>
        <v>46.67</v>
      </c>
      <c r="AJ14" s="1">
        <v>700</v>
      </c>
      <c r="AK14" s="1">
        <v>700</v>
      </c>
      <c r="AL14" s="1">
        <v>700</v>
      </c>
      <c r="AM14" s="1">
        <v>700</v>
      </c>
      <c r="AN14" s="1">
        <v>700</v>
      </c>
      <c r="AO14" s="1">
        <v>700</v>
      </c>
      <c r="AP14" s="1">
        <v>700</v>
      </c>
      <c r="AQ14" s="1">
        <v>700</v>
      </c>
      <c r="AR14" s="1">
        <v>700</v>
      </c>
      <c r="AS14" s="1">
        <v>700</v>
      </c>
      <c r="AT14" s="1">
        <v>700</v>
      </c>
      <c r="AU14" s="1">
        <v>700</v>
      </c>
      <c r="AV14" s="1">
        <v>700</v>
      </c>
      <c r="AW14" s="1">
        <v>700</v>
      </c>
      <c r="AX14" s="1">
        <v>700</v>
      </c>
      <c r="AY14" s="1">
        <v>700</v>
      </c>
      <c r="AZ14" s="1">
        <v>700</v>
      </c>
      <c r="BA14" s="1">
        <v>700</v>
      </c>
      <c r="BB14" s="1">
        <v>700</v>
      </c>
      <c r="BC14" s="1">
        <v>700</v>
      </c>
      <c r="BD14" s="1">
        <v>700</v>
      </c>
      <c r="BE14" s="1">
        <v>700</v>
      </c>
      <c r="BF14" s="1">
        <v>700</v>
      </c>
      <c r="BG14" s="1">
        <v>700</v>
      </c>
      <c r="BH14" s="1">
        <v>700</v>
      </c>
      <c r="BI14" s="1">
        <v>700</v>
      </c>
      <c r="BJ14" s="1">
        <v>700</v>
      </c>
      <c r="BK14" s="1">
        <v>700</v>
      </c>
      <c r="BL14" s="1">
        <v>700</v>
      </c>
      <c r="BM14" s="1">
        <v>700</v>
      </c>
      <c r="BN14" s="1">
        <v>700</v>
      </c>
      <c r="BO14" s="1">
        <v>700</v>
      </c>
      <c r="BP14" s="1">
        <v>700</v>
      </c>
      <c r="BQ14" s="1">
        <v>700</v>
      </c>
      <c r="BR14" s="1">
        <v>700</v>
      </c>
      <c r="BS14" s="1">
        <v>700</v>
      </c>
      <c r="BT14" s="1">
        <v>700</v>
      </c>
      <c r="BU14" s="1">
        <v>700</v>
      </c>
      <c r="BV14" s="1">
        <v>700</v>
      </c>
      <c r="BW14" s="1">
        <v>700</v>
      </c>
      <c r="BX14" s="1">
        <v>700</v>
      </c>
      <c r="BY14" s="1">
        <v>700</v>
      </c>
      <c r="BZ14" s="1">
        <v>700</v>
      </c>
      <c r="CA14" s="1">
        <v>700</v>
      </c>
      <c r="CB14" s="1">
        <v>700</v>
      </c>
      <c r="CC14" s="1">
        <v>700</v>
      </c>
      <c r="CD14" s="1">
        <v>700</v>
      </c>
      <c r="CE14" s="1">
        <v>700</v>
      </c>
      <c r="CF14" s="1">
        <v>700</v>
      </c>
      <c r="CG14" s="1">
        <v>700</v>
      </c>
      <c r="CH14" s="1">
        <v>700</v>
      </c>
      <c r="CI14" s="1">
        <v>700</v>
      </c>
      <c r="CJ14" s="1">
        <v>700</v>
      </c>
      <c r="CK14" s="1">
        <v>700</v>
      </c>
      <c r="CL14" s="1">
        <v>700</v>
      </c>
      <c r="CM14" s="1">
        <v>700</v>
      </c>
      <c r="CN14" s="1">
        <v>700</v>
      </c>
      <c r="CO14" s="1">
        <v>700</v>
      </c>
      <c r="CP14" s="1">
        <v>700</v>
      </c>
      <c r="CQ14" s="1">
        <v>700</v>
      </c>
      <c r="CR14" s="1">
        <v>700</v>
      </c>
      <c r="CS14" s="1">
        <v>700</v>
      </c>
      <c r="CT14" s="1">
        <v>700</v>
      </c>
      <c r="CU14" s="1">
        <v>700</v>
      </c>
      <c r="CV14" s="1">
        <v>700</v>
      </c>
      <c r="CW14" s="1">
        <v>700</v>
      </c>
      <c r="CX14" s="1">
        <v>700</v>
      </c>
      <c r="CY14" s="1">
        <v>700</v>
      </c>
      <c r="CZ14" s="1">
        <v>700</v>
      </c>
      <c r="DA14" s="1">
        <v>700</v>
      </c>
      <c r="DB14" s="1">
        <v>700</v>
      </c>
      <c r="DC14" s="1">
        <v>700</v>
      </c>
      <c r="DD14" s="1">
        <v>700</v>
      </c>
      <c r="DE14" s="1">
        <v>700</v>
      </c>
      <c r="DF14" s="1">
        <v>700</v>
      </c>
      <c r="DG14" s="1">
        <v>700</v>
      </c>
      <c r="DH14" s="1">
        <v>700</v>
      </c>
      <c r="DI14" s="1">
        <v>700</v>
      </c>
      <c r="DJ14" s="1">
        <v>700</v>
      </c>
      <c r="DK14" s="1">
        <v>700</v>
      </c>
      <c r="DL14" s="1">
        <v>700</v>
      </c>
      <c r="DM14" s="1">
        <v>700</v>
      </c>
      <c r="DN14" s="1">
        <v>700</v>
      </c>
      <c r="DO14" s="1">
        <v>700</v>
      </c>
      <c r="DP14" s="1">
        <v>700</v>
      </c>
      <c r="DQ14" s="1">
        <v>700</v>
      </c>
      <c r="DR14" s="1">
        <v>700</v>
      </c>
      <c r="DS14" s="1">
        <v>700</v>
      </c>
      <c r="DT14" s="1">
        <v>700</v>
      </c>
      <c r="DU14" s="1">
        <v>700</v>
      </c>
      <c r="DV14" s="1">
        <v>700</v>
      </c>
      <c r="DW14" s="1">
        <v>700</v>
      </c>
      <c r="DX14" s="1">
        <v>700</v>
      </c>
      <c r="DY14" s="1">
        <v>700</v>
      </c>
      <c r="DZ14" s="1">
        <v>700</v>
      </c>
      <c r="EA14" s="1">
        <v>700</v>
      </c>
      <c r="EB14" s="1">
        <v>700</v>
      </c>
      <c r="EC14" s="1">
        <v>700</v>
      </c>
      <c r="ED14" s="1">
        <v>700</v>
      </c>
      <c r="EE14" s="1">
        <v>700</v>
      </c>
      <c r="EF14" s="1">
        <v>700</v>
      </c>
      <c r="EG14" s="1">
        <v>700</v>
      </c>
      <c r="EH14" s="1">
        <v>700</v>
      </c>
      <c r="EI14" s="1">
        <v>700</v>
      </c>
      <c r="EJ14" s="1">
        <v>700</v>
      </c>
      <c r="EK14" s="1">
        <v>700</v>
      </c>
      <c r="EL14" s="1">
        <v>700</v>
      </c>
      <c r="EM14" s="1">
        <v>700</v>
      </c>
      <c r="EN14" s="1">
        <v>700</v>
      </c>
      <c r="EO14" s="1">
        <v>700</v>
      </c>
      <c r="EP14" s="1">
        <v>700</v>
      </c>
      <c r="EQ14" s="1">
        <v>700</v>
      </c>
      <c r="ER14" s="1">
        <v>700</v>
      </c>
      <c r="ES14" s="1">
        <v>700</v>
      </c>
      <c r="ET14" s="1">
        <v>700</v>
      </c>
      <c r="EU14" s="1">
        <v>875</v>
      </c>
      <c r="EV14" s="1">
        <v>875</v>
      </c>
      <c r="EW14" s="1">
        <v>875</v>
      </c>
      <c r="EX14" s="1">
        <v>875</v>
      </c>
      <c r="EY14" s="1">
        <v>875</v>
      </c>
      <c r="EZ14" s="1">
        <v>875</v>
      </c>
      <c r="FA14" s="1">
        <v>875</v>
      </c>
      <c r="FB14" s="1">
        <v>875</v>
      </c>
      <c r="FC14" s="1">
        <v>875</v>
      </c>
      <c r="FD14" s="1">
        <v>875</v>
      </c>
      <c r="FE14" s="1">
        <v>875</v>
      </c>
      <c r="FF14" s="1">
        <v>875</v>
      </c>
      <c r="FG14" s="1">
        <v>875</v>
      </c>
      <c r="FH14" s="1">
        <v>875</v>
      </c>
      <c r="FI14" s="1">
        <v>875</v>
      </c>
      <c r="FJ14" s="1">
        <v>875</v>
      </c>
      <c r="FK14" s="1">
        <v>875</v>
      </c>
      <c r="FL14" s="1">
        <v>875</v>
      </c>
      <c r="FM14" s="1">
        <v>875</v>
      </c>
      <c r="FN14" s="1">
        <v>875</v>
      </c>
      <c r="FO14" s="1">
        <v>875</v>
      </c>
      <c r="FP14" s="1">
        <v>875</v>
      </c>
      <c r="FQ14" s="1">
        <v>875</v>
      </c>
      <c r="FR14" s="1">
        <v>875</v>
      </c>
      <c r="FT14" s="13">
        <f t="shared" si="0"/>
        <v>101546.67</v>
      </c>
      <c r="FU14" s="13">
        <f t="shared" si="2"/>
        <v>91046.67</v>
      </c>
      <c r="GA14" s="1">
        <f t="shared" si="3"/>
        <v>0</v>
      </c>
      <c r="GB14" s="1">
        <f t="shared" si="1"/>
        <v>0</v>
      </c>
    </row>
    <row r="15" spans="1:185" ht="18" x14ac:dyDescent="0.25">
      <c r="A15" s="8" t="s">
        <v>43</v>
      </c>
      <c r="B15" s="8" t="s">
        <v>15</v>
      </c>
      <c r="C15" s="9" t="s">
        <v>44</v>
      </c>
      <c r="D15" s="10" t="s">
        <v>45</v>
      </c>
      <c r="E15" s="10">
        <v>38706</v>
      </c>
      <c r="F15" s="11">
        <v>1000</v>
      </c>
      <c r="G15" s="11">
        <v>1125</v>
      </c>
      <c r="AJ15" s="1">
        <f>+ROUND(F15*11/30,2)</f>
        <v>366.67</v>
      </c>
      <c r="AK15" s="1">
        <v>1000</v>
      </c>
      <c r="AL15" s="1">
        <v>1000</v>
      </c>
      <c r="AM15" s="1">
        <v>1000</v>
      </c>
      <c r="AN15" s="1">
        <v>1000</v>
      </c>
      <c r="AO15" s="1">
        <v>1000</v>
      </c>
      <c r="AP15" s="1">
        <v>1000</v>
      </c>
      <c r="AQ15" s="1">
        <v>1000</v>
      </c>
      <c r="AR15" s="1">
        <v>1000</v>
      </c>
      <c r="AS15" s="1">
        <v>1000</v>
      </c>
      <c r="AT15" s="1">
        <v>1000</v>
      </c>
      <c r="AU15" s="1">
        <v>1000</v>
      </c>
      <c r="AV15" s="1">
        <v>1000</v>
      </c>
      <c r="AW15" s="1">
        <v>1000</v>
      </c>
      <c r="AX15" s="1">
        <v>1000</v>
      </c>
      <c r="AY15" s="1">
        <v>1000</v>
      </c>
      <c r="AZ15" s="1">
        <v>1000</v>
      </c>
      <c r="BA15" s="1">
        <v>1000</v>
      </c>
      <c r="BB15" s="1">
        <v>1000</v>
      </c>
      <c r="BC15" s="1">
        <v>1000</v>
      </c>
      <c r="BD15" s="1">
        <v>1000</v>
      </c>
      <c r="BE15" s="1">
        <v>1000</v>
      </c>
      <c r="BF15" s="1">
        <v>1000</v>
      </c>
      <c r="BG15" s="1">
        <v>1000</v>
      </c>
      <c r="BH15" s="1">
        <v>1000</v>
      </c>
      <c r="BI15" s="1">
        <v>1000</v>
      </c>
      <c r="BJ15" s="1">
        <v>1000</v>
      </c>
      <c r="BK15" s="1">
        <v>1000</v>
      </c>
      <c r="BL15" s="1">
        <v>1000</v>
      </c>
      <c r="BM15" s="1">
        <v>1000</v>
      </c>
      <c r="BN15" s="1">
        <v>1000</v>
      </c>
      <c r="BO15" s="1">
        <v>1000</v>
      </c>
      <c r="BP15" s="1">
        <v>1000</v>
      </c>
      <c r="BQ15" s="1">
        <v>1000</v>
      </c>
      <c r="BR15" s="1">
        <v>1000</v>
      </c>
      <c r="BS15" s="1">
        <v>1000</v>
      </c>
      <c r="BT15" s="1">
        <v>1000</v>
      </c>
      <c r="BU15" s="1">
        <v>1000</v>
      </c>
      <c r="BV15" s="1">
        <v>1000</v>
      </c>
      <c r="BW15" s="1">
        <v>1000</v>
      </c>
      <c r="BX15" s="1">
        <v>1000</v>
      </c>
      <c r="BY15" s="1">
        <v>1000</v>
      </c>
      <c r="BZ15" s="1">
        <v>1000</v>
      </c>
      <c r="CA15" s="1">
        <v>1000</v>
      </c>
      <c r="CB15" s="1">
        <v>1000</v>
      </c>
      <c r="CC15" s="1">
        <v>1000</v>
      </c>
      <c r="CD15" s="1">
        <v>1000</v>
      </c>
      <c r="CE15" s="1">
        <v>1000</v>
      </c>
      <c r="CF15" s="1">
        <v>1000</v>
      </c>
      <c r="CG15" s="1">
        <v>1000</v>
      </c>
      <c r="CH15" s="1">
        <v>1000</v>
      </c>
      <c r="CI15" s="1">
        <v>1000</v>
      </c>
      <c r="CJ15" s="1">
        <v>1000</v>
      </c>
      <c r="CK15" s="1">
        <v>1000</v>
      </c>
      <c r="CL15" s="1">
        <v>1000</v>
      </c>
      <c r="CM15" s="1">
        <v>1000</v>
      </c>
      <c r="CN15" s="1">
        <v>1000</v>
      </c>
      <c r="CO15" s="1">
        <v>1000</v>
      </c>
      <c r="CP15" s="1">
        <v>1000</v>
      </c>
      <c r="CQ15" s="1">
        <v>1000</v>
      </c>
      <c r="CR15" s="1">
        <v>1000</v>
      </c>
      <c r="CS15" s="1">
        <v>1000</v>
      </c>
      <c r="CT15" s="1">
        <v>1000</v>
      </c>
      <c r="CU15" s="1">
        <v>1000</v>
      </c>
      <c r="CV15" s="1">
        <v>1000</v>
      </c>
      <c r="CW15" s="1">
        <v>1000</v>
      </c>
      <c r="CX15" s="1">
        <v>1000</v>
      </c>
      <c r="CY15" s="1">
        <v>1000</v>
      </c>
      <c r="CZ15" s="1">
        <v>1000</v>
      </c>
      <c r="DA15" s="1">
        <v>1000</v>
      </c>
      <c r="DB15" s="1">
        <v>1000</v>
      </c>
      <c r="DC15" s="1">
        <v>1000</v>
      </c>
      <c r="DD15" s="1">
        <v>1000</v>
      </c>
      <c r="DE15" s="1">
        <v>1000</v>
      </c>
      <c r="DF15" s="1">
        <v>1000</v>
      </c>
      <c r="DG15" s="1">
        <v>1000</v>
      </c>
      <c r="DH15" s="1">
        <v>1000</v>
      </c>
      <c r="DI15" s="1">
        <v>1000</v>
      </c>
      <c r="DJ15" s="1">
        <v>1000</v>
      </c>
      <c r="DK15" s="1">
        <v>1000</v>
      </c>
      <c r="DL15" s="1">
        <v>1000</v>
      </c>
      <c r="DM15" s="1">
        <v>1000</v>
      </c>
      <c r="DN15" s="1">
        <v>1000</v>
      </c>
      <c r="DO15" s="1">
        <v>1000</v>
      </c>
      <c r="DP15" s="1">
        <v>1000</v>
      </c>
      <c r="DQ15" s="1">
        <v>1000</v>
      </c>
      <c r="DR15" s="1">
        <v>1000</v>
      </c>
      <c r="DS15" s="1">
        <v>1000</v>
      </c>
      <c r="DT15" s="1">
        <v>1000</v>
      </c>
      <c r="DU15" s="1">
        <v>1000</v>
      </c>
      <c r="DV15" s="1">
        <v>1000</v>
      </c>
      <c r="DW15" s="1">
        <v>1000</v>
      </c>
      <c r="DX15" s="1">
        <v>1000</v>
      </c>
      <c r="DY15" s="1">
        <v>1000</v>
      </c>
      <c r="DZ15" s="1">
        <v>1000</v>
      </c>
      <c r="EA15" s="1">
        <v>1000</v>
      </c>
      <c r="EB15" s="1">
        <v>1000</v>
      </c>
      <c r="EC15" s="1">
        <v>1000</v>
      </c>
      <c r="ED15" s="1">
        <v>1000</v>
      </c>
      <c r="EE15" s="1">
        <v>1000</v>
      </c>
      <c r="EF15" s="1">
        <v>1000</v>
      </c>
      <c r="EG15" s="1">
        <v>1000</v>
      </c>
      <c r="EH15" s="1">
        <v>1000</v>
      </c>
      <c r="EI15" s="1">
        <v>1000</v>
      </c>
      <c r="EJ15" s="1">
        <v>1000</v>
      </c>
      <c r="EK15" s="1">
        <v>1000</v>
      </c>
      <c r="EL15" s="1">
        <v>1000</v>
      </c>
      <c r="EM15" s="1">
        <v>1000</v>
      </c>
      <c r="EN15" s="1">
        <v>1000</v>
      </c>
      <c r="EO15" s="1">
        <v>1000</v>
      </c>
      <c r="EP15" s="1">
        <v>1000</v>
      </c>
      <c r="EQ15" s="1">
        <v>1000</v>
      </c>
      <c r="ER15" s="1">
        <v>1000</v>
      </c>
      <c r="ES15" s="1">
        <v>1000</v>
      </c>
      <c r="ET15" s="1">
        <v>1000</v>
      </c>
      <c r="EU15" s="1">
        <v>1125</v>
      </c>
      <c r="EV15" s="1">
        <v>1125</v>
      </c>
      <c r="EW15" s="1">
        <v>1125</v>
      </c>
      <c r="EX15" s="1">
        <v>1125</v>
      </c>
      <c r="EY15" s="1">
        <v>1125</v>
      </c>
      <c r="EZ15" s="1">
        <v>1125</v>
      </c>
      <c r="FA15" s="1">
        <v>1125</v>
      </c>
      <c r="FB15" s="1">
        <v>1125</v>
      </c>
      <c r="FC15" s="1">
        <v>1125</v>
      </c>
      <c r="FD15" s="1">
        <v>1125</v>
      </c>
      <c r="FE15" s="1">
        <v>1125</v>
      </c>
      <c r="FF15" s="1">
        <v>1125</v>
      </c>
      <c r="FG15" s="1">
        <v>1125</v>
      </c>
      <c r="FH15" s="1">
        <v>1125</v>
      </c>
      <c r="FI15" s="1">
        <v>1125</v>
      </c>
      <c r="FJ15" s="1">
        <v>1125</v>
      </c>
      <c r="FK15" s="1">
        <v>1125</v>
      </c>
      <c r="FL15" s="1">
        <v>1125</v>
      </c>
      <c r="FM15" s="1">
        <v>1125</v>
      </c>
      <c r="FN15" s="1">
        <v>1125</v>
      </c>
      <c r="FO15" s="1">
        <v>1125</v>
      </c>
      <c r="FP15" s="1">
        <v>1125</v>
      </c>
      <c r="FQ15" s="1">
        <v>1125</v>
      </c>
      <c r="FR15" s="1">
        <v>1125</v>
      </c>
      <c r="FT15" s="13">
        <f t="shared" si="0"/>
        <v>141366.66999999998</v>
      </c>
      <c r="FU15" s="13">
        <f t="shared" si="2"/>
        <v>127866.66999999998</v>
      </c>
      <c r="GA15" s="1">
        <f t="shared" si="3"/>
        <v>0</v>
      </c>
      <c r="GB15" s="1">
        <f t="shared" si="1"/>
        <v>0</v>
      </c>
    </row>
    <row r="16" spans="1:185" ht="18" x14ac:dyDescent="0.25">
      <c r="A16" s="15" t="s">
        <v>46</v>
      </c>
      <c r="B16" s="8" t="s">
        <v>15</v>
      </c>
      <c r="C16" s="16" t="s">
        <v>47</v>
      </c>
      <c r="D16" s="17" t="s">
        <v>48</v>
      </c>
      <c r="E16" s="17">
        <v>38931</v>
      </c>
      <c r="F16" s="11">
        <v>800</v>
      </c>
      <c r="G16" s="11">
        <v>1000</v>
      </c>
      <c r="AR16" s="1">
        <f>+ROUND(F16*29/30,2)</f>
        <v>773.33</v>
      </c>
      <c r="AS16" s="1">
        <v>800</v>
      </c>
      <c r="AT16" s="1">
        <v>800</v>
      </c>
      <c r="AU16" s="1">
        <v>800</v>
      </c>
      <c r="AV16" s="1">
        <v>800</v>
      </c>
      <c r="AW16" s="1">
        <v>800</v>
      </c>
      <c r="AX16" s="1">
        <v>800</v>
      </c>
      <c r="AY16" s="1">
        <v>800</v>
      </c>
      <c r="AZ16" s="1">
        <v>800</v>
      </c>
      <c r="BA16" s="1">
        <v>800</v>
      </c>
      <c r="BB16" s="1">
        <v>800</v>
      </c>
      <c r="BC16" s="1">
        <v>800</v>
      </c>
      <c r="BD16" s="1">
        <v>800</v>
      </c>
      <c r="BE16" s="1">
        <v>800</v>
      </c>
      <c r="BF16" s="1">
        <v>800</v>
      </c>
      <c r="BG16" s="1">
        <v>800</v>
      </c>
      <c r="BH16" s="1">
        <v>800</v>
      </c>
      <c r="BI16" s="1">
        <v>800</v>
      </c>
      <c r="BJ16" s="1">
        <v>800</v>
      </c>
      <c r="BK16" s="1">
        <v>800</v>
      </c>
      <c r="BL16" s="1">
        <v>800</v>
      </c>
      <c r="BM16" s="1">
        <v>800</v>
      </c>
      <c r="BN16" s="1">
        <v>800</v>
      </c>
      <c r="BO16" s="1">
        <v>800</v>
      </c>
      <c r="BP16" s="1">
        <v>800</v>
      </c>
      <c r="BQ16" s="1">
        <v>800</v>
      </c>
      <c r="BR16" s="1">
        <v>800</v>
      </c>
      <c r="BS16" s="1">
        <v>800</v>
      </c>
      <c r="BT16" s="1">
        <v>800</v>
      </c>
      <c r="BU16" s="1">
        <v>800</v>
      </c>
      <c r="BV16" s="1">
        <v>800</v>
      </c>
      <c r="BW16" s="1">
        <v>800</v>
      </c>
      <c r="BX16" s="1">
        <v>800</v>
      </c>
      <c r="BY16" s="1">
        <v>800</v>
      </c>
      <c r="BZ16" s="1">
        <v>800</v>
      </c>
      <c r="CA16" s="1">
        <v>800</v>
      </c>
      <c r="CB16" s="1">
        <v>800</v>
      </c>
      <c r="CC16" s="1">
        <v>800</v>
      </c>
      <c r="CD16" s="1">
        <v>800</v>
      </c>
      <c r="CE16" s="1">
        <v>800</v>
      </c>
      <c r="CF16" s="1">
        <v>800</v>
      </c>
      <c r="CG16" s="1">
        <v>800</v>
      </c>
      <c r="CH16" s="1">
        <v>800</v>
      </c>
      <c r="CI16" s="1">
        <v>800</v>
      </c>
      <c r="CJ16" s="1">
        <v>800</v>
      </c>
      <c r="CK16" s="1">
        <v>800</v>
      </c>
      <c r="CL16" s="1">
        <v>800</v>
      </c>
      <c r="CM16" s="1">
        <v>800</v>
      </c>
      <c r="CN16" s="1">
        <v>800</v>
      </c>
      <c r="CO16" s="1">
        <v>800</v>
      </c>
      <c r="CP16" s="1">
        <v>800</v>
      </c>
      <c r="CQ16" s="1">
        <v>800</v>
      </c>
      <c r="CR16" s="1">
        <v>800</v>
      </c>
      <c r="CS16" s="1">
        <v>800</v>
      </c>
      <c r="CT16" s="1">
        <v>800</v>
      </c>
      <c r="CU16" s="1">
        <v>800</v>
      </c>
      <c r="CV16" s="1">
        <v>800</v>
      </c>
      <c r="CW16" s="1">
        <v>800</v>
      </c>
      <c r="CX16" s="1">
        <v>800</v>
      </c>
      <c r="CY16" s="1">
        <v>800</v>
      </c>
      <c r="CZ16" s="1">
        <v>800</v>
      </c>
      <c r="DA16" s="1">
        <v>800</v>
      </c>
      <c r="DB16" s="1">
        <v>800</v>
      </c>
      <c r="DC16" s="1">
        <v>800</v>
      </c>
      <c r="DD16" s="1">
        <v>800</v>
      </c>
      <c r="DE16" s="1">
        <v>800</v>
      </c>
      <c r="DF16" s="1">
        <v>800</v>
      </c>
      <c r="DG16" s="1">
        <v>800</v>
      </c>
      <c r="DH16" s="1">
        <v>800</v>
      </c>
      <c r="DI16" s="1">
        <v>800</v>
      </c>
      <c r="DJ16" s="1">
        <v>800</v>
      </c>
      <c r="DK16" s="1">
        <v>800</v>
      </c>
      <c r="DL16" s="1">
        <v>800</v>
      </c>
      <c r="DM16" s="1">
        <v>800</v>
      </c>
      <c r="DN16" s="1">
        <v>800</v>
      </c>
      <c r="DO16" s="1">
        <v>800</v>
      </c>
      <c r="DP16" s="1">
        <v>800</v>
      </c>
      <c r="DQ16" s="1">
        <v>800</v>
      </c>
      <c r="DR16" s="1">
        <v>800</v>
      </c>
      <c r="DS16" s="1">
        <v>800</v>
      </c>
      <c r="DT16" s="1">
        <v>800</v>
      </c>
      <c r="DU16" s="1">
        <v>800</v>
      </c>
      <c r="DV16" s="1">
        <v>800</v>
      </c>
      <c r="DW16" s="1">
        <v>800</v>
      </c>
      <c r="DX16" s="1">
        <v>800</v>
      </c>
      <c r="DY16" s="1">
        <v>800</v>
      </c>
      <c r="DZ16" s="1">
        <v>800</v>
      </c>
      <c r="EA16" s="1">
        <v>800</v>
      </c>
      <c r="EB16" s="1">
        <v>800</v>
      </c>
      <c r="EC16" s="1">
        <v>800</v>
      </c>
      <c r="ED16" s="1">
        <v>800</v>
      </c>
      <c r="EE16" s="1">
        <v>800</v>
      </c>
      <c r="EF16" s="1">
        <v>800</v>
      </c>
      <c r="EG16" s="1">
        <v>800</v>
      </c>
      <c r="EH16" s="1">
        <v>800</v>
      </c>
      <c r="EI16" s="1">
        <v>800</v>
      </c>
      <c r="EJ16" s="1">
        <v>800</v>
      </c>
      <c r="EK16" s="1">
        <v>800</v>
      </c>
      <c r="EL16" s="1">
        <v>800</v>
      </c>
      <c r="EM16" s="1">
        <v>800</v>
      </c>
      <c r="EN16" s="1">
        <v>800</v>
      </c>
      <c r="EO16" s="1">
        <v>800</v>
      </c>
      <c r="EP16" s="1">
        <v>800</v>
      </c>
      <c r="EQ16" s="1">
        <v>800</v>
      </c>
      <c r="ER16" s="1">
        <v>800</v>
      </c>
      <c r="ES16" s="1">
        <v>800</v>
      </c>
      <c r="ET16" s="1">
        <v>800</v>
      </c>
      <c r="EU16" s="1">
        <v>1000</v>
      </c>
      <c r="EV16" s="1">
        <v>1000</v>
      </c>
      <c r="EW16" s="1">
        <v>1000</v>
      </c>
      <c r="EX16" s="1">
        <v>1000</v>
      </c>
      <c r="EY16" s="1">
        <v>1000</v>
      </c>
      <c r="EZ16" s="1">
        <v>1000</v>
      </c>
      <c r="FA16" s="1">
        <v>1000</v>
      </c>
      <c r="FB16" s="1">
        <v>1000</v>
      </c>
      <c r="FC16" s="1">
        <v>1000</v>
      </c>
      <c r="FD16" s="1">
        <v>1000</v>
      </c>
      <c r="FE16" s="1">
        <v>1000</v>
      </c>
      <c r="FF16" s="1">
        <v>1000</v>
      </c>
      <c r="FG16" s="1">
        <v>1000</v>
      </c>
      <c r="FH16" s="1">
        <v>1000</v>
      </c>
      <c r="FI16" s="1">
        <v>1000</v>
      </c>
      <c r="FJ16" s="1">
        <v>1000</v>
      </c>
      <c r="FK16" s="1">
        <v>1000</v>
      </c>
      <c r="FL16" s="1">
        <v>1000</v>
      </c>
      <c r="FM16" s="1">
        <v>1000</v>
      </c>
      <c r="FN16" s="1">
        <v>1000</v>
      </c>
      <c r="FO16" s="1">
        <v>1000</v>
      </c>
      <c r="FP16" s="1">
        <v>1000</v>
      </c>
      <c r="FQ16" s="1">
        <v>1000</v>
      </c>
      <c r="FR16" s="1">
        <v>1000</v>
      </c>
      <c r="FT16" s="13">
        <f t="shared" si="0"/>
        <v>109573.33</v>
      </c>
      <c r="FU16" s="13">
        <f t="shared" si="2"/>
        <v>97573.33</v>
      </c>
      <c r="GA16" s="1">
        <f t="shared" si="3"/>
        <v>0</v>
      </c>
      <c r="GB16" s="1">
        <f t="shared" si="1"/>
        <v>0</v>
      </c>
    </row>
    <row r="17" spans="1:184" ht="18" x14ac:dyDescent="0.25">
      <c r="A17" s="8" t="s">
        <v>49</v>
      </c>
      <c r="B17" s="8" t="s">
        <v>15</v>
      </c>
      <c r="C17" s="9" t="s">
        <v>50</v>
      </c>
      <c r="D17" s="10" t="s">
        <v>51</v>
      </c>
      <c r="E17" s="10">
        <v>38933</v>
      </c>
      <c r="F17" s="11">
        <v>1000</v>
      </c>
      <c r="G17" s="11">
        <v>1125</v>
      </c>
      <c r="AR17" s="1">
        <f>+ROUND(F17*27/30,2)</f>
        <v>900</v>
      </c>
      <c r="AS17" s="1">
        <v>1000</v>
      </c>
      <c r="AT17" s="1">
        <v>1000</v>
      </c>
      <c r="AU17" s="1">
        <v>1000</v>
      </c>
      <c r="AV17" s="1">
        <v>1000</v>
      </c>
      <c r="AW17" s="1">
        <v>1000</v>
      </c>
      <c r="AX17" s="1">
        <v>1000</v>
      </c>
      <c r="AY17" s="1">
        <v>1000</v>
      </c>
      <c r="AZ17" s="1">
        <v>1000</v>
      </c>
      <c r="BA17" s="1">
        <v>1000</v>
      </c>
      <c r="BB17" s="1">
        <v>1000</v>
      </c>
      <c r="BC17" s="1">
        <v>1000</v>
      </c>
      <c r="BD17" s="1">
        <v>1000</v>
      </c>
      <c r="BE17" s="1">
        <v>1000</v>
      </c>
      <c r="BF17" s="1">
        <v>1000</v>
      </c>
      <c r="BG17" s="1">
        <v>1000</v>
      </c>
      <c r="BH17" s="1">
        <v>1000</v>
      </c>
      <c r="BI17" s="1">
        <v>1000</v>
      </c>
      <c r="BJ17" s="1">
        <v>1000</v>
      </c>
      <c r="BK17" s="1">
        <v>1000</v>
      </c>
      <c r="BL17" s="1">
        <v>1000</v>
      </c>
      <c r="BM17" s="1">
        <v>1000</v>
      </c>
      <c r="BN17" s="1">
        <v>1000</v>
      </c>
      <c r="BO17" s="1">
        <v>1000</v>
      </c>
      <c r="BP17" s="1">
        <v>1000</v>
      </c>
      <c r="BQ17" s="1">
        <v>1000</v>
      </c>
      <c r="BR17" s="1">
        <v>1000</v>
      </c>
      <c r="BS17" s="1">
        <v>1000</v>
      </c>
      <c r="BT17" s="1">
        <v>1000</v>
      </c>
      <c r="BU17" s="1">
        <v>1000</v>
      </c>
      <c r="BV17" s="1">
        <v>1000</v>
      </c>
      <c r="BW17" s="1">
        <v>1000</v>
      </c>
      <c r="BX17" s="1">
        <v>1000</v>
      </c>
      <c r="BY17" s="1">
        <v>1000</v>
      </c>
      <c r="BZ17" s="1">
        <v>1000</v>
      </c>
      <c r="CA17" s="1">
        <v>1000</v>
      </c>
      <c r="CB17" s="1">
        <v>1000</v>
      </c>
      <c r="CC17" s="1">
        <v>1000</v>
      </c>
      <c r="CD17" s="1">
        <v>1000</v>
      </c>
      <c r="CE17" s="1">
        <v>1000</v>
      </c>
      <c r="CF17" s="1">
        <v>1000</v>
      </c>
      <c r="CG17" s="1">
        <v>1000</v>
      </c>
      <c r="CH17" s="1">
        <v>1000</v>
      </c>
      <c r="CI17" s="1">
        <v>1000</v>
      </c>
      <c r="CJ17" s="1">
        <v>1000</v>
      </c>
      <c r="CK17" s="1">
        <v>1000</v>
      </c>
      <c r="CL17" s="1">
        <v>1000</v>
      </c>
      <c r="CM17" s="1">
        <v>1000</v>
      </c>
      <c r="CN17" s="1">
        <v>1000</v>
      </c>
      <c r="CO17" s="1">
        <v>1000</v>
      </c>
      <c r="CP17" s="1">
        <v>1000</v>
      </c>
      <c r="CQ17" s="1">
        <v>1000</v>
      </c>
      <c r="CR17" s="1">
        <v>1000</v>
      </c>
      <c r="CS17" s="1">
        <v>1000</v>
      </c>
      <c r="CT17" s="1">
        <v>1000</v>
      </c>
      <c r="CU17" s="1">
        <v>1000</v>
      </c>
      <c r="CV17" s="1">
        <v>1000</v>
      </c>
      <c r="CW17" s="1">
        <v>1000</v>
      </c>
      <c r="CX17" s="1">
        <v>1000</v>
      </c>
      <c r="CY17" s="1">
        <v>1000</v>
      </c>
      <c r="CZ17" s="1">
        <v>1000</v>
      </c>
      <c r="DA17" s="1">
        <v>1000</v>
      </c>
      <c r="DB17" s="1">
        <v>1000</v>
      </c>
      <c r="DC17" s="1">
        <v>1000</v>
      </c>
      <c r="DD17" s="1">
        <v>1000</v>
      </c>
      <c r="DE17" s="1">
        <v>1000</v>
      </c>
      <c r="DF17" s="1">
        <v>1000</v>
      </c>
      <c r="DG17" s="1">
        <v>1000</v>
      </c>
      <c r="DH17" s="1">
        <v>1000</v>
      </c>
      <c r="DI17" s="1">
        <v>1000</v>
      </c>
      <c r="DJ17" s="1">
        <v>1000</v>
      </c>
      <c r="DK17" s="1">
        <v>1000</v>
      </c>
      <c r="DL17" s="1">
        <v>1000</v>
      </c>
      <c r="DM17" s="1">
        <v>1000</v>
      </c>
      <c r="DN17" s="1">
        <v>1000</v>
      </c>
      <c r="DO17" s="1">
        <v>1000</v>
      </c>
      <c r="DP17" s="1">
        <v>1000</v>
      </c>
      <c r="DQ17" s="1">
        <v>1000</v>
      </c>
      <c r="DR17" s="1">
        <v>1000</v>
      </c>
      <c r="DS17" s="1">
        <v>1000</v>
      </c>
      <c r="DT17" s="1">
        <v>1000</v>
      </c>
      <c r="DU17" s="1">
        <v>1000</v>
      </c>
      <c r="DV17" s="1">
        <v>1000</v>
      </c>
      <c r="DW17" s="1">
        <v>1000</v>
      </c>
      <c r="DX17" s="1">
        <v>1000</v>
      </c>
      <c r="DY17" s="1">
        <v>1000</v>
      </c>
      <c r="DZ17" s="1">
        <v>1000</v>
      </c>
      <c r="EA17" s="1">
        <v>1000</v>
      </c>
      <c r="EB17" s="1">
        <v>1000</v>
      </c>
      <c r="EC17" s="1">
        <v>1000</v>
      </c>
      <c r="ED17" s="1">
        <v>1000</v>
      </c>
      <c r="EE17" s="1">
        <v>1000</v>
      </c>
      <c r="EF17" s="1">
        <v>1000</v>
      </c>
      <c r="EG17" s="1">
        <v>1000</v>
      </c>
      <c r="EH17" s="1">
        <v>1000</v>
      </c>
      <c r="EI17" s="1">
        <v>1000</v>
      </c>
      <c r="EJ17" s="1">
        <v>1000</v>
      </c>
      <c r="EK17" s="1">
        <v>1000</v>
      </c>
      <c r="EL17" s="1">
        <v>1000</v>
      </c>
      <c r="EM17" s="1">
        <v>1000</v>
      </c>
      <c r="EN17" s="1">
        <v>1000</v>
      </c>
      <c r="EO17" s="1">
        <v>1000</v>
      </c>
      <c r="EP17" s="1">
        <v>1000</v>
      </c>
      <c r="EQ17" s="1">
        <v>1000</v>
      </c>
      <c r="ER17" s="1">
        <v>1000</v>
      </c>
      <c r="ES17" s="1">
        <v>1000</v>
      </c>
      <c r="ET17" s="1">
        <v>1000</v>
      </c>
      <c r="EU17" s="1">
        <v>1125</v>
      </c>
      <c r="EV17" s="1">
        <v>1125</v>
      </c>
      <c r="EW17" s="1">
        <v>1125</v>
      </c>
      <c r="EX17" s="1">
        <v>1125</v>
      </c>
      <c r="EY17" s="1">
        <v>1125</v>
      </c>
      <c r="EZ17" s="1">
        <v>1125</v>
      </c>
      <c r="FA17" s="1">
        <v>1125</v>
      </c>
      <c r="FB17" s="1">
        <v>1125</v>
      </c>
      <c r="FC17" s="1">
        <v>1125</v>
      </c>
      <c r="FD17" s="1">
        <v>1125</v>
      </c>
      <c r="FE17" s="1">
        <v>1125</v>
      </c>
      <c r="FF17" s="1">
        <v>1125</v>
      </c>
      <c r="FG17" s="1">
        <v>1125</v>
      </c>
      <c r="FH17" s="1">
        <v>1125</v>
      </c>
      <c r="FI17" s="1">
        <v>1125</v>
      </c>
      <c r="FJ17" s="1">
        <v>1125</v>
      </c>
      <c r="FK17" s="1">
        <v>1125</v>
      </c>
      <c r="FL17" s="1">
        <v>1125</v>
      </c>
      <c r="FM17" s="1">
        <v>1125</v>
      </c>
      <c r="FN17" s="1">
        <v>1125</v>
      </c>
      <c r="FO17" s="1">
        <v>1125</v>
      </c>
      <c r="FP17" s="1">
        <v>1125</v>
      </c>
      <c r="FQ17" s="1">
        <v>1125</v>
      </c>
      <c r="FR17" s="1">
        <v>1125</v>
      </c>
      <c r="FT17" s="13">
        <f t="shared" si="0"/>
        <v>133900</v>
      </c>
      <c r="FU17" s="13">
        <f t="shared" si="2"/>
        <v>120400</v>
      </c>
      <c r="GA17" s="1">
        <f t="shared" si="3"/>
        <v>0</v>
      </c>
      <c r="GB17" s="1">
        <f t="shared" si="1"/>
        <v>0</v>
      </c>
    </row>
    <row r="18" spans="1:184" ht="18" x14ac:dyDescent="0.25">
      <c r="A18" s="8" t="s">
        <v>52</v>
      </c>
      <c r="B18" s="8" t="s">
        <v>15</v>
      </c>
      <c r="C18" s="9" t="s">
        <v>53</v>
      </c>
      <c r="D18" s="10" t="s">
        <v>54</v>
      </c>
      <c r="E18" s="10">
        <v>38977</v>
      </c>
      <c r="F18" s="11">
        <v>1000</v>
      </c>
      <c r="G18" s="11">
        <v>1125</v>
      </c>
      <c r="AS18" s="1">
        <f>+ROUND(F18*14/30,2)</f>
        <v>466.67</v>
      </c>
      <c r="AT18" s="1">
        <v>1000</v>
      </c>
      <c r="AU18" s="1">
        <v>1000</v>
      </c>
      <c r="AV18" s="1">
        <v>1000</v>
      </c>
      <c r="AW18" s="1">
        <v>1000</v>
      </c>
      <c r="AX18" s="1">
        <v>1000</v>
      </c>
      <c r="AY18" s="1">
        <v>1000</v>
      </c>
      <c r="AZ18" s="1">
        <v>1000</v>
      </c>
      <c r="BA18" s="1">
        <v>1000</v>
      </c>
      <c r="BB18" s="1">
        <v>1000</v>
      </c>
      <c r="BC18" s="1">
        <v>1000</v>
      </c>
      <c r="BD18" s="1">
        <v>1000</v>
      </c>
      <c r="BE18" s="1">
        <v>1000</v>
      </c>
      <c r="BF18" s="1">
        <v>1000</v>
      </c>
      <c r="BG18" s="1">
        <v>1000</v>
      </c>
      <c r="BH18" s="1">
        <v>1000</v>
      </c>
      <c r="BI18" s="1">
        <v>1000</v>
      </c>
      <c r="BJ18" s="1">
        <v>1000</v>
      </c>
      <c r="BK18" s="1">
        <v>1000</v>
      </c>
      <c r="BL18" s="1">
        <v>1000</v>
      </c>
      <c r="BM18" s="1">
        <v>1000</v>
      </c>
      <c r="BN18" s="1">
        <v>1000</v>
      </c>
      <c r="BO18" s="1">
        <v>1000</v>
      </c>
      <c r="BP18" s="1">
        <v>1000</v>
      </c>
      <c r="BQ18" s="1">
        <v>1000</v>
      </c>
      <c r="BR18" s="1">
        <v>1000</v>
      </c>
      <c r="BS18" s="1">
        <v>1000</v>
      </c>
      <c r="BT18" s="1">
        <v>1000</v>
      </c>
      <c r="BU18" s="1">
        <v>1000</v>
      </c>
      <c r="BV18" s="1">
        <v>1000</v>
      </c>
      <c r="BW18" s="1">
        <v>1000</v>
      </c>
      <c r="BX18" s="1">
        <v>1000</v>
      </c>
      <c r="BY18" s="1">
        <v>1000</v>
      </c>
      <c r="BZ18" s="1">
        <v>1000</v>
      </c>
      <c r="CA18" s="1">
        <v>1000</v>
      </c>
      <c r="CB18" s="1">
        <v>1000</v>
      </c>
      <c r="CC18" s="1">
        <v>1000</v>
      </c>
      <c r="CD18" s="1">
        <v>1000</v>
      </c>
      <c r="CE18" s="1">
        <v>1000</v>
      </c>
      <c r="CF18" s="1">
        <v>1000</v>
      </c>
      <c r="CG18" s="1">
        <v>1000</v>
      </c>
      <c r="CH18" s="1">
        <v>1000</v>
      </c>
      <c r="CI18" s="1">
        <v>1000</v>
      </c>
      <c r="CJ18" s="1">
        <v>1000</v>
      </c>
      <c r="CK18" s="1">
        <v>1000</v>
      </c>
      <c r="CL18" s="1">
        <v>1000</v>
      </c>
      <c r="CM18" s="1">
        <v>1000</v>
      </c>
      <c r="CN18" s="1">
        <v>1000</v>
      </c>
      <c r="CO18" s="1">
        <v>1000</v>
      </c>
      <c r="CP18" s="1">
        <v>1000</v>
      </c>
      <c r="CQ18" s="1">
        <v>1000</v>
      </c>
      <c r="CR18" s="1">
        <v>1000</v>
      </c>
      <c r="CS18" s="1">
        <v>1000</v>
      </c>
      <c r="CT18" s="1">
        <v>1000</v>
      </c>
      <c r="CU18" s="1">
        <v>1000</v>
      </c>
      <c r="CV18" s="1">
        <v>1000</v>
      </c>
      <c r="CW18" s="1">
        <v>1000</v>
      </c>
      <c r="CX18" s="1">
        <v>1000</v>
      </c>
      <c r="CY18" s="1">
        <v>1000</v>
      </c>
      <c r="CZ18" s="1">
        <v>1000</v>
      </c>
      <c r="DA18" s="1">
        <v>1000</v>
      </c>
      <c r="DB18" s="1">
        <v>1000</v>
      </c>
      <c r="DC18" s="1">
        <v>1000</v>
      </c>
      <c r="DD18" s="1">
        <v>1000</v>
      </c>
      <c r="DE18" s="1">
        <v>1000</v>
      </c>
      <c r="DF18" s="1">
        <v>1000</v>
      </c>
      <c r="DG18" s="1">
        <v>1000</v>
      </c>
      <c r="DH18" s="1">
        <v>1000</v>
      </c>
      <c r="DI18" s="1">
        <v>1000</v>
      </c>
      <c r="DJ18" s="1">
        <v>1000</v>
      </c>
      <c r="DK18" s="1">
        <v>1000</v>
      </c>
      <c r="DL18" s="1">
        <v>1000</v>
      </c>
      <c r="DM18" s="1">
        <v>1000</v>
      </c>
      <c r="DN18" s="1">
        <v>1000</v>
      </c>
      <c r="DO18" s="1">
        <v>1000</v>
      </c>
      <c r="DP18" s="1">
        <v>1000</v>
      </c>
      <c r="DQ18" s="1">
        <v>1000</v>
      </c>
      <c r="DR18" s="1">
        <v>1000</v>
      </c>
      <c r="DS18" s="1">
        <v>1000</v>
      </c>
      <c r="DT18" s="1">
        <v>1000</v>
      </c>
      <c r="DU18" s="1">
        <v>1000</v>
      </c>
      <c r="DV18" s="1">
        <v>1000</v>
      </c>
      <c r="DW18" s="1">
        <v>1000</v>
      </c>
      <c r="DX18" s="1">
        <v>1000</v>
      </c>
      <c r="DY18" s="1">
        <v>1000</v>
      </c>
      <c r="DZ18" s="1">
        <v>1000</v>
      </c>
      <c r="EA18" s="1">
        <v>1000</v>
      </c>
      <c r="EB18" s="1">
        <v>1000</v>
      </c>
      <c r="EC18" s="1">
        <v>1000</v>
      </c>
      <c r="ED18" s="1">
        <v>1000</v>
      </c>
      <c r="EE18" s="1">
        <v>1000</v>
      </c>
      <c r="EF18" s="1">
        <v>1000</v>
      </c>
      <c r="EG18" s="1">
        <v>1000</v>
      </c>
      <c r="EH18" s="1">
        <v>1000</v>
      </c>
      <c r="EI18" s="1">
        <v>1000</v>
      </c>
      <c r="EJ18" s="1">
        <v>1000</v>
      </c>
      <c r="EK18" s="1">
        <v>1000</v>
      </c>
      <c r="EL18" s="1">
        <v>1000</v>
      </c>
      <c r="EM18" s="1">
        <v>1000</v>
      </c>
      <c r="EN18" s="1">
        <v>1000</v>
      </c>
      <c r="EO18" s="1">
        <v>1000</v>
      </c>
      <c r="EP18" s="1">
        <v>1000</v>
      </c>
      <c r="EQ18" s="1">
        <v>1000</v>
      </c>
      <c r="ER18" s="1">
        <v>1000</v>
      </c>
      <c r="ES18" s="1">
        <v>1000</v>
      </c>
      <c r="ET18" s="1">
        <v>1000</v>
      </c>
      <c r="EU18" s="1">
        <v>1125</v>
      </c>
      <c r="EV18" s="1">
        <v>1125</v>
      </c>
      <c r="EW18" s="1">
        <v>1125</v>
      </c>
      <c r="EX18" s="1">
        <v>1125</v>
      </c>
      <c r="EY18" s="1">
        <v>1125</v>
      </c>
      <c r="EZ18" s="1">
        <v>1125</v>
      </c>
      <c r="FA18" s="1">
        <v>1125</v>
      </c>
      <c r="FB18" s="1">
        <v>1125</v>
      </c>
      <c r="FC18" s="1">
        <v>1125</v>
      </c>
      <c r="FD18" s="1">
        <v>1125</v>
      </c>
      <c r="FE18" s="1">
        <v>1125</v>
      </c>
      <c r="FF18" s="1">
        <v>1125</v>
      </c>
      <c r="FG18" s="1">
        <v>1125</v>
      </c>
      <c r="FH18" s="1">
        <v>1125</v>
      </c>
      <c r="FI18" s="1">
        <v>1125</v>
      </c>
      <c r="FJ18" s="1">
        <v>1125</v>
      </c>
      <c r="FK18" s="1">
        <v>1125</v>
      </c>
      <c r="FL18" s="1">
        <v>1125</v>
      </c>
      <c r="FM18" s="1">
        <v>1125</v>
      </c>
      <c r="FN18" s="1">
        <v>1125</v>
      </c>
      <c r="FO18" s="1">
        <v>1125</v>
      </c>
      <c r="FP18" s="1">
        <v>1125</v>
      </c>
      <c r="FQ18" s="1">
        <v>1125</v>
      </c>
      <c r="FR18" s="1">
        <v>1125</v>
      </c>
      <c r="FT18" s="13">
        <f t="shared" si="0"/>
        <v>132466.66999999998</v>
      </c>
      <c r="FU18" s="13">
        <f t="shared" si="2"/>
        <v>118966.66999999998</v>
      </c>
      <c r="GA18" s="1">
        <f t="shared" si="3"/>
        <v>0</v>
      </c>
      <c r="GB18" s="1">
        <f t="shared" si="1"/>
        <v>0</v>
      </c>
    </row>
    <row r="19" spans="1:184" ht="18" x14ac:dyDescent="0.25">
      <c r="A19" s="8" t="s">
        <v>55</v>
      </c>
      <c r="B19" s="8" t="s">
        <v>15</v>
      </c>
      <c r="C19" s="9" t="s">
        <v>56</v>
      </c>
      <c r="D19" s="10" t="s">
        <v>57</v>
      </c>
      <c r="E19" s="10">
        <v>39092</v>
      </c>
      <c r="F19" s="11">
        <v>700</v>
      </c>
      <c r="G19" s="11">
        <v>875</v>
      </c>
      <c r="AW19" s="1">
        <f>+ROUND(F19*21/30,2)</f>
        <v>490</v>
      </c>
      <c r="AX19" s="1">
        <v>700</v>
      </c>
      <c r="AY19" s="1">
        <v>700</v>
      </c>
      <c r="AZ19" s="1">
        <v>700</v>
      </c>
      <c r="BA19" s="1">
        <v>700</v>
      </c>
      <c r="BB19" s="1">
        <v>700</v>
      </c>
      <c r="BC19" s="1">
        <v>700</v>
      </c>
      <c r="BD19" s="1">
        <v>700</v>
      </c>
      <c r="BE19" s="1">
        <v>700</v>
      </c>
      <c r="BF19" s="1">
        <v>700</v>
      </c>
      <c r="BG19" s="1">
        <v>700</v>
      </c>
      <c r="BH19" s="1">
        <v>700</v>
      </c>
      <c r="BI19" s="1">
        <v>700</v>
      </c>
      <c r="BJ19" s="1">
        <v>700</v>
      </c>
      <c r="BK19" s="1">
        <v>700</v>
      </c>
      <c r="BL19" s="1">
        <v>700</v>
      </c>
      <c r="BM19" s="1">
        <v>700</v>
      </c>
      <c r="BN19" s="1">
        <v>700</v>
      </c>
      <c r="BO19" s="1">
        <v>700</v>
      </c>
      <c r="BP19" s="1">
        <v>700</v>
      </c>
      <c r="BQ19" s="1">
        <v>700</v>
      </c>
      <c r="BR19" s="1">
        <v>700</v>
      </c>
      <c r="BS19" s="1">
        <v>700</v>
      </c>
      <c r="BT19" s="1">
        <v>700</v>
      </c>
      <c r="BU19" s="1">
        <v>700</v>
      </c>
      <c r="BV19" s="1">
        <v>700</v>
      </c>
      <c r="BW19" s="1">
        <v>700</v>
      </c>
      <c r="BX19" s="1">
        <v>700</v>
      </c>
      <c r="BY19" s="1">
        <v>700</v>
      </c>
      <c r="BZ19" s="1">
        <v>700</v>
      </c>
      <c r="CA19" s="1">
        <v>700</v>
      </c>
      <c r="CB19" s="1">
        <v>700</v>
      </c>
      <c r="CC19" s="1">
        <v>700</v>
      </c>
      <c r="CD19" s="1">
        <v>700</v>
      </c>
      <c r="CE19" s="1">
        <v>700</v>
      </c>
      <c r="CF19" s="1">
        <v>700</v>
      </c>
      <c r="CG19" s="1">
        <v>700</v>
      </c>
      <c r="CH19" s="1">
        <v>700</v>
      </c>
      <c r="CI19" s="1">
        <v>700</v>
      </c>
      <c r="CJ19" s="1">
        <v>700</v>
      </c>
      <c r="CK19" s="1">
        <v>700</v>
      </c>
      <c r="CL19" s="1">
        <v>700</v>
      </c>
      <c r="CM19" s="1">
        <v>700</v>
      </c>
      <c r="CN19" s="1">
        <v>700</v>
      </c>
      <c r="CO19" s="1">
        <v>700</v>
      </c>
      <c r="CP19" s="1">
        <v>700</v>
      </c>
      <c r="CQ19" s="1">
        <v>700</v>
      </c>
      <c r="CR19" s="1">
        <v>700</v>
      </c>
      <c r="CS19" s="1">
        <v>700</v>
      </c>
      <c r="CT19" s="1">
        <v>700</v>
      </c>
      <c r="CU19" s="1">
        <v>700</v>
      </c>
      <c r="CV19" s="1">
        <v>700</v>
      </c>
      <c r="CW19" s="1">
        <v>700</v>
      </c>
      <c r="CX19" s="1">
        <v>700</v>
      </c>
      <c r="CY19" s="1">
        <v>700</v>
      </c>
      <c r="CZ19" s="1">
        <v>700</v>
      </c>
      <c r="DA19" s="1">
        <v>700</v>
      </c>
      <c r="DB19" s="1">
        <v>700</v>
      </c>
      <c r="DC19" s="1">
        <v>700</v>
      </c>
      <c r="DD19" s="1">
        <v>700</v>
      </c>
      <c r="DE19" s="1">
        <v>700</v>
      </c>
      <c r="DF19" s="1">
        <v>700</v>
      </c>
      <c r="DG19" s="1">
        <v>700</v>
      </c>
      <c r="DH19" s="1">
        <v>700</v>
      </c>
      <c r="DI19" s="1">
        <v>700</v>
      </c>
      <c r="DJ19" s="1">
        <v>700</v>
      </c>
      <c r="DK19" s="1">
        <v>700</v>
      </c>
      <c r="DL19" s="1">
        <v>700</v>
      </c>
      <c r="DM19" s="1">
        <v>700</v>
      </c>
      <c r="DN19" s="1">
        <v>700</v>
      </c>
      <c r="DO19" s="1">
        <v>700</v>
      </c>
      <c r="DP19" s="1">
        <v>700</v>
      </c>
      <c r="DQ19" s="1">
        <v>700</v>
      </c>
      <c r="DR19" s="1">
        <v>700</v>
      </c>
      <c r="DS19" s="1">
        <v>700</v>
      </c>
      <c r="DT19" s="1">
        <v>700</v>
      </c>
      <c r="DU19" s="1">
        <v>700</v>
      </c>
      <c r="DV19" s="1">
        <v>700</v>
      </c>
      <c r="DW19" s="1">
        <v>700</v>
      </c>
      <c r="DX19" s="1">
        <v>700</v>
      </c>
      <c r="DY19" s="1">
        <v>700</v>
      </c>
      <c r="DZ19" s="1">
        <v>700</v>
      </c>
      <c r="EA19" s="1">
        <v>700</v>
      </c>
      <c r="EB19" s="1">
        <v>700</v>
      </c>
      <c r="EC19" s="1">
        <v>700</v>
      </c>
      <c r="ED19" s="1">
        <v>700</v>
      </c>
      <c r="EE19" s="1">
        <v>700</v>
      </c>
      <c r="EF19" s="1">
        <v>700</v>
      </c>
      <c r="EG19" s="1">
        <v>700</v>
      </c>
      <c r="EH19" s="1">
        <v>700</v>
      </c>
      <c r="EI19" s="1">
        <v>700</v>
      </c>
      <c r="EJ19" s="1">
        <v>700</v>
      </c>
      <c r="EK19" s="1">
        <v>700</v>
      </c>
      <c r="EL19" s="1">
        <v>700</v>
      </c>
      <c r="EM19" s="1">
        <v>700</v>
      </c>
      <c r="EN19" s="1">
        <v>700</v>
      </c>
      <c r="EO19" s="1">
        <v>700</v>
      </c>
      <c r="EP19" s="1">
        <v>700</v>
      </c>
      <c r="EQ19" s="1">
        <v>700</v>
      </c>
      <c r="ER19" s="1">
        <v>700</v>
      </c>
      <c r="ES19" s="1">
        <v>700</v>
      </c>
      <c r="ET19" s="1">
        <v>700</v>
      </c>
      <c r="EU19" s="1">
        <v>875</v>
      </c>
      <c r="EV19" s="1">
        <v>875</v>
      </c>
      <c r="EW19" s="1">
        <v>875</v>
      </c>
      <c r="EX19" s="1">
        <v>875</v>
      </c>
      <c r="EY19" s="1">
        <v>875</v>
      </c>
      <c r="EZ19" s="1">
        <v>875</v>
      </c>
      <c r="FA19" s="1">
        <v>875</v>
      </c>
      <c r="FB19" s="1">
        <v>875</v>
      </c>
      <c r="FC19" s="1">
        <v>875</v>
      </c>
      <c r="FD19" s="1">
        <v>875</v>
      </c>
      <c r="FE19" s="1">
        <v>875</v>
      </c>
      <c r="FF19" s="1">
        <v>875</v>
      </c>
      <c r="FG19" s="1">
        <v>875</v>
      </c>
      <c r="FH19" s="1">
        <v>875</v>
      </c>
      <c r="FI19" s="1">
        <v>875</v>
      </c>
      <c r="FJ19" s="1">
        <v>875</v>
      </c>
      <c r="FK19" s="1">
        <v>875</v>
      </c>
      <c r="FL19" s="1">
        <v>875</v>
      </c>
      <c r="FM19" s="1">
        <v>875</v>
      </c>
      <c r="FN19" s="1">
        <v>875</v>
      </c>
      <c r="FO19" s="1">
        <v>875</v>
      </c>
      <c r="FP19" s="1">
        <v>875</v>
      </c>
      <c r="FQ19" s="1">
        <v>875</v>
      </c>
      <c r="FR19" s="1">
        <v>875</v>
      </c>
      <c r="FT19" s="13">
        <f t="shared" si="0"/>
        <v>92190</v>
      </c>
      <c r="FU19" s="13">
        <f t="shared" si="2"/>
        <v>81690</v>
      </c>
      <c r="GA19" s="1">
        <f t="shared" si="3"/>
        <v>0</v>
      </c>
      <c r="GB19" s="1">
        <f t="shared" si="1"/>
        <v>0</v>
      </c>
    </row>
    <row r="20" spans="1:184" ht="18" x14ac:dyDescent="0.25">
      <c r="A20" s="8" t="s">
        <v>58</v>
      </c>
      <c r="B20" s="8" t="s">
        <v>15</v>
      </c>
      <c r="C20" s="9" t="s">
        <v>59</v>
      </c>
      <c r="D20" s="10" t="s">
        <v>60</v>
      </c>
      <c r="E20" s="10">
        <v>39162</v>
      </c>
      <c r="F20" s="11">
        <v>900</v>
      </c>
      <c r="G20" s="11">
        <v>1125</v>
      </c>
      <c r="AY20" s="1">
        <f>+ROUND(F20*10/30,2)</f>
        <v>300</v>
      </c>
      <c r="AZ20" s="1">
        <v>900</v>
      </c>
      <c r="BA20" s="1">
        <v>900</v>
      </c>
      <c r="BB20" s="1">
        <v>900</v>
      </c>
      <c r="BC20" s="1">
        <v>900</v>
      </c>
      <c r="BD20" s="1">
        <v>900</v>
      </c>
      <c r="BE20" s="1">
        <v>900</v>
      </c>
      <c r="BF20" s="1">
        <v>900</v>
      </c>
      <c r="BG20" s="1">
        <v>900</v>
      </c>
      <c r="BH20" s="1">
        <v>900</v>
      </c>
      <c r="BI20" s="1">
        <v>900</v>
      </c>
      <c r="BJ20" s="1">
        <v>900</v>
      </c>
      <c r="BK20" s="1">
        <v>900</v>
      </c>
      <c r="BL20" s="1">
        <v>900</v>
      </c>
      <c r="BM20" s="1">
        <v>900</v>
      </c>
      <c r="BN20" s="1">
        <v>900</v>
      </c>
      <c r="BO20" s="1">
        <v>900</v>
      </c>
      <c r="BP20" s="1">
        <v>900</v>
      </c>
      <c r="BQ20" s="1">
        <v>900</v>
      </c>
      <c r="BR20" s="1">
        <v>900</v>
      </c>
      <c r="BS20" s="1">
        <v>900</v>
      </c>
      <c r="BT20" s="1">
        <v>900</v>
      </c>
      <c r="BU20" s="1">
        <v>900</v>
      </c>
      <c r="BV20" s="1">
        <v>900</v>
      </c>
      <c r="BW20" s="1">
        <v>900</v>
      </c>
      <c r="BX20" s="1">
        <v>900</v>
      </c>
      <c r="BY20" s="1">
        <v>900</v>
      </c>
      <c r="BZ20" s="1">
        <v>900</v>
      </c>
      <c r="CA20" s="1">
        <v>900</v>
      </c>
      <c r="CB20" s="1">
        <v>900</v>
      </c>
      <c r="CC20" s="1">
        <v>900</v>
      </c>
      <c r="CD20" s="1">
        <v>900</v>
      </c>
      <c r="CE20" s="1">
        <v>900</v>
      </c>
      <c r="CF20" s="1">
        <v>900</v>
      </c>
      <c r="CG20" s="1">
        <v>900</v>
      </c>
      <c r="CH20" s="1">
        <v>900</v>
      </c>
      <c r="CI20" s="1">
        <v>900</v>
      </c>
      <c r="CJ20" s="1">
        <v>900</v>
      </c>
      <c r="CK20" s="1">
        <v>900</v>
      </c>
      <c r="CL20" s="1">
        <v>900</v>
      </c>
      <c r="CM20" s="1">
        <v>900</v>
      </c>
      <c r="CN20" s="1">
        <v>900</v>
      </c>
      <c r="CO20" s="1">
        <v>900</v>
      </c>
      <c r="CP20" s="1">
        <v>900</v>
      </c>
      <c r="CQ20" s="1">
        <v>900</v>
      </c>
      <c r="CR20" s="1">
        <v>900</v>
      </c>
      <c r="CS20" s="1">
        <v>900</v>
      </c>
      <c r="CT20" s="1">
        <v>900</v>
      </c>
      <c r="CU20" s="1">
        <v>900</v>
      </c>
      <c r="CV20" s="1">
        <v>900</v>
      </c>
      <c r="CW20" s="1">
        <v>900</v>
      </c>
      <c r="CX20" s="1">
        <v>900</v>
      </c>
      <c r="CY20" s="1">
        <v>900</v>
      </c>
      <c r="CZ20" s="1">
        <v>900</v>
      </c>
      <c r="DA20" s="1">
        <v>900</v>
      </c>
      <c r="DB20" s="1">
        <v>900</v>
      </c>
      <c r="DC20" s="1">
        <v>900</v>
      </c>
      <c r="DD20" s="1">
        <v>900</v>
      </c>
      <c r="DE20" s="1">
        <v>900</v>
      </c>
      <c r="DF20" s="1">
        <v>900</v>
      </c>
      <c r="DG20" s="1">
        <v>900</v>
      </c>
      <c r="DH20" s="1">
        <v>900</v>
      </c>
      <c r="DI20" s="1">
        <v>900</v>
      </c>
      <c r="DJ20" s="1">
        <v>900</v>
      </c>
      <c r="DK20" s="1">
        <v>900</v>
      </c>
      <c r="DL20" s="1">
        <v>900</v>
      </c>
      <c r="DM20" s="1">
        <v>900</v>
      </c>
      <c r="DN20" s="1">
        <v>900</v>
      </c>
      <c r="DO20" s="1">
        <v>900</v>
      </c>
      <c r="DP20" s="1">
        <v>900</v>
      </c>
      <c r="DQ20" s="1">
        <v>900</v>
      </c>
      <c r="DR20" s="1">
        <v>900</v>
      </c>
      <c r="DS20" s="1">
        <v>900</v>
      </c>
      <c r="DT20" s="1">
        <v>900</v>
      </c>
      <c r="DU20" s="1">
        <v>900</v>
      </c>
      <c r="DV20" s="1">
        <v>900</v>
      </c>
      <c r="DW20" s="1">
        <v>900</v>
      </c>
      <c r="DX20" s="1">
        <v>900</v>
      </c>
      <c r="DY20" s="1">
        <v>900</v>
      </c>
      <c r="DZ20" s="1">
        <v>900</v>
      </c>
      <c r="EA20" s="1">
        <v>900</v>
      </c>
      <c r="EB20" s="1">
        <v>900</v>
      </c>
      <c r="EC20" s="1">
        <v>900</v>
      </c>
      <c r="ED20" s="1">
        <v>900</v>
      </c>
      <c r="EE20" s="1">
        <v>900</v>
      </c>
      <c r="EF20" s="1">
        <v>900</v>
      </c>
      <c r="EG20" s="1">
        <v>900</v>
      </c>
      <c r="EH20" s="1">
        <v>900</v>
      </c>
      <c r="EI20" s="1">
        <v>900</v>
      </c>
      <c r="EJ20" s="1">
        <v>900</v>
      </c>
      <c r="EK20" s="1">
        <v>900</v>
      </c>
      <c r="EL20" s="1">
        <v>900</v>
      </c>
      <c r="EM20" s="1">
        <v>900</v>
      </c>
      <c r="EN20" s="1">
        <v>900</v>
      </c>
      <c r="EO20" s="1">
        <v>900</v>
      </c>
      <c r="EP20" s="1">
        <v>900</v>
      </c>
      <c r="EQ20" s="1">
        <v>900</v>
      </c>
      <c r="ER20" s="1">
        <v>900</v>
      </c>
      <c r="ES20" s="1">
        <v>900</v>
      </c>
      <c r="ET20" s="1">
        <v>900</v>
      </c>
      <c r="EU20" s="1">
        <v>1125</v>
      </c>
      <c r="EV20" s="1">
        <v>1125</v>
      </c>
      <c r="EW20" s="1">
        <v>1125</v>
      </c>
      <c r="EX20" s="1">
        <v>1125</v>
      </c>
      <c r="EY20" s="1">
        <v>1125</v>
      </c>
      <c r="EZ20" s="1">
        <v>1125</v>
      </c>
      <c r="FA20" s="1">
        <v>1125</v>
      </c>
      <c r="FB20" s="1">
        <v>1125</v>
      </c>
      <c r="FC20" s="1">
        <v>1125</v>
      </c>
      <c r="FD20" s="1">
        <v>1125</v>
      </c>
      <c r="FE20" s="1">
        <v>1125</v>
      </c>
      <c r="FF20" s="1">
        <v>1125</v>
      </c>
      <c r="FG20" s="1">
        <v>1125</v>
      </c>
      <c r="FH20" s="1">
        <v>1125</v>
      </c>
      <c r="FI20" s="1">
        <v>1125</v>
      </c>
      <c r="FJ20" s="1">
        <v>1125</v>
      </c>
      <c r="FK20" s="1">
        <v>1125</v>
      </c>
      <c r="FL20" s="1">
        <v>1125</v>
      </c>
      <c r="FM20" s="1">
        <v>1125</v>
      </c>
      <c r="FN20" s="1">
        <v>1125</v>
      </c>
      <c r="FO20" s="1">
        <v>1125</v>
      </c>
      <c r="FP20" s="1">
        <v>1125</v>
      </c>
      <c r="FQ20" s="1">
        <v>1125</v>
      </c>
      <c r="FR20" s="1">
        <v>1125</v>
      </c>
      <c r="FT20" s="13">
        <f t="shared" si="0"/>
        <v>116400</v>
      </c>
      <c r="FU20" s="13">
        <f t="shared" si="2"/>
        <v>102900</v>
      </c>
      <c r="GA20" s="1">
        <f t="shared" si="3"/>
        <v>0</v>
      </c>
      <c r="GB20" s="1">
        <f t="shared" si="1"/>
        <v>0</v>
      </c>
    </row>
    <row r="21" spans="1:184" ht="18" x14ac:dyDescent="0.25">
      <c r="A21" s="8" t="s">
        <v>61</v>
      </c>
      <c r="B21" s="8" t="s">
        <v>19</v>
      </c>
      <c r="C21" s="9" t="s">
        <v>62</v>
      </c>
      <c r="D21" s="10" t="s">
        <v>63</v>
      </c>
      <c r="E21" s="10">
        <v>39272</v>
      </c>
      <c r="F21" s="14">
        <v>1500</v>
      </c>
      <c r="G21" s="14">
        <v>1500</v>
      </c>
      <c r="BC21" s="1">
        <f>+ROUND(F21*22/30,2)</f>
        <v>1100</v>
      </c>
      <c r="BD21" s="1">
        <v>1500</v>
      </c>
      <c r="BE21" s="1">
        <v>1500</v>
      </c>
      <c r="BF21" s="1">
        <v>1500</v>
      </c>
      <c r="BG21" s="1">
        <v>1500</v>
      </c>
      <c r="BH21" s="1">
        <v>1500</v>
      </c>
      <c r="BI21" s="1">
        <v>1500</v>
      </c>
      <c r="BJ21" s="1">
        <v>1500</v>
      </c>
      <c r="BK21" s="1">
        <v>1500</v>
      </c>
      <c r="BL21" s="1">
        <v>1500</v>
      </c>
      <c r="BM21" s="1">
        <v>1500</v>
      </c>
      <c r="BN21" s="1">
        <v>1500</v>
      </c>
      <c r="BO21" s="1">
        <v>1500</v>
      </c>
      <c r="BP21" s="1">
        <v>1500</v>
      </c>
      <c r="BQ21" s="1">
        <v>1500</v>
      </c>
      <c r="BR21" s="1">
        <v>1500</v>
      </c>
      <c r="BS21" s="1">
        <v>1500</v>
      </c>
      <c r="BT21" s="1">
        <v>1500</v>
      </c>
      <c r="BU21" s="1">
        <v>1500</v>
      </c>
      <c r="BV21" s="1">
        <v>1500</v>
      </c>
      <c r="BW21" s="1">
        <v>1500</v>
      </c>
      <c r="BX21" s="1">
        <v>1500</v>
      </c>
      <c r="BY21" s="1">
        <v>1500</v>
      </c>
      <c r="BZ21" s="1">
        <v>1500</v>
      </c>
      <c r="CA21" s="1">
        <v>1500</v>
      </c>
      <c r="CB21" s="1">
        <v>1500</v>
      </c>
      <c r="CC21" s="1">
        <v>1500</v>
      </c>
      <c r="CD21" s="1">
        <v>1500</v>
      </c>
      <c r="CE21" s="1">
        <v>1500</v>
      </c>
      <c r="CF21" s="1">
        <v>1500</v>
      </c>
      <c r="CG21" s="1">
        <v>1500</v>
      </c>
      <c r="CH21" s="1">
        <v>1500</v>
      </c>
      <c r="CI21" s="1">
        <v>1500</v>
      </c>
      <c r="CJ21" s="1">
        <v>1500</v>
      </c>
      <c r="CK21" s="1">
        <v>1500</v>
      </c>
      <c r="CL21" s="1">
        <v>1500</v>
      </c>
      <c r="CM21" s="1">
        <v>1500</v>
      </c>
      <c r="CN21" s="1">
        <v>1500</v>
      </c>
      <c r="CO21" s="1">
        <v>1500</v>
      </c>
      <c r="CP21" s="1">
        <v>1500</v>
      </c>
      <c r="CQ21" s="1">
        <v>1500</v>
      </c>
      <c r="CR21" s="1">
        <v>1500</v>
      </c>
      <c r="CS21" s="1">
        <v>1500</v>
      </c>
      <c r="CT21" s="1">
        <v>1500</v>
      </c>
      <c r="CU21" s="1">
        <v>1500</v>
      </c>
      <c r="CV21" s="1">
        <v>1500</v>
      </c>
      <c r="CW21" s="1">
        <v>1500</v>
      </c>
      <c r="CX21" s="1">
        <v>1500</v>
      </c>
      <c r="CY21" s="1">
        <v>1500</v>
      </c>
      <c r="CZ21" s="1">
        <v>1500</v>
      </c>
      <c r="DA21" s="1">
        <v>1500</v>
      </c>
      <c r="DB21" s="1">
        <v>1500</v>
      </c>
      <c r="DC21" s="1">
        <v>1500</v>
      </c>
      <c r="DD21" s="1">
        <v>1500</v>
      </c>
      <c r="DE21" s="1">
        <v>1500</v>
      </c>
      <c r="DF21" s="1">
        <v>1500</v>
      </c>
      <c r="DG21" s="1">
        <v>1500</v>
      </c>
      <c r="DH21" s="1">
        <v>1500</v>
      </c>
      <c r="DI21" s="1">
        <v>1500</v>
      </c>
      <c r="DJ21" s="1">
        <v>1500</v>
      </c>
      <c r="DK21" s="1">
        <v>1500</v>
      </c>
      <c r="DL21" s="1">
        <v>1500</v>
      </c>
      <c r="DM21" s="1">
        <v>1500</v>
      </c>
      <c r="DN21" s="1">
        <v>1500</v>
      </c>
      <c r="DO21" s="1">
        <v>1500</v>
      </c>
      <c r="DP21" s="1">
        <v>1500</v>
      </c>
      <c r="DQ21" s="1">
        <v>1500</v>
      </c>
      <c r="DR21" s="1">
        <v>1500</v>
      </c>
      <c r="DS21" s="1">
        <v>1500</v>
      </c>
      <c r="DT21" s="1">
        <v>1500</v>
      </c>
      <c r="DU21" s="1">
        <v>1500</v>
      </c>
      <c r="DV21" s="1">
        <v>1500</v>
      </c>
      <c r="DW21" s="1">
        <v>1500</v>
      </c>
      <c r="DX21" s="1">
        <v>1500</v>
      </c>
      <c r="DY21" s="1">
        <v>1500</v>
      </c>
      <c r="DZ21" s="1">
        <v>1500</v>
      </c>
      <c r="EA21" s="1">
        <v>1500</v>
      </c>
      <c r="EB21" s="1">
        <v>1500</v>
      </c>
      <c r="EC21" s="1">
        <v>1500</v>
      </c>
      <c r="ED21" s="1">
        <v>1500</v>
      </c>
      <c r="EE21" s="1">
        <v>1500</v>
      </c>
      <c r="EF21" s="1">
        <v>1500</v>
      </c>
      <c r="EG21" s="1">
        <v>1500</v>
      </c>
      <c r="EH21" s="1">
        <v>1500</v>
      </c>
      <c r="EI21" s="1">
        <v>1500</v>
      </c>
      <c r="EJ21" s="1">
        <v>1500</v>
      </c>
      <c r="EK21" s="1">
        <v>1500</v>
      </c>
      <c r="EL21" s="1">
        <v>1500</v>
      </c>
      <c r="EM21" s="1">
        <v>1500</v>
      </c>
      <c r="EN21" s="1">
        <v>1500</v>
      </c>
      <c r="EO21" s="1">
        <v>1500</v>
      </c>
      <c r="EP21" s="1">
        <v>1500</v>
      </c>
      <c r="EQ21" s="1">
        <v>1500</v>
      </c>
      <c r="ER21" s="1">
        <v>1500</v>
      </c>
      <c r="ES21" s="1">
        <v>1500</v>
      </c>
      <c r="ET21" s="1">
        <v>1500</v>
      </c>
      <c r="EU21" s="1">
        <v>1500</v>
      </c>
      <c r="EV21" s="1">
        <v>1500</v>
      </c>
      <c r="EW21" s="1">
        <v>1500</v>
      </c>
      <c r="EX21" s="1">
        <v>1500</v>
      </c>
      <c r="EY21" s="1">
        <v>1500</v>
      </c>
      <c r="EZ21" s="1">
        <v>1500</v>
      </c>
      <c r="FA21" s="1">
        <v>1500</v>
      </c>
      <c r="FB21" s="1">
        <v>1500</v>
      </c>
      <c r="FC21" s="1">
        <v>1500</v>
      </c>
      <c r="FD21" s="1">
        <v>1500</v>
      </c>
      <c r="FE21" s="1">
        <v>1500</v>
      </c>
      <c r="FF21" s="1">
        <v>1500</v>
      </c>
      <c r="FG21" s="1">
        <v>1500</v>
      </c>
      <c r="FH21" s="1">
        <v>1500</v>
      </c>
      <c r="FI21" s="1">
        <v>1500</v>
      </c>
      <c r="FJ21" s="1">
        <v>1500</v>
      </c>
      <c r="FK21" s="1">
        <v>1500</v>
      </c>
      <c r="FL21" s="1">
        <v>1500</v>
      </c>
      <c r="FM21" s="1">
        <v>1500</v>
      </c>
      <c r="FN21" s="1">
        <v>1500</v>
      </c>
      <c r="FO21" s="1">
        <v>1500</v>
      </c>
      <c r="FP21" s="1">
        <v>1500</v>
      </c>
      <c r="FQ21" s="1">
        <v>1500</v>
      </c>
      <c r="FR21" s="1">
        <v>1500</v>
      </c>
      <c r="FT21" s="13">
        <f t="shared" si="0"/>
        <v>179600</v>
      </c>
      <c r="FU21" s="13">
        <f t="shared" si="2"/>
        <v>161600</v>
      </c>
      <c r="GA21" s="1">
        <f t="shared" si="3"/>
        <v>0</v>
      </c>
      <c r="GB21" s="1">
        <f t="shared" si="1"/>
        <v>0</v>
      </c>
    </row>
    <row r="22" spans="1:184" ht="18" x14ac:dyDescent="0.25">
      <c r="A22" s="8" t="s">
        <v>64</v>
      </c>
      <c r="B22" s="8" t="s">
        <v>15</v>
      </c>
      <c r="C22" s="9" t="s">
        <v>65</v>
      </c>
      <c r="D22" s="10" t="s">
        <v>66</v>
      </c>
      <c r="E22" s="10">
        <v>39329</v>
      </c>
      <c r="F22" s="11">
        <v>1500</v>
      </c>
      <c r="G22" s="11">
        <v>1500</v>
      </c>
      <c r="BE22" s="1">
        <f>+ROUND(F22*27/30,2)</f>
        <v>1350</v>
      </c>
      <c r="BF22" s="1">
        <v>1500</v>
      </c>
      <c r="BG22" s="1">
        <v>1500</v>
      </c>
      <c r="BH22" s="1">
        <v>1500</v>
      </c>
      <c r="BI22" s="1">
        <v>1500</v>
      </c>
      <c r="BJ22" s="1">
        <v>1500</v>
      </c>
      <c r="BK22" s="1">
        <v>1500</v>
      </c>
      <c r="BL22" s="1">
        <v>1500</v>
      </c>
      <c r="BM22" s="1">
        <v>1500</v>
      </c>
      <c r="BN22" s="1">
        <v>1500</v>
      </c>
      <c r="BO22" s="1">
        <v>1500</v>
      </c>
      <c r="BP22" s="1">
        <v>1500</v>
      </c>
      <c r="BQ22" s="1">
        <v>1500</v>
      </c>
      <c r="BR22" s="1">
        <v>1500</v>
      </c>
      <c r="BS22" s="1">
        <v>1500</v>
      </c>
      <c r="BT22" s="1">
        <v>1500</v>
      </c>
      <c r="BU22" s="1">
        <v>1500</v>
      </c>
      <c r="BV22" s="1">
        <v>1500</v>
      </c>
      <c r="BW22" s="1">
        <v>1500</v>
      </c>
      <c r="BX22" s="1">
        <v>1500</v>
      </c>
      <c r="BY22" s="1">
        <v>1500</v>
      </c>
      <c r="BZ22" s="1">
        <v>1500</v>
      </c>
      <c r="CA22" s="1">
        <v>1500</v>
      </c>
      <c r="CB22" s="1">
        <v>1500</v>
      </c>
      <c r="CC22" s="1">
        <v>1500</v>
      </c>
      <c r="CD22" s="1">
        <v>1500</v>
      </c>
      <c r="CE22" s="1">
        <v>1500</v>
      </c>
      <c r="CF22" s="1">
        <v>1500</v>
      </c>
      <c r="CG22" s="1">
        <v>1500</v>
      </c>
      <c r="CH22" s="1">
        <v>1500</v>
      </c>
      <c r="CI22" s="1">
        <v>1500</v>
      </c>
      <c r="CJ22" s="1">
        <v>1500</v>
      </c>
      <c r="CK22" s="1">
        <v>1500</v>
      </c>
      <c r="CL22" s="1">
        <v>1500</v>
      </c>
      <c r="CM22" s="1">
        <v>1500</v>
      </c>
      <c r="CN22" s="1">
        <v>1500</v>
      </c>
      <c r="CO22" s="1">
        <v>1500</v>
      </c>
      <c r="CP22" s="1">
        <v>1500</v>
      </c>
      <c r="CQ22" s="1">
        <v>1500</v>
      </c>
      <c r="CR22" s="1">
        <v>1500</v>
      </c>
      <c r="CS22" s="1">
        <v>1500</v>
      </c>
      <c r="CT22" s="1">
        <v>1500</v>
      </c>
      <c r="CU22" s="1">
        <v>1500</v>
      </c>
      <c r="CV22" s="1">
        <v>1500</v>
      </c>
      <c r="CW22" s="1">
        <v>1500</v>
      </c>
      <c r="CX22" s="1">
        <v>1500</v>
      </c>
      <c r="CY22" s="1">
        <v>1500</v>
      </c>
      <c r="CZ22" s="1">
        <v>1500</v>
      </c>
      <c r="DA22" s="1">
        <v>1500</v>
      </c>
      <c r="DB22" s="1">
        <v>1500</v>
      </c>
      <c r="DC22" s="1">
        <v>1500</v>
      </c>
      <c r="DD22" s="1">
        <v>1500</v>
      </c>
      <c r="DE22" s="1">
        <v>1500</v>
      </c>
      <c r="DF22" s="1">
        <v>1500</v>
      </c>
      <c r="DG22" s="1">
        <v>1500</v>
      </c>
      <c r="DH22" s="1">
        <v>1500</v>
      </c>
      <c r="DI22" s="1">
        <v>1500</v>
      </c>
      <c r="DJ22" s="1">
        <v>1500</v>
      </c>
      <c r="DK22" s="1">
        <v>1500</v>
      </c>
      <c r="DL22" s="1">
        <v>1500</v>
      </c>
      <c r="DM22" s="1">
        <v>1500</v>
      </c>
      <c r="DN22" s="1">
        <v>1500</v>
      </c>
      <c r="DO22" s="1">
        <v>1500</v>
      </c>
      <c r="DP22" s="1">
        <v>1500</v>
      </c>
      <c r="DQ22" s="1">
        <v>1500</v>
      </c>
      <c r="DR22" s="1">
        <v>1500</v>
      </c>
      <c r="DS22" s="1">
        <v>1500</v>
      </c>
      <c r="DT22" s="1">
        <v>1500</v>
      </c>
      <c r="DU22" s="1">
        <v>1500</v>
      </c>
      <c r="DV22" s="1">
        <v>1500</v>
      </c>
      <c r="DW22" s="1">
        <v>1500</v>
      </c>
      <c r="DX22" s="1">
        <v>1500</v>
      </c>
      <c r="DY22" s="1">
        <v>1500</v>
      </c>
      <c r="DZ22" s="1">
        <v>1500</v>
      </c>
      <c r="EA22" s="1">
        <v>1500</v>
      </c>
      <c r="EB22" s="1">
        <v>1500</v>
      </c>
      <c r="EC22" s="1">
        <v>1500</v>
      </c>
      <c r="ED22" s="1">
        <v>1500</v>
      </c>
      <c r="EE22" s="1">
        <v>1500</v>
      </c>
      <c r="EF22" s="1">
        <v>1500</v>
      </c>
      <c r="EG22" s="1">
        <v>1500</v>
      </c>
      <c r="EH22" s="1">
        <v>1500</v>
      </c>
      <c r="EI22" s="1">
        <v>1500</v>
      </c>
      <c r="EJ22" s="1">
        <v>1500</v>
      </c>
      <c r="EK22" s="1">
        <v>1500</v>
      </c>
      <c r="EL22" s="1">
        <v>1500</v>
      </c>
      <c r="EM22" s="1">
        <v>1500</v>
      </c>
      <c r="EN22" s="1">
        <v>1500</v>
      </c>
      <c r="EO22" s="1">
        <v>1500</v>
      </c>
      <c r="EP22" s="1">
        <v>1500</v>
      </c>
      <c r="EQ22" s="1">
        <v>1500</v>
      </c>
      <c r="ER22" s="1">
        <v>1500</v>
      </c>
      <c r="ES22" s="1">
        <v>1500</v>
      </c>
      <c r="ET22" s="1">
        <v>1500</v>
      </c>
      <c r="EU22" s="1">
        <v>1500</v>
      </c>
      <c r="EV22" s="1">
        <v>1500</v>
      </c>
      <c r="EW22" s="1">
        <v>1500</v>
      </c>
      <c r="EX22" s="1">
        <v>1500</v>
      </c>
      <c r="EY22" s="1">
        <v>1500</v>
      </c>
      <c r="EZ22" s="1">
        <v>1500</v>
      </c>
      <c r="FA22" s="1">
        <v>1500</v>
      </c>
      <c r="FB22" s="1">
        <v>1500</v>
      </c>
      <c r="FC22" s="1">
        <v>1500</v>
      </c>
      <c r="FD22" s="1">
        <v>1500</v>
      </c>
      <c r="FE22" s="1">
        <v>1500</v>
      </c>
      <c r="FF22" s="1">
        <v>1500</v>
      </c>
      <c r="FG22" s="1">
        <v>1500</v>
      </c>
      <c r="FH22" s="1">
        <v>1500</v>
      </c>
      <c r="FI22" s="1">
        <v>1500</v>
      </c>
      <c r="FJ22" s="1">
        <v>1500</v>
      </c>
      <c r="FK22" s="1">
        <v>1500</v>
      </c>
      <c r="FL22" s="1">
        <v>1500</v>
      </c>
      <c r="FM22" s="1">
        <v>1500</v>
      </c>
      <c r="FN22" s="1">
        <v>1500</v>
      </c>
      <c r="FO22" s="1">
        <v>1500</v>
      </c>
      <c r="FP22" s="1">
        <v>1500</v>
      </c>
      <c r="FQ22" s="1">
        <v>1500</v>
      </c>
      <c r="FR22" s="1">
        <v>1500</v>
      </c>
      <c r="FT22" s="13">
        <f t="shared" si="0"/>
        <v>176850</v>
      </c>
      <c r="FU22" s="13">
        <f t="shared" si="2"/>
        <v>158850</v>
      </c>
      <c r="GA22" s="1">
        <f t="shared" si="3"/>
        <v>0</v>
      </c>
      <c r="GB22" s="1">
        <f t="shared" si="1"/>
        <v>0</v>
      </c>
    </row>
    <row r="23" spans="1:184" ht="18" x14ac:dyDescent="0.25">
      <c r="A23" s="8" t="s">
        <v>67</v>
      </c>
      <c r="B23" s="8" t="s">
        <v>19</v>
      </c>
      <c r="C23" s="9" t="s">
        <v>68</v>
      </c>
      <c r="D23" s="10" t="s">
        <v>69</v>
      </c>
      <c r="E23" s="10">
        <v>39356</v>
      </c>
      <c r="F23" s="14">
        <v>1200</v>
      </c>
      <c r="G23" s="14">
        <v>1200</v>
      </c>
      <c r="BF23" s="1">
        <v>1200</v>
      </c>
      <c r="BG23" s="1">
        <v>1200</v>
      </c>
      <c r="BH23" s="1">
        <v>1200</v>
      </c>
      <c r="BI23" s="1">
        <v>1200</v>
      </c>
      <c r="BJ23" s="1">
        <v>1200</v>
      </c>
      <c r="BK23" s="1">
        <v>1200</v>
      </c>
      <c r="BL23" s="1">
        <v>1200</v>
      </c>
      <c r="BM23" s="1">
        <v>1200</v>
      </c>
      <c r="BN23" s="1">
        <v>1200</v>
      </c>
      <c r="BO23" s="1">
        <v>1200</v>
      </c>
      <c r="BP23" s="1">
        <v>1200</v>
      </c>
      <c r="BQ23" s="1">
        <v>1200</v>
      </c>
      <c r="BR23" s="1">
        <v>1200</v>
      </c>
      <c r="BS23" s="1">
        <v>1200</v>
      </c>
      <c r="BT23" s="1">
        <v>1200</v>
      </c>
      <c r="BU23" s="1">
        <v>1200</v>
      </c>
      <c r="BV23" s="1">
        <v>1200</v>
      </c>
      <c r="BW23" s="1">
        <v>1200</v>
      </c>
      <c r="BX23" s="1">
        <v>1200</v>
      </c>
      <c r="BY23" s="1">
        <v>1200</v>
      </c>
      <c r="BZ23" s="1">
        <v>1200</v>
      </c>
      <c r="CA23" s="1">
        <v>1200</v>
      </c>
      <c r="CB23" s="1">
        <v>1200</v>
      </c>
      <c r="CC23" s="1">
        <v>1200</v>
      </c>
      <c r="CD23" s="1">
        <v>1200</v>
      </c>
      <c r="CE23" s="1">
        <v>1200</v>
      </c>
      <c r="CF23" s="1">
        <v>1200</v>
      </c>
      <c r="CG23" s="1">
        <v>1200</v>
      </c>
      <c r="CH23" s="1">
        <v>1200</v>
      </c>
      <c r="CI23" s="1">
        <v>1200</v>
      </c>
      <c r="CJ23" s="1">
        <v>1200</v>
      </c>
      <c r="CK23" s="1">
        <v>1200</v>
      </c>
      <c r="CL23" s="1">
        <v>1200</v>
      </c>
      <c r="CM23" s="1">
        <v>1200</v>
      </c>
      <c r="CN23" s="1">
        <v>1200</v>
      </c>
      <c r="CO23" s="1">
        <v>1200</v>
      </c>
      <c r="CP23" s="1">
        <v>1200</v>
      </c>
      <c r="CQ23" s="1">
        <v>1200</v>
      </c>
      <c r="CR23" s="1">
        <v>1200</v>
      </c>
      <c r="CS23" s="1">
        <v>1200</v>
      </c>
      <c r="CT23" s="1">
        <v>1200</v>
      </c>
      <c r="CU23" s="1">
        <v>1200</v>
      </c>
      <c r="CV23" s="1">
        <v>1200</v>
      </c>
      <c r="CW23" s="1">
        <v>1200</v>
      </c>
      <c r="CX23" s="1">
        <v>1200</v>
      </c>
      <c r="CY23" s="1">
        <v>1200</v>
      </c>
      <c r="CZ23" s="1">
        <v>1200</v>
      </c>
      <c r="DA23" s="1">
        <v>1200</v>
      </c>
      <c r="DB23" s="1">
        <v>1200</v>
      </c>
      <c r="DC23" s="1">
        <v>1200</v>
      </c>
      <c r="DD23" s="1">
        <v>1200</v>
      </c>
      <c r="DE23" s="1">
        <v>1200</v>
      </c>
      <c r="DF23" s="1">
        <v>1200</v>
      </c>
      <c r="DG23" s="1">
        <v>1200</v>
      </c>
      <c r="DH23" s="1">
        <v>1200</v>
      </c>
      <c r="DI23" s="1">
        <v>1200</v>
      </c>
      <c r="DJ23" s="1">
        <v>1200</v>
      </c>
      <c r="DK23" s="1">
        <v>1200</v>
      </c>
      <c r="DL23" s="1">
        <v>1200</v>
      </c>
      <c r="DM23" s="1">
        <v>1200</v>
      </c>
      <c r="DN23" s="1">
        <v>1200</v>
      </c>
      <c r="DO23" s="1">
        <v>1200</v>
      </c>
      <c r="DP23" s="1">
        <v>1200</v>
      </c>
      <c r="DQ23" s="1">
        <v>1200</v>
      </c>
      <c r="DR23" s="1">
        <v>1200</v>
      </c>
      <c r="DS23" s="1">
        <v>1200</v>
      </c>
      <c r="DT23" s="1">
        <v>1200</v>
      </c>
      <c r="DU23" s="1">
        <v>1200</v>
      </c>
      <c r="DV23" s="1">
        <v>1200</v>
      </c>
      <c r="DW23" s="1">
        <v>1200</v>
      </c>
      <c r="DX23" s="1">
        <v>1200</v>
      </c>
      <c r="DY23" s="1">
        <v>1200</v>
      </c>
      <c r="DZ23" s="1">
        <v>1200</v>
      </c>
      <c r="EA23" s="1">
        <v>1200</v>
      </c>
      <c r="EB23" s="1">
        <v>1200</v>
      </c>
      <c r="EC23" s="1">
        <v>1200</v>
      </c>
      <c r="ED23" s="1">
        <v>1200</v>
      </c>
      <c r="EE23" s="1">
        <v>1200</v>
      </c>
      <c r="EF23" s="1">
        <v>1200</v>
      </c>
      <c r="EG23" s="1">
        <v>1200</v>
      </c>
      <c r="EH23" s="1">
        <v>1200</v>
      </c>
      <c r="EI23" s="1">
        <v>1200</v>
      </c>
      <c r="EJ23" s="1">
        <v>1200</v>
      </c>
      <c r="EK23" s="1">
        <v>1200</v>
      </c>
      <c r="EL23" s="1">
        <v>1200</v>
      </c>
      <c r="EM23" s="1">
        <v>1200</v>
      </c>
      <c r="EN23" s="1">
        <v>1200</v>
      </c>
      <c r="EO23" s="1">
        <v>1200</v>
      </c>
      <c r="EP23" s="1">
        <v>1200</v>
      </c>
      <c r="EQ23" s="1">
        <v>1200</v>
      </c>
      <c r="ER23" s="1">
        <v>1200</v>
      </c>
      <c r="ES23" s="1">
        <v>1200</v>
      </c>
      <c r="ET23" s="1">
        <v>1200</v>
      </c>
      <c r="EU23" s="1">
        <v>1200</v>
      </c>
      <c r="EV23" s="1">
        <v>1200</v>
      </c>
      <c r="EW23" s="1">
        <v>1200</v>
      </c>
      <c r="EX23" s="1">
        <v>1200</v>
      </c>
      <c r="EY23" s="1">
        <v>1200</v>
      </c>
      <c r="EZ23" s="1">
        <v>1200</v>
      </c>
      <c r="FA23" s="1">
        <v>1200</v>
      </c>
      <c r="FB23" s="1">
        <v>1200</v>
      </c>
      <c r="FC23" s="1">
        <v>1200</v>
      </c>
      <c r="FD23" s="1">
        <v>1200</v>
      </c>
      <c r="FE23" s="1">
        <v>1200</v>
      </c>
      <c r="FF23" s="1">
        <v>1200</v>
      </c>
      <c r="FG23" s="1">
        <v>1200</v>
      </c>
      <c r="FH23" s="1">
        <v>1200</v>
      </c>
      <c r="FI23" s="1">
        <v>1200</v>
      </c>
      <c r="FJ23" s="1">
        <v>1200</v>
      </c>
      <c r="FK23" s="1">
        <v>1200</v>
      </c>
      <c r="FL23" s="1">
        <v>1200</v>
      </c>
      <c r="FM23" s="1">
        <v>1200</v>
      </c>
      <c r="FN23" s="1">
        <v>1200</v>
      </c>
      <c r="FO23" s="1">
        <v>1200</v>
      </c>
      <c r="FP23" s="1">
        <v>1200</v>
      </c>
      <c r="FQ23" s="1">
        <v>1200</v>
      </c>
      <c r="FR23" s="1">
        <v>1200</v>
      </c>
      <c r="FT23" s="13">
        <f t="shared" si="0"/>
        <v>140400</v>
      </c>
      <c r="FU23" s="13">
        <f t="shared" si="2"/>
        <v>126000</v>
      </c>
      <c r="GA23" s="1">
        <f t="shared" si="3"/>
        <v>0</v>
      </c>
      <c r="GB23" s="1">
        <f t="shared" si="1"/>
        <v>0</v>
      </c>
    </row>
    <row r="24" spans="1:184" ht="18" x14ac:dyDescent="0.25">
      <c r="A24" s="8" t="s">
        <v>70</v>
      </c>
      <c r="B24" s="8" t="s">
        <v>15</v>
      </c>
      <c r="C24" s="9" t="s">
        <v>71</v>
      </c>
      <c r="D24" s="10" t="s">
        <v>72</v>
      </c>
      <c r="E24" s="10">
        <v>39464</v>
      </c>
      <c r="F24" s="11">
        <v>1200</v>
      </c>
      <c r="G24" s="11">
        <v>1200</v>
      </c>
      <c r="BI24" s="1">
        <f>+ROUND(F24*14/30,2)</f>
        <v>560</v>
      </c>
      <c r="BJ24" s="1">
        <v>1200</v>
      </c>
      <c r="BK24" s="1">
        <v>1200</v>
      </c>
      <c r="BL24" s="1">
        <v>1200</v>
      </c>
      <c r="BM24" s="1">
        <v>1200</v>
      </c>
      <c r="BN24" s="1">
        <v>1200</v>
      </c>
      <c r="BO24" s="1">
        <v>1200</v>
      </c>
      <c r="BP24" s="1">
        <v>1200</v>
      </c>
      <c r="BQ24" s="1">
        <v>1200</v>
      </c>
      <c r="BR24" s="1">
        <v>1200</v>
      </c>
      <c r="BS24" s="1">
        <v>1200</v>
      </c>
      <c r="BT24" s="1">
        <v>1200</v>
      </c>
      <c r="BU24" s="1">
        <v>1200</v>
      </c>
      <c r="BV24" s="1">
        <v>1200</v>
      </c>
      <c r="BW24" s="1">
        <v>1200</v>
      </c>
      <c r="BX24" s="1">
        <v>1200</v>
      </c>
      <c r="BY24" s="1">
        <v>1200</v>
      </c>
      <c r="BZ24" s="1">
        <v>1200</v>
      </c>
      <c r="CA24" s="1">
        <v>1200</v>
      </c>
      <c r="CB24" s="1">
        <v>1200</v>
      </c>
      <c r="CC24" s="1">
        <v>1200</v>
      </c>
      <c r="CD24" s="1">
        <v>1200</v>
      </c>
      <c r="CE24" s="1">
        <v>1200</v>
      </c>
      <c r="CF24" s="1">
        <v>1200</v>
      </c>
      <c r="CG24" s="1">
        <v>1200</v>
      </c>
      <c r="CH24" s="1">
        <v>1200</v>
      </c>
      <c r="CI24" s="1">
        <v>1200</v>
      </c>
      <c r="CJ24" s="1">
        <v>1200</v>
      </c>
      <c r="CK24" s="1">
        <v>1200</v>
      </c>
      <c r="CL24" s="1">
        <v>1200</v>
      </c>
      <c r="CM24" s="1">
        <v>1200</v>
      </c>
      <c r="CN24" s="1">
        <v>1200</v>
      </c>
      <c r="CO24" s="1">
        <v>1200</v>
      </c>
      <c r="CP24" s="1">
        <v>1200</v>
      </c>
      <c r="CQ24" s="1">
        <v>1200</v>
      </c>
      <c r="CR24" s="1">
        <v>1200</v>
      </c>
      <c r="CS24" s="1">
        <v>1200</v>
      </c>
      <c r="CT24" s="1">
        <v>1200</v>
      </c>
      <c r="CU24" s="1">
        <v>1200</v>
      </c>
      <c r="CV24" s="1">
        <v>1200</v>
      </c>
      <c r="CW24" s="1">
        <v>1200</v>
      </c>
      <c r="CX24" s="1">
        <v>1200</v>
      </c>
      <c r="CY24" s="1">
        <v>1200</v>
      </c>
      <c r="CZ24" s="1">
        <v>1200</v>
      </c>
      <c r="DA24" s="1">
        <v>1200</v>
      </c>
      <c r="DB24" s="1">
        <v>1200</v>
      </c>
      <c r="DC24" s="1">
        <v>1200</v>
      </c>
      <c r="DD24" s="1">
        <v>1200</v>
      </c>
      <c r="DE24" s="1">
        <v>1200</v>
      </c>
      <c r="DF24" s="1">
        <v>1200</v>
      </c>
      <c r="DG24" s="1">
        <v>1200</v>
      </c>
      <c r="DH24" s="1">
        <v>1200</v>
      </c>
      <c r="DI24" s="1">
        <v>1200</v>
      </c>
      <c r="DJ24" s="1">
        <v>1200</v>
      </c>
      <c r="DK24" s="1">
        <v>1200</v>
      </c>
      <c r="DL24" s="1">
        <v>1200</v>
      </c>
      <c r="DM24" s="1">
        <v>1200</v>
      </c>
      <c r="DN24" s="1">
        <v>1200</v>
      </c>
      <c r="DO24" s="1">
        <v>1200</v>
      </c>
      <c r="DP24" s="1">
        <v>1200</v>
      </c>
      <c r="DQ24" s="1">
        <v>1200</v>
      </c>
      <c r="DR24" s="1">
        <v>1200</v>
      </c>
      <c r="DS24" s="1">
        <v>1200</v>
      </c>
      <c r="DT24" s="1">
        <v>1200</v>
      </c>
      <c r="DU24" s="1">
        <v>1200</v>
      </c>
      <c r="DV24" s="1">
        <v>1200</v>
      </c>
      <c r="DW24" s="1">
        <v>1200</v>
      </c>
      <c r="DX24" s="1">
        <v>1200</v>
      </c>
      <c r="DY24" s="1">
        <v>1200</v>
      </c>
      <c r="DZ24" s="1">
        <v>1200</v>
      </c>
      <c r="EA24" s="1">
        <v>1200</v>
      </c>
      <c r="EB24" s="1">
        <v>1200</v>
      </c>
      <c r="EC24" s="1">
        <v>1200</v>
      </c>
      <c r="ED24" s="1">
        <v>1200</v>
      </c>
      <c r="EE24" s="1">
        <v>1200</v>
      </c>
      <c r="EF24" s="1">
        <v>1200</v>
      </c>
      <c r="EG24" s="1">
        <v>1200</v>
      </c>
      <c r="EH24" s="1">
        <v>1200</v>
      </c>
      <c r="EI24" s="1">
        <v>1200</v>
      </c>
      <c r="EJ24" s="1">
        <v>1200</v>
      </c>
      <c r="EK24" s="1">
        <v>1200</v>
      </c>
      <c r="EL24" s="1">
        <v>1200</v>
      </c>
      <c r="EM24" s="1">
        <v>1200</v>
      </c>
      <c r="EN24" s="1">
        <v>1200</v>
      </c>
      <c r="EO24" s="1">
        <v>1200</v>
      </c>
      <c r="EP24" s="1">
        <v>1200</v>
      </c>
      <c r="EQ24" s="1">
        <v>1200</v>
      </c>
      <c r="ER24" s="1">
        <v>1200</v>
      </c>
      <c r="ES24" s="1">
        <v>1200</v>
      </c>
      <c r="ET24" s="1">
        <v>1200</v>
      </c>
      <c r="EU24" s="1">
        <v>1200</v>
      </c>
      <c r="EV24" s="1">
        <v>1200</v>
      </c>
      <c r="EW24" s="1">
        <v>1200</v>
      </c>
      <c r="EX24" s="1">
        <v>1200</v>
      </c>
      <c r="EY24" s="1">
        <v>1200</v>
      </c>
      <c r="EZ24" s="1">
        <v>1200</v>
      </c>
      <c r="FA24" s="1">
        <v>1200</v>
      </c>
      <c r="FB24" s="1">
        <v>1200</v>
      </c>
      <c r="FC24" s="1">
        <v>1200</v>
      </c>
      <c r="FD24" s="1">
        <v>1200</v>
      </c>
      <c r="FE24" s="1">
        <v>1200</v>
      </c>
      <c r="FF24" s="1">
        <v>1200</v>
      </c>
      <c r="FG24" s="1">
        <v>1200</v>
      </c>
      <c r="FH24" s="1">
        <v>1200</v>
      </c>
      <c r="FI24" s="1">
        <v>1200</v>
      </c>
      <c r="FJ24" s="1">
        <v>1200</v>
      </c>
      <c r="FK24" s="1">
        <v>1200</v>
      </c>
      <c r="FL24" s="1">
        <v>1200</v>
      </c>
      <c r="FM24" s="1">
        <v>1200</v>
      </c>
      <c r="FN24" s="1">
        <v>1200</v>
      </c>
      <c r="FO24" s="1">
        <v>1200</v>
      </c>
      <c r="FP24" s="1">
        <v>1200</v>
      </c>
      <c r="FQ24" s="1">
        <v>1200</v>
      </c>
      <c r="FR24" s="1">
        <v>1200</v>
      </c>
      <c r="FT24" s="13">
        <f t="shared" si="0"/>
        <v>136160</v>
      </c>
      <c r="FU24" s="13">
        <f t="shared" si="2"/>
        <v>121760</v>
      </c>
      <c r="GA24" s="1">
        <f t="shared" si="3"/>
        <v>0</v>
      </c>
      <c r="GB24" s="1">
        <f t="shared" si="1"/>
        <v>0</v>
      </c>
    </row>
    <row r="25" spans="1:184" ht="18" x14ac:dyDescent="0.25">
      <c r="A25" s="8" t="s">
        <v>73</v>
      </c>
      <c r="B25" s="8" t="s">
        <v>15</v>
      </c>
      <c r="C25" s="9" t="s">
        <v>74</v>
      </c>
      <c r="D25" s="10" t="s">
        <v>75</v>
      </c>
      <c r="E25" s="10">
        <v>39473</v>
      </c>
      <c r="F25" s="11">
        <v>1350</v>
      </c>
      <c r="G25" s="11">
        <v>1350</v>
      </c>
      <c r="BI25" s="1">
        <f>+ROUND(F25*5/30,2)</f>
        <v>225</v>
      </c>
      <c r="BJ25" s="1">
        <v>1350</v>
      </c>
      <c r="BK25" s="1">
        <v>1350</v>
      </c>
      <c r="BL25" s="1">
        <v>1350</v>
      </c>
      <c r="BM25" s="1">
        <v>1350</v>
      </c>
      <c r="BN25" s="1">
        <v>1350</v>
      </c>
      <c r="BO25" s="1">
        <v>1350</v>
      </c>
      <c r="BP25" s="1">
        <v>1350</v>
      </c>
      <c r="BQ25" s="1">
        <v>1350</v>
      </c>
      <c r="BR25" s="1">
        <v>1350</v>
      </c>
      <c r="BS25" s="1">
        <v>1350</v>
      </c>
      <c r="BT25" s="1">
        <v>1350</v>
      </c>
      <c r="BU25" s="1">
        <v>1350</v>
      </c>
      <c r="BV25" s="1">
        <v>1350</v>
      </c>
      <c r="BW25" s="1">
        <v>1350</v>
      </c>
      <c r="BX25" s="1">
        <v>1350</v>
      </c>
      <c r="BY25" s="1">
        <v>1350</v>
      </c>
      <c r="BZ25" s="1">
        <v>1350</v>
      </c>
      <c r="CA25" s="1">
        <v>1350</v>
      </c>
      <c r="CB25" s="1">
        <v>1350</v>
      </c>
      <c r="CC25" s="1">
        <v>1350</v>
      </c>
      <c r="CD25" s="1">
        <v>1350</v>
      </c>
      <c r="CE25" s="1">
        <v>1350</v>
      </c>
      <c r="CF25" s="1">
        <v>1350</v>
      </c>
      <c r="CG25" s="1">
        <v>1350</v>
      </c>
      <c r="CH25" s="1">
        <v>1350</v>
      </c>
      <c r="CI25" s="1">
        <v>1350</v>
      </c>
      <c r="CJ25" s="1">
        <v>1350</v>
      </c>
      <c r="CK25" s="1">
        <v>1350</v>
      </c>
      <c r="CL25" s="1">
        <v>1350</v>
      </c>
      <c r="CM25" s="1">
        <v>1350</v>
      </c>
      <c r="CN25" s="1">
        <v>1350</v>
      </c>
      <c r="CO25" s="1">
        <v>1350</v>
      </c>
      <c r="CP25" s="1">
        <v>1350</v>
      </c>
      <c r="CQ25" s="1">
        <v>1350</v>
      </c>
      <c r="CR25" s="1">
        <v>1350</v>
      </c>
      <c r="CS25" s="1">
        <v>1350</v>
      </c>
      <c r="CT25" s="1">
        <v>1350</v>
      </c>
      <c r="CU25" s="1">
        <v>1350</v>
      </c>
      <c r="CV25" s="1">
        <v>1350</v>
      </c>
      <c r="CW25" s="1">
        <v>1350</v>
      </c>
      <c r="CX25" s="1">
        <v>1350</v>
      </c>
      <c r="CY25" s="1">
        <v>1350</v>
      </c>
      <c r="CZ25" s="1">
        <v>1350</v>
      </c>
      <c r="DA25" s="1">
        <v>1350</v>
      </c>
      <c r="DB25" s="1">
        <v>1350</v>
      </c>
      <c r="DC25" s="1">
        <v>1350</v>
      </c>
      <c r="DD25" s="1">
        <v>1350</v>
      </c>
      <c r="DE25" s="1">
        <v>1350</v>
      </c>
      <c r="DF25" s="1">
        <v>1350</v>
      </c>
      <c r="DG25" s="1">
        <v>1350</v>
      </c>
      <c r="DH25" s="1">
        <v>1350</v>
      </c>
      <c r="DI25" s="1">
        <v>1350</v>
      </c>
      <c r="DJ25" s="1">
        <v>1350</v>
      </c>
      <c r="DK25" s="1">
        <v>1350</v>
      </c>
      <c r="DL25" s="1">
        <v>1350</v>
      </c>
      <c r="DM25" s="1">
        <v>1350</v>
      </c>
      <c r="DN25" s="1">
        <v>1350</v>
      </c>
      <c r="DO25" s="1">
        <v>1350</v>
      </c>
      <c r="DP25" s="1">
        <v>1350</v>
      </c>
      <c r="DQ25" s="1">
        <v>1350</v>
      </c>
      <c r="DR25" s="1">
        <v>1350</v>
      </c>
      <c r="DS25" s="1">
        <v>1350</v>
      </c>
      <c r="DT25" s="1">
        <v>1350</v>
      </c>
      <c r="DU25" s="1">
        <v>1350</v>
      </c>
      <c r="DV25" s="1">
        <v>1350</v>
      </c>
      <c r="DW25" s="1">
        <v>1350</v>
      </c>
      <c r="DX25" s="1">
        <v>1350</v>
      </c>
      <c r="DY25" s="1">
        <v>1350</v>
      </c>
      <c r="DZ25" s="1">
        <v>1350</v>
      </c>
      <c r="EA25" s="1">
        <v>1350</v>
      </c>
      <c r="EB25" s="1">
        <v>1350</v>
      </c>
      <c r="EC25" s="1">
        <v>1350</v>
      </c>
      <c r="ED25" s="1">
        <v>1350</v>
      </c>
      <c r="EE25" s="1">
        <v>1350</v>
      </c>
      <c r="EF25" s="1">
        <v>1350</v>
      </c>
      <c r="EG25" s="1">
        <v>1350</v>
      </c>
      <c r="EH25" s="1">
        <v>1350</v>
      </c>
      <c r="EI25" s="1">
        <v>1350</v>
      </c>
      <c r="EJ25" s="1">
        <v>1350</v>
      </c>
      <c r="EK25" s="1">
        <v>1350</v>
      </c>
      <c r="EL25" s="1">
        <v>1350</v>
      </c>
      <c r="EM25" s="1">
        <v>1350</v>
      </c>
      <c r="EN25" s="1">
        <v>1350</v>
      </c>
      <c r="EO25" s="1">
        <v>1350</v>
      </c>
      <c r="EP25" s="1">
        <v>1350</v>
      </c>
      <c r="EQ25" s="1">
        <v>1350</v>
      </c>
      <c r="ER25" s="1">
        <v>1350</v>
      </c>
      <c r="ES25" s="1">
        <v>1350</v>
      </c>
      <c r="ET25" s="1">
        <v>1350</v>
      </c>
      <c r="EU25" s="1">
        <v>1350</v>
      </c>
      <c r="EV25" s="1">
        <v>1350</v>
      </c>
      <c r="EW25" s="1">
        <v>1350</v>
      </c>
      <c r="EX25" s="1">
        <v>1350</v>
      </c>
      <c r="EY25" s="1">
        <v>1350</v>
      </c>
      <c r="EZ25" s="1">
        <v>1350</v>
      </c>
      <c r="FA25" s="1">
        <v>1350</v>
      </c>
      <c r="FB25" s="1">
        <v>1350</v>
      </c>
      <c r="FC25" s="1">
        <v>1350</v>
      </c>
      <c r="FD25" s="1">
        <v>1350</v>
      </c>
      <c r="FE25" s="1">
        <v>1350</v>
      </c>
      <c r="FF25" s="1">
        <v>1350</v>
      </c>
      <c r="FG25" s="1">
        <v>1350</v>
      </c>
      <c r="FH25" s="1">
        <v>1350</v>
      </c>
      <c r="FI25" s="1">
        <v>1350</v>
      </c>
      <c r="FJ25" s="1">
        <v>1350</v>
      </c>
      <c r="FK25" s="1">
        <v>1350</v>
      </c>
      <c r="FL25" s="1">
        <v>1350</v>
      </c>
      <c r="FM25" s="1">
        <v>1350</v>
      </c>
      <c r="FN25" s="1">
        <v>1350</v>
      </c>
      <c r="FO25" s="1">
        <v>1350</v>
      </c>
      <c r="FP25" s="1">
        <v>1350</v>
      </c>
      <c r="FQ25" s="1">
        <v>1350</v>
      </c>
      <c r="FR25" s="1">
        <v>1350</v>
      </c>
      <c r="FT25" s="13">
        <f t="shared" si="0"/>
        <v>152775</v>
      </c>
      <c r="FU25" s="13">
        <f t="shared" si="2"/>
        <v>136575</v>
      </c>
      <c r="GA25" s="1">
        <f t="shared" si="3"/>
        <v>0</v>
      </c>
      <c r="GB25" s="1">
        <f t="shared" si="1"/>
        <v>0</v>
      </c>
    </row>
    <row r="26" spans="1:184" ht="18" x14ac:dyDescent="0.25">
      <c r="A26" s="8" t="s">
        <v>76</v>
      </c>
      <c r="B26" s="8" t="s">
        <v>15</v>
      </c>
      <c r="C26" s="9" t="s">
        <v>77</v>
      </c>
      <c r="D26" s="10" t="s">
        <v>78</v>
      </c>
      <c r="E26" s="10">
        <v>39558</v>
      </c>
      <c r="F26" s="11">
        <v>1500</v>
      </c>
      <c r="G26" s="11">
        <v>1500</v>
      </c>
      <c r="BL26" s="1">
        <f>+ROUND(F26*11/30,2)</f>
        <v>550</v>
      </c>
      <c r="BM26" s="1">
        <v>1500</v>
      </c>
      <c r="BN26" s="1">
        <v>1500</v>
      </c>
      <c r="BO26" s="1">
        <v>1500</v>
      </c>
      <c r="BP26" s="1">
        <v>1500</v>
      </c>
      <c r="BQ26" s="1">
        <v>1500</v>
      </c>
      <c r="BR26" s="1">
        <v>1500</v>
      </c>
      <c r="BS26" s="1">
        <v>1500</v>
      </c>
      <c r="BT26" s="1">
        <v>1500</v>
      </c>
      <c r="BU26" s="1">
        <v>1500</v>
      </c>
      <c r="BV26" s="1">
        <v>1500</v>
      </c>
      <c r="BW26" s="1">
        <v>1500</v>
      </c>
      <c r="BX26" s="1">
        <v>1500</v>
      </c>
      <c r="BY26" s="1">
        <v>1500</v>
      </c>
      <c r="BZ26" s="1">
        <v>1500</v>
      </c>
      <c r="CA26" s="1">
        <v>1500</v>
      </c>
      <c r="CB26" s="1">
        <v>1500</v>
      </c>
      <c r="CC26" s="1">
        <v>1500</v>
      </c>
      <c r="CD26" s="1">
        <v>1500</v>
      </c>
      <c r="CE26" s="1">
        <v>1500</v>
      </c>
      <c r="CF26" s="1">
        <v>1500</v>
      </c>
      <c r="CG26" s="1">
        <v>1500</v>
      </c>
      <c r="CH26" s="1">
        <v>1500</v>
      </c>
      <c r="CI26" s="1">
        <v>1500</v>
      </c>
      <c r="CJ26" s="1">
        <v>1500</v>
      </c>
      <c r="CK26" s="1">
        <v>1500</v>
      </c>
      <c r="CL26" s="1">
        <v>1500</v>
      </c>
      <c r="CM26" s="1">
        <v>1500</v>
      </c>
      <c r="CN26" s="1">
        <v>1500</v>
      </c>
      <c r="CO26" s="1">
        <v>1500</v>
      </c>
      <c r="CP26" s="1">
        <v>1500</v>
      </c>
      <c r="CQ26" s="1">
        <v>1500</v>
      </c>
      <c r="CR26" s="1">
        <v>1500</v>
      </c>
      <c r="CS26" s="1">
        <v>1500</v>
      </c>
      <c r="CT26" s="1">
        <v>1500</v>
      </c>
      <c r="CU26" s="1">
        <v>1500</v>
      </c>
      <c r="CV26" s="1">
        <v>1500</v>
      </c>
      <c r="CW26" s="1">
        <v>1500</v>
      </c>
      <c r="CX26" s="1">
        <v>1500</v>
      </c>
      <c r="CY26" s="1">
        <v>1500</v>
      </c>
      <c r="CZ26" s="1">
        <v>1500</v>
      </c>
      <c r="DA26" s="1">
        <v>1500</v>
      </c>
      <c r="DB26" s="1">
        <v>1500</v>
      </c>
      <c r="DC26" s="1">
        <v>1500</v>
      </c>
      <c r="DD26" s="1">
        <v>1500</v>
      </c>
      <c r="DE26" s="1">
        <v>1500</v>
      </c>
      <c r="DF26" s="1">
        <v>1500</v>
      </c>
      <c r="DG26" s="1">
        <v>1500</v>
      </c>
      <c r="DH26" s="1">
        <v>1500</v>
      </c>
      <c r="DI26" s="1">
        <v>1500</v>
      </c>
      <c r="DJ26" s="1">
        <v>1500</v>
      </c>
      <c r="DK26" s="1">
        <v>1500</v>
      </c>
      <c r="DL26" s="1">
        <v>1500</v>
      </c>
      <c r="DM26" s="1">
        <v>1500</v>
      </c>
      <c r="DN26" s="1">
        <v>1500</v>
      </c>
      <c r="DO26" s="1">
        <v>1500</v>
      </c>
      <c r="DP26" s="1">
        <v>1500</v>
      </c>
      <c r="DQ26" s="1">
        <v>1500</v>
      </c>
      <c r="DR26" s="1">
        <v>1500</v>
      </c>
      <c r="DS26" s="1">
        <v>1500</v>
      </c>
      <c r="DT26" s="1">
        <v>1500</v>
      </c>
      <c r="DU26" s="1">
        <v>1500</v>
      </c>
      <c r="DV26" s="1">
        <v>1500</v>
      </c>
      <c r="DW26" s="1">
        <v>1500</v>
      </c>
      <c r="DX26" s="1">
        <v>1500</v>
      </c>
      <c r="DY26" s="1">
        <v>1500</v>
      </c>
      <c r="DZ26" s="1">
        <v>1500</v>
      </c>
      <c r="EA26" s="1">
        <v>1500</v>
      </c>
      <c r="EB26" s="1">
        <v>1500</v>
      </c>
      <c r="EC26" s="1">
        <v>1500</v>
      </c>
      <c r="ED26" s="1">
        <v>1500</v>
      </c>
      <c r="EE26" s="1">
        <v>1500</v>
      </c>
      <c r="EF26" s="1">
        <v>1500</v>
      </c>
      <c r="EG26" s="1">
        <v>1500</v>
      </c>
      <c r="EH26" s="1">
        <v>1500</v>
      </c>
      <c r="EI26" s="1">
        <v>1500</v>
      </c>
      <c r="EJ26" s="1">
        <v>1500</v>
      </c>
      <c r="EK26" s="1">
        <v>1500</v>
      </c>
      <c r="EL26" s="1">
        <v>1500</v>
      </c>
      <c r="EM26" s="1">
        <v>1500</v>
      </c>
      <c r="EN26" s="1">
        <v>1500</v>
      </c>
      <c r="EO26" s="1">
        <v>1500</v>
      </c>
      <c r="EP26" s="1">
        <v>1500</v>
      </c>
      <c r="EQ26" s="1">
        <v>1500</v>
      </c>
      <c r="ER26" s="1">
        <v>1500</v>
      </c>
      <c r="ES26" s="1">
        <v>1500</v>
      </c>
      <c r="ET26" s="1">
        <v>1500</v>
      </c>
      <c r="EU26" s="1">
        <v>1500</v>
      </c>
      <c r="EV26" s="1">
        <v>1500</v>
      </c>
      <c r="EW26" s="1">
        <v>1500</v>
      </c>
      <c r="EX26" s="1">
        <v>1500</v>
      </c>
      <c r="EY26" s="1">
        <v>1500</v>
      </c>
      <c r="EZ26" s="1">
        <v>1500</v>
      </c>
      <c r="FA26" s="1">
        <v>1500</v>
      </c>
      <c r="FB26" s="1">
        <v>1500</v>
      </c>
      <c r="FC26" s="1">
        <v>1500</v>
      </c>
      <c r="FD26" s="1">
        <v>1500</v>
      </c>
      <c r="FE26" s="1">
        <v>1500</v>
      </c>
      <c r="FF26" s="1">
        <v>1500</v>
      </c>
      <c r="FG26" s="1">
        <v>1500</v>
      </c>
      <c r="FH26" s="1">
        <v>1500</v>
      </c>
      <c r="FI26" s="1">
        <v>1500</v>
      </c>
      <c r="FJ26" s="1">
        <v>1500</v>
      </c>
      <c r="FK26" s="1">
        <v>1500</v>
      </c>
      <c r="FL26" s="1">
        <v>1500</v>
      </c>
      <c r="FM26" s="1">
        <v>1500</v>
      </c>
      <c r="FN26" s="1">
        <v>1500</v>
      </c>
      <c r="FO26" s="1">
        <v>1500</v>
      </c>
      <c r="FP26" s="1">
        <v>1500</v>
      </c>
      <c r="FQ26" s="1">
        <v>1500</v>
      </c>
      <c r="FR26" s="1">
        <v>1500</v>
      </c>
      <c r="FT26" s="13">
        <f t="shared" si="0"/>
        <v>165550</v>
      </c>
      <c r="FU26" s="13">
        <f t="shared" si="2"/>
        <v>147550</v>
      </c>
      <c r="GA26" s="1">
        <f t="shared" si="3"/>
        <v>0</v>
      </c>
      <c r="GB26" s="1">
        <f t="shared" si="1"/>
        <v>0</v>
      </c>
    </row>
    <row r="27" spans="1:184" ht="18" x14ac:dyDescent="0.25">
      <c r="A27" s="8" t="s">
        <v>79</v>
      </c>
      <c r="B27" s="8" t="s">
        <v>15</v>
      </c>
      <c r="C27" s="9" t="s">
        <v>80</v>
      </c>
      <c r="D27" s="10" t="s">
        <v>81</v>
      </c>
      <c r="E27" s="10">
        <v>39605</v>
      </c>
      <c r="F27" s="11">
        <v>1500</v>
      </c>
      <c r="G27" s="11">
        <v>1500</v>
      </c>
      <c r="BN27" s="1">
        <f>+ROUND(F27*25/30,2)</f>
        <v>1250</v>
      </c>
      <c r="BO27" s="1">
        <v>1500</v>
      </c>
      <c r="BP27" s="1">
        <v>1500</v>
      </c>
      <c r="BQ27" s="1">
        <v>1500</v>
      </c>
      <c r="BR27" s="1">
        <v>1500</v>
      </c>
      <c r="BS27" s="1">
        <v>1500</v>
      </c>
      <c r="BT27" s="1">
        <v>1500</v>
      </c>
      <c r="BU27" s="1">
        <v>1500</v>
      </c>
      <c r="BV27" s="1">
        <v>1500</v>
      </c>
      <c r="BW27" s="1">
        <v>1500</v>
      </c>
      <c r="BX27" s="1">
        <v>1500</v>
      </c>
      <c r="BY27" s="1">
        <v>1500</v>
      </c>
      <c r="BZ27" s="1">
        <v>1500</v>
      </c>
      <c r="CA27" s="1">
        <v>1500</v>
      </c>
      <c r="CB27" s="1">
        <v>1500</v>
      </c>
      <c r="CC27" s="1">
        <v>1500</v>
      </c>
      <c r="CD27" s="1">
        <v>1500</v>
      </c>
      <c r="CE27" s="1">
        <v>1500</v>
      </c>
      <c r="CF27" s="1">
        <v>1500</v>
      </c>
      <c r="CG27" s="1">
        <v>1500</v>
      </c>
      <c r="CH27" s="1">
        <v>1500</v>
      </c>
      <c r="CI27" s="1">
        <v>1500</v>
      </c>
      <c r="CJ27" s="1">
        <v>1500</v>
      </c>
      <c r="CK27" s="1">
        <v>1500</v>
      </c>
      <c r="CL27" s="1">
        <v>1500</v>
      </c>
      <c r="CM27" s="1">
        <v>1500</v>
      </c>
      <c r="CN27" s="1">
        <v>1500</v>
      </c>
      <c r="CO27" s="1">
        <v>1500</v>
      </c>
      <c r="CP27" s="1">
        <v>1500</v>
      </c>
      <c r="CQ27" s="1">
        <v>1500</v>
      </c>
      <c r="CR27" s="1">
        <v>1500</v>
      </c>
      <c r="CS27" s="1">
        <v>1500</v>
      </c>
      <c r="CT27" s="1">
        <v>1500</v>
      </c>
      <c r="CU27" s="1">
        <v>1500</v>
      </c>
      <c r="CV27" s="1">
        <v>1500</v>
      </c>
      <c r="CW27" s="1">
        <v>1500</v>
      </c>
      <c r="CX27" s="1">
        <v>1500</v>
      </c>
      <c r="CY27" s="1">
        <v>1500</v>
      </c>
      <c r="CZ27" s="1">
        <v>1500</v>
      </c>
      <c r="DA27" s="1">
        <v>1500</v>
      </c>
      <c r="DB27" s="1">
        <v>1500</v>
      </c>
      <c r="DC27" s="1">
        <v>1500</v>
      </c>
      <c r="DD27" s="1">
        <v>1500</v>
      </c>
      <c r="DE27" s="1">
        <v>1500</v>
      </c>
      <c r="DF27" s="1">
        <v>1500</v>
      </c>
      <c r="DG27" s="1">
        <v>1500</v>
      </c>
      <c r="DH27" s="1">
        <v>1500</v>
      </c>
      <c r="DI27" s="1">
        <v>1500</v>
      </c>
      <c r="DJ27" s="1">
        <v>1500</v>
      </c>
      <c r="DK27" s="1">
        <v>1500</v>
      </c>
      <c r="DL27" s="1">
        <v>1500</v>
      </c>
      <c r="DM27" s="1">
        <v>1500</v>
      </c>
      <c r="DN27" s="1">
        <v>1500</v>
      </c>
      <c r="DO27" s="1">
        <v>1500</v>
      </c>
      <c r="DP27" s="1">
        <v>1500</v>
      </c>
      <c r="DQ27" s="1">
        <v>1500</v>
      </c>
      <c r="DR27" s="1">
        <v>1500</v>
      </c>
      <c r="DS27" s="1">
        <v>1500</v>
      </c>
      <c r="DT27" s="1">
        <v>1500</v>
      </c>
      <c r="DU27" s="1">
        <v>1500</v>
      </c>
      <c r="DV27" s="1">
        <v>1500</v>
      </c>
      <c r="DW27" s="1">
        <v>1500</v>
      </c>
      <c r="DX27" s="1">
        <v>1500</v>
      </c>
      <c r="DY27" s="1">
        <v>1500</v>
      </c>
      <c r="DZ27" s="1">
        <v>1500</v>
      </c>
      <c r="EA27" s="1">
        <v>1500</v>
      </c>
      <c r="EB27" s="1">
        <v>1500</v>
      </c>
      <c r="EC27" s="1">
        <v>1500</v>
      </c>
      <c r="ED27" s="1">
        <v>1500</v>
      </c>
      <c r="EE27" s="1">
        <v>1500</v>
      </c>
      <c r="EF27" s="1">
        <v>1500</v>
      </c>
      <c r="EG27" s="1">
        <v>1500</v>
      </c>
      <c r="EH27" s="1">
        <v>1500</v>
      </c>
      <c r="EI27" s="1">
        <v>1500</v>
      </c>
      <c r="EJ27" s="1">
        <v>1500</v>
      </c>
      <c r="EK27" s="1">
        <v>1500</v>
      </c>
      <c r="EL27" s="1">
        <v>1500</v>
      </c>
      <c r="EM27" s="1">
        <v>1500</v>
      </c>
      <c r="EN27" s="1">
        <v>1500</v>
      </c>
      <c r="EO27" s="1">
        <v>1500</v>
      </c>
      <c r="EP27" s="1">
        <v>1500</v>
      </c>
      <c r="EQ27" s="1">
        <v>1500</v>
      </c>
      <c r="ER27" s="1">
        <v>1500</v>
      </c>
      <c r="ES27" s="1">
        <v>1500</v>
      </c>
      <c r="ET27" s="1">
        <v>1500</v>
      </c>
      <c r="EU27" s="1">
        <v>1500</v>
      </c>
      <c r="EV27" s="1">
        <v>1500</v>
      </c>
      <c r="EW27" s="1">
        <v>1500</v>
      </c>
      <c r="EX27" s="1">
        <v>1500</v>
      </c>
      <c r="EY27" s="1">
        <v>1500</v>
      </c>
      <c r="EZ27" s="1">
        <v>1500</v>
      </c>
      <c r="FA27" s="1">
        <v>1500</v>
      </c>
      <c r="FB27" s="1">
        <v>1500</v>
      </c>
      <c r="FC27" s="1">
        <v>1500</v>
      </c>
      <c r="FD27" s="1">
        <v>1500</v>
      </c>
      <c r="FE27" s="1">
        <v>1500</v>
      </c>
      <c r="FF27" s="1">
        <v>1500</v>
      </c>
      <c r="FG27" s="1">
        <v>1500</v>
      </c>
      <c r="FH27" s="1">
        <v>1500</v>
      </c>
      <c r="FI27" s="1">
        <v>1500</v>
      </c>
      <c r="FJ27" s="1">
        <v>1500</v>
      </c>
      <c r="FK27" s="1">
        <v>1500</v>
      </c>
      <c r="FL27" s="1">
        <v>1500</v>
      </c>
      <c r="FM27" s="1">
        <v>1500</v>
      </c>
      <c r="FN27" s="1">
        <v>1500</v>
      </c>
      <c r="FO27" s="1">
        <v>1500</v>
      </c>
      <c r="FP27" s="1">
        <v>1500</v>
      </c>
      <c r="FQ27" s="1">
        <v>1500</v>
      </c>
      <c r="FR27" s="1">
        <v>1500</v>
      </c>
      <c r="FT27" s="13">
        <f t="shared" si="0"/>
        <v>163250</v>
      </c>
      <c r="FU27" s="13">
        <f t="shared" si="2"/>
        <v>145250</v>
      </c>
      <c r="GA27" s="1">
        <f t="shared" si="3"/>
        <v>0</v>
      </c>
      <c r="GB27" s="1">
        <f t="shared" si="1"/>
        <v>0</v>
      </c>
    </row>
    <row r="28" spans="1:184" ht="18" x14ac:dyDescent="0.25">
      <c r="A28" s="8" t="s">
        <v>82</v>
      </c>
      <c r="B28" s="8" t="s">
        <v>15</v>
      </c>
      <c r="C28" s="9" t="s">
        <v>83</v>
      </c>
      <c r="D28" s="10" t="s">
        <v>84</v>
      </c>
      <c r="E28" s="10">
        <v>39682</v>
      </c>
      <c r="F28" s="11">
        <v>1500</v>
      </c>
      <c r="G28" s="11">
        <v>1500</v>
      </c>
      <c r="BP28" s="1">
        <f>+ROUND(F28*9/30,2)</f>
        <v>450</v>
      </c>
      <c r="BQ28" s="1">
        <v>1500</v>
      </c>
      <c r="BR28" s="1">
        <v>1500</v>
      </c>
      <c r="BS28" s="1">
        <v>1500</v>
      </c>
      <c r="BT28" s="1">
        <v>1500</v>
      </c>
      <c r="BU28" s="1">
        <v>1500</v>
      </c>
      <c r="BV28" s="1">
        <v>1500</v>
      </c>
      <c r="BW28" s="1">
        <v>1500</v>
      </c>
      <c r="BX28" s="1">
        <v>1500</v>
      </c>
      <c r="BY28" s="1">
        <v>1500</v>
      </c>
      <c r="BZ28" s="1">
        <v>1500</v>
      </c>
      <c r="CA28" s="1">
        <v>1500</v>
      </c>
      <c r="CB28" s="1">
        <v>1500</v>
      </c>
      <c r="CC28" s="1">
        <v>1500</v>
      </c>
      <c r="CD28" s="1">
        <v>1500</v>
      </c>
      <c r="CE28" s="1">
        <v>1500</v>
      </c>
      <c r="CF28" s="1">
        <v>1500</v>
      </c>
      <c r="CG28" s="1">
        <v>1500</v>
      </c>
      <c r="CH28" s="1">
        <v>1500</v>
      </c>
      <c r="CI28" s="1">
        <v>1500</v>
      </c>
      <c r="CJ28" s="1">
        <v>1500</v>
      </c>
      <c r="CK28" s="1">
        <v>1500</v>
      </c>
      <c r="CL28" s="1">
        <v>1500</v>
      </c>
      <c r="CM28" s="1">
        <v>1500</v>
      </c>
      <c r="CN28" s="1">
        <v>1500</v>
      </c>
      <c r="CO28" s="1">
        <v>1500</v>
      </c>
      <c r="CP28" s="1">
        <v>1500</v>
      </c>
      <c r="CQ28" s="1">
        <v>1500</v>
      </c>
      <c r="CR28" s="1">
        <v>1500</v>
      </c>
      <c r="CS28" s="1">
        <v>1500</v>
      </c>
      <c r="CT28" s="1">
        <v>1500</v>
      </c>
      <c r="CU28" s="1">
        <v>1500</v>
      </c>
      <c r="CV28" s="1">
        <v>1500</v>
      </c>
      <c r="CW28" s="1">
        <v>1500</v>
      </c>
      <c r="CX28" s="1">
        <v>1500</v>
      </c>
      <c r="CY28" s="1">
        <v>1500</v>
      </c>
      <c r="CZ28" s="1">
        <v>1500</v>
      </c>
      <c r="DA28" s="1">
        <v>1500</v>
      </c>
      <c r="DB28" s="1">
        <v>1500</v>
      </c>
      <c r="DC28" s="1">
        <v>1500</v>
      </c>
      <c r="DD28" s="1">
        <v>1500</v>
      </c>
      <c r="DE28" s="1">
        <v>1500</v>
      </c>
      <c r="DF28" s="1">
        <v>1500</v>
      </c>
      <c r="DG28" s="1">
        <v>1500</v>
      </c>
      <c r="DH28" s="1">
        <v>1500</v>
      </c>
      <c r="DI28" s="1">
        <v>1500</v>
      </c>
      <c r="DJ28" s="1">
        <v>1500</v>
      </c>
      <c r="DK28" s="1">
        <v>1500</v>
      </c>
      <c r="DL28" s="1">
        <v>1500</v>
      </c>
      <c r="DM28" s="1">
        <v>1500</v>
      </c>
      <c r="DN28" s="1">
        <v>1500</v>
      </c>
      <c r="DO28" s="1">
        <v>1500</v>
      </c>
      <c r="DP28" s="1">
        <v>1500</v>
      </c>
      <c r="DQ28" s="1">
        <v>1500</v>
      </c>
      <c r="DR28" s="1">
        <v>1500</v>
      </c>
      <c r="DS28" s="1">
        <v>1500</v>
      </c>
      <c r="DT28" s="1">
        <v>1500</v>
      </c>
      <c r="DU28" s="1">
        <v>1500</v>
      </c>
      <c r="DV28" s="1">
        <v>1500</v>
      </c>
      <c r="DW28" s="1">
        <v>1500</v>
      </c>
      <c r="DX28" s="1">
        <v>1500</v>
      </c>
      <c r="DY28" s="1">
        <v>1500</v>
      </c>
      <c r="DZ28" s="1">
        <v>1500</v>
      </c>
      <c r="EA28" s="1">
        <v>1500</v>
      </c>
      <c r="EB28" s="1">
        <v>1500</v>
      </c>
      <c r="EC28" s="1">
        <v>1500</v>
      </c>
      <c r="ED28" s="1">
        <v>1500</v>
      </c>
      <c r="EE28" s="1">
        <v>1500</v>
      </c>
      <c r="EF28" s="1">
        <v>1500</v>
      </c>
      <c r="EG28" s="1">
        <v>1500</v>
      </c>
      <c r="EH28" s="1">
        <v>1500</v>
      </c>
      <c r="EI28" s="1">
        <v>1500</v>
      </c>
      <c r="EJ28" s="1">
        <v>1500</v>
      </c>
      <c r="EK28" s="1">
        <v>1500</v>
      </c>
      <c r="EL28" s="1">
        <v>1500</v>
      </c>
      <c r="EM28" s="1">
        <v>1500</v>
      </c>
      <c r="EN28" s="1">
        <v>1500</v>
      </c>
      <c r="EO28" s="1">
        <v>1500</v>
      </c>
      <c r="EP28" s="1">
        <v>1500</v>
      </c>
      <c r="EQ28" s="1">
        <v>1500</v>
      </c>
      <c r="ER28" s="1">
        <v>1500</v>
      </c>
      <c r="ES28" s="1">
        <v>1500</v>
      </c>
      <c r="ET28" s="1">
        <v>1500</v>
      </c>
      <c r="EU28" s="1">
        <v>1500</v>
      </c>
      <c r="EV28" s="1">
        <v>1500</v>
      </c>
      <c r="EW28" s="1">
        <v>1500</v>
      </c>
      <c r="EX28" s="1">
        <v>1500</v>
      </c>
      <c r="EY28" s="1">
        <v>1500</v>
      </c>
      <c r="EZ28" s="1">
        <v>1500</v>
      </c>
      <c r="FA28" s="1">
        <v>1500</v>
      </c>
      <c r="FB28" s="1">
        <v>1500</v>
      </c>
      <c r="FC28" s="1">
        <v>1500</v>
      </c>
      <c r="FD28" s="1">
        <v>1500</v>
      </c>
      <c r="FE28" s="1">
        <v>1500</v>
      </c>
      <c r="FF28" s="1">
        <v>1500</v>
      </c>
      <c r="FG28" s="1">
        <v>1500</v>
      </c>
      <c r="FH28" s="1">
        <v>1500</v>
      </c>
      <c r="FI28" s="1">
        <v>1500</v>
      </c>
      <c r="FJ28" s="1">
        <v>1500</v>
      </c>
      <c r="FK28" s="1">
        <v>1500</v>
      </c>
      <c r="FL28" s="1">
        <v>1500</v>
      </c>
      <c r="FM28" s="1">
        <v>1500</v>
      </c>
      <c r="FN28" s="1">
        <v>1500</v>
      </c>
      <c r="FO28" s="1">
        <v>1500</v>
      </c>
      <c r="FP28" s="1">
        <v>1500</v>
      </c>
      <c r="FQ28" s="1">
        <v>1500</v>
      </c>
      <c r="FR28" s="1">
        <v>1500</v>
      </c>
      <c r="FT28" s="13">
        <f t="shared" si="0"/>
        <v>159450</v>
      </c>
      <c r="FU28" s="13">
        <f t="shared" si="2"/>
        <v>141450</v>
      </c>
      <c r="GA28" s="1">
        <f t="shared" si="3"/>
        <v>0</v>
      </c>
      <c r="GB28" s="1">
        <f t="shared" si="1"/>
        <v>0</v>
      </c>
    </row>
    <row r="29" spans="1:184" ht="18" x14ac:dyDescent="0.25">
      <c r="A29" s="8" t="s">
        <v>85</v>
      </c>
      <c r="B29" s="8" t="s">
        <v>15</v>
      </c>
      <c r="C29" s="9" t="s">
        <v>86</v>
      </c>
      <c r="D29" s="10" t="s">
        <v>87</v>
      </c>
      <c r="E29" s="10">
        <v>39688</v>
      </c>
      <c r="F29" s="11">
        <v>1500</v>
      </c>
      <c r="G29" s="11">
        <v>1500</v>
      </c>
      <c r="BP29" s="1">
        <f>+ROUND(F29*3/30,2)</f>
        <v>150</v>
      </c>
      <c r="BQ29" s="1">
        <v>1500</v>
      </c>
      <c r="BR29" s="1">
        <v>1500</v>
      </c>
      <c r="BS29" s="1">
        <v>1500</v>
      </c>
      <c r="BT29" s="1">
        <v>1500</v>
      </c>
      <c r="BU29" s="1">
        <v>1500</v>
      </c>
      <c r="BV29" s="1">
        <v>1500</v>
      </c>
      <c r="BW29" s="1">
        <v>1500</v>
      </c>
      <c r="BX29" s="1">
        <v>1500</v>
      </c>
      <c r="BY29" s="1">
        <v>1500</v>
      </c>
      <c r="BZ29" s="1">
        <v>1500</v>
      </c>
      <c r="CA29" s="1">
        <v>1500</v>
      </c>
      <c r="CB29" s="1">
        <v>1500</v>
      </c>
      <c r="CC29" s="1">
        <v>1500</v>
      </c>
      <c r="CD29" s="1">
        <v>1500</v>
      </c>
      <c r="CE29" s="1">
        <v>1500</v>
      </c>
      <c r="CF29" s="1">
        <v>1500</v>
      </c>
      <c r="CG29" s="1">
        <v>1500</v>
      </c>
      <c r="CH29" s="1">
        <v>1500</v>
      </c>
      <c r="CI29" s="1">
        <v>1500</v>
      </c>
      <c r="CJ29" s="1">
        <v>1500</v>
      </c>
      <c r="CK29" s="1">
        <v>1500</v>
      </c>
      <c r="CL29" s="1">
        <v>1500</v>
      </c>
      <c r="CM29" s="1">
        <v>1500</v>
      </c>
      <c r="CN29" s="1">
        <v>1500</v>
      </c>
      <c r="CO29" s="1">
        <v>1500</v>
      </c>
      <c r="CP29" s="1">
        <v>1500</v>
      </c>
      <c r="CQ29" s="1">
        <v>1500</v>
      </c>
      <c r="CR29" s="1">
        <v>1500</v>
      </c>
      <c r="CS29" s="1">
        <v>1500</v>
      </c>
      <c r="CT29" s="1">
        <v>1500</v>
      </c>
      <c r="CU29" s="1">
        <v>1500</v>
      </c>
      <c r="CV29" s="1">
        <v>1500</v>
      </c>
      <c r="CW29" s="1">
        <v>1500</v>
      </c>
      <c r="CX29" s="1">
        <v>1500</v>
      </c>
      <c r="CY29" s="1">
        <v>1500</v>
      </c>
      <c r="CZ29" s="1">
        <v>1500</v>
      </c>
      <c r="DA29" s="1">
        <v>1500</v>
      </c>
      <c r="DB29" s="1">
        <v>1500</v>
      </c>
      <c r="DC29" s="1">
        <v>1500</v>
      </c>
      <c r="DD29" s="1">
        <v>1500</v>
      </c>
      <c r="DE29" s="1">
        <v>1500</v>
      </c>
      <c r="DF29" s="1">
        <v>1500</v>
      </c>
      <c r="DG29" s="1">
        <v>1500</v>
      </c>
      <c r="DH29" s="1">
        <v>1500</v>
      </c>
      <c r="DI29" s="1">
        <v>1500</v>
      </c>
      <c r="DJ29" s="1">
        <v>1500</v>
      </c>
      <c r="DK29" s="1">
        <v>1500</v>
      </c>
      <c r="DL29" s="1">
        <v>1500</v>
      </c>
      <c r="DM29" s="1">
        <v>1500</v>
      </c>
      <c r="DN29" s="1">
        <v>1500</v>
      </c>
      <c r="DO29" s="1">
        <v>1500</v>
      </c>
      <c r="DP29" s="1">
        <v>1500</v>
      </c>
      <c r="DQ29" s="1">
        <v>1500</v>
      </c>
      <c r="DR29" s="1">
        <v>1500</v>
      </c>
      <c r="DS29" s="1">
        <v>1500</v>
      </c>
      <c r="DT29" s="1">
        <v>1500</v>
      </c>
      <c r="DU29" s="1">
        <v>1500</v>
      </c>
      <c r="DV29" s="1">
        <v>1500</v>
      </c>
      <c r="DW29" s="1">
        <v>1500</v>
      </c>
      <c r="DX29" s="1">
        <v>1500</v>
      </c>
      <c r="DY29" s="1">
        <v>1500</v>
      </c>
      <c r="DZ29" s="1">
        <v>1500</v>
      </c>
      <c r="EA29" s="1">
        <v>1500</v>
      </c>
      <c r="EB29" s="1">
        <v>1500</v>
      </c>
      <c r="EC29" s="1">
        <v>1500</v>
      </c>
      <c r="ED29" s="1">
        <v>1500</v>
      </c>
      <c r="EE29" s="1">
        <v>1500</v>
      </c>
      <c r="EF29" s="1">
        <v>1500</v>
      </c>
      <c r="EG29" s="1">
        <v>1500</v>
      </c>
      <c r="EH29" s="1">
        <v>1500</v>
      </c>
      <c r="EI29" s="1">
        <v>1500</v>
      </c>
      <c r="EJ29" s="1">
        <v>1500</v>
      </c>
      <c r="EK29" s="1">
        <v>1500</v>
      </c>
      <c r="EL29" s="1">
        <v>1500</v>
      </c>
      <c r="EM29" s="1">
        <v>1500</v>
      </c>
      <c r="EN29" s="1">
        <v>1500</v>
      </c>
      <c r="EO29" s="1">
        <v>1500</v>
      </c>
      <c r="EP29" s="1">
        <v>1500</v>
      </c>
      <c r="EQ29" s="1">
        <v>1500</v>
      </c>
      <c r="ER29" s="1">
        <v>1500</v>
      </c>
      <c r="ES29" s="1">
        <v>1500</v>
      </c>
      <c r="ET29" s="1">
        <v>1500</v>
      </c>
      <c r="EU29" s="1">
        <v>1500</v>
      </c>
      <c r="EV29" s="1">
        <v>1500</v>
      </c>
      <c r="EW29" s="1">
        <v>1500</v>
      </c>
      <c r="EX29" s="1">
        <v>1500</v>
      </c>
      <c r="EY29" s="1">
        <v>1500</v>
      </c>
      <c r="EZ29" s="1">
        <v>1500</v>
      </c>
      <c r="FA29" s="1">
        <v>1500</v>
      </c>
      <c r="FB29" s="1">
        <v>1500</v>
      </c>
      <c r="FC29" s="1">
        <v>1500</v>
      </c>
      <c r="FD29" s="1">
        <v>1500</v>
      </c>
      <c r="FE29" s="1">
        <v>1500</v>
      </c>
      <c r="FF29" s="1">
        <v>1500</v>
      </c>
      <c r="FG29" s="1">
        <v>1500</v>
      </c>
      <c r="FH29" s="1">
        <v>1500</v>
      </c>
      <c r="FI29" s="1">
        <v>1500</v>
      </c>
      <c r="FJ29" s="1">
        <v>1500</v>
      </c>
      <c r="FK29" s="1">
        <v>1500</v>
      </c>
      <c r="FL29" s="1">
        <v>1500</v>
      </c>
      <c r="FM29" s="1">
        <v>1500</v>
      </c>
      <c r="FN29" s="1">
        <v>1500</v>
      </c>
      <c r="FO29" s="1">
        <v>1500</v>
      </c>
      <c r="FP29" s="1">
        <v>1500</v>
      </c>
      <c r="FQ29" s="1">
        <v>1500</v>
      </c>
      <c r="FR29" s="1">
        <v>1500</v>
      </c>
      <c r="FT29" s="13">
        <f t="shared" si="0"/>
        <v>159150</v>
      </c>
      <c r="FU29" s="13">
        <f t="shared" si="2"/>
        <v>141150</v>
      </c>
      <c r="GA29" s="1">
        <f t="shared" si="3"/>
        <v>0</v>
      </c>
      <c r="GB29" s="1">
        <f t="shared" si="1"/>
        <v>0</v>
      </c>
    </row>
    <row r="30" spans="1:184" ht="18" x14ac:dyDescent="0.25">
      <c r="A30" s="8" t="s">
        <v>88</v>
      </c>
      <c r="B30" s="8" t="s">
        <v>15</v>
      </c>
      <c r="C30" s="9" t="s">
        <v>89</v>
      </c>
      <c r="D30" s="10" t="s">
        <v>90</v>
      </c>
      <c r="E30" s="10">
        <v>39736</v>
      </c>
      <c r="F30" s="11">
        <v>1350</v>
      </c>
      <c r="G30" s="11">
        <v>1350</v>
      </c>
      <c r="BR30" s="1">
        <f>+ROUND(F30*16/30,2)</f>
        <v>720</v>
      </c>
      <c r="BS30" s="1">
        <v>1350</v>
      </c>
      <c r="BT30" s="1">
        <v>1350</v>
      </c>
      <c r="BU30" s="1">
        <v>1350</v>
      </c>
      <c r="BV30" s="1">
        <v>1350</v>
      </c>
      <c r="BW30" s="1">
        <v>1350</v>
      </c>
      <c r="BX30" s="1">
        <v>1350</v>
      </c>
      <c r="BY30" s="1">
        <v>1350</v>
      </c>
      <c r="BZ30" s="1">
        <v>1350</v>
      </c>
      <c r="CA30" s="1">
        <v>1350</v>
      </c>
      <c r="CB30" s="1">
        <v>1350</v>
      </c>
      <c r="CC30" s="1">
        <v>1350</v>
      </c>
      <c r="CD30" s="1">
        <v>1350</v>
      </c>
      <c r="CE30" s="1">
        <v>1350</v>
      </c>
      <c r="CF30" s="1">
        <v>1350</v>
      </c>
      <c r="CG30" s="1">
        <v>1350</v>
      </c>
      <c r="CH30" s="1">
        <v>1350</v>
      </c>
      <c r="CI30" s="1">
        <v>1350</v>
      </c>
      <c r="CJ30" s="1">
        <v>1350</v>
      </c>
      <c r="CK30" s="1">
        <v>1350</v>
      </c>
      <c r="CL30" s="1">
        <v>1350</v>
      </c>
      <c r="CM30" s="1">
        <v>1350</v>
      </c>
      <c r="CN30" s="1">
        <v>1350</v>
      </c>
      <c r="CO30" s="1">
        <v>1350</v>
      </c>
      <c r="CP30" s="1">
        <v>1350</v>
      </c>
      <c r="CQ30" s="1">
        <v>1350</v>
      </c>
      <c r="CR30" s="1">
        <v>1350</v>
      </c>
      <c r="CS30" s="1">
        <v>1350</v>
      </c>
      <c r="CT30" s="1">
        <v>1350</v>
      </c>
      <c r="CU30" s="1">
        <v>1350</v>
      </c>
      <c r="CV30" s="1">
        <v>1350</v>
      </c>
      <c r="CW30" s="1">
        <v>1350</v>
      </c>
      <c r="CX30" s="1">
        <v>1350</v>
      </c>
      <c r="CY30" s="1">
        <v>1350</v>
      </c>
      <c r="CZ30" s="1">
        <v>1350</v>
      </c>
      <c r="DA30" s="1">
        <v>1350</v>
      </c>
      <c r="DB30" s="1">
        <v>1350</v>
      </c>
      <c r="DC30" s="1">
        <v>1350</v>
      </c>
      <c r="DD30" s="1">
        <v>1350</v>
      </c>
      <c r="DE30" s="1">
        <v>1350</v>
      </c>
      <c r="DF30" s="1">
        <v>1350</v>
      </c>
      <c r="DG30" s="1">
        <v>1350</v>
      </c>
      <c r="DH30" s="1">
        <v>1350</v>
      </c>
      <c r="DI30" s="1">
        <v>1350</v>
      </c>
      <c r="DJ30" s="1">
        <v>1350</v>
      </c>
      <c r="DK30" s="1">
        <v>1350</v>
      </c>
      <c r="DL30" s="1">
        <v>1350</v>
      </c>
      <c r="DM30" s="1">
        <v>1350</v>
      </c>
      <c r="DN30" s="1">
        <v>1350</v>
      </c>
      <c r="DO30" s="1">
        <v>1350</v>
      </c>
      <c r="DP30" s="1">
        <v>1350</v>
      </c>
      <c r="DQ30" s="1">
        <v>1350</v>
      </c>
      <c r="DR30" s="1">
        <v>1350</v>
      </c>
      <c r="DS30" s="1">
        <v>1350</v>
      </c>
      <c r="DT30" s="1">
        <v>1350</v>
      </c>
      <c r="DU30" s="1">
        <v>1350</v>
      </c>
      <c r="DV30" s="1">
        <v>1350</v>
      </c>
      <c r="DW30" s="1">
        <v>1350</v>
      </c>
      <c r="DX30" s="1">
        <v>1350</v>
      </c>
      <c r="DY30" s="1">
        <v>1350</v>
      </c>
      <c r="DZ30" s="1">
        <v>1350</v>
      </c>
      <c r="EA30" s="1">
        <v>1350</v>
      </c>
      <c r="EB30" s="1">
        <v>1350</v>
      </c>
      <c r="EC30" s="1">
        <v>1350</v>
      </c>
      <c r="ED30" s="1">
        <v>1350</v>
      </c>
      <c r="EE30" s="1">
        <v>1350</v>
      </c>
      <c r="EF30" s="1">
        <v>1350</v>
      </c>
      <c r="EG30" s="1">
        <v>1350</v>
      </c>
      <c r="EH30" s="1">
        <v>1350</v>
      </c>
      <c r="EI30" s="1">
        <v>1350</v>
      </c>
      <c r="EJ30" s="1">
        <v>1350</v>
      </c>
      <c r="EK30" s="1">
        <v>1350</v>
      </c>
      <c r="EL30" s="1">
        <v>1350</v>
      </c>
      <c r="EM30" s="1">
        <v>1350</v>
      </c>
      <c r="EN30" s="1">
        <v>1350</v>
      </c>
      <c r="EO30" s="1">
        <v>1350</v>
      </c>
      <c r="EP30" s="1">
        <v>1350</v>
      </c>
      <c r="EQ30" s="1">
        <v>1350</v>
      </c>
      <c r="ER30" s="1">
        <v>1350</v>
      </c>
      <c r="ES30" s="1">
        <v>1350</v>
      </c>
      <c r="ET30" s="1">
        <v>1350</v>
      </c>
      <c r="EU30" s="1">
        <v>1350</v>
      </c>
      <c r="EV30" s="1">
        <v>1350</v>
      </c>
      <c r="EW30" s="1">
        <v>1350</v>
      </c>
      <c r="EX30" s="1">
        <v>1350</v>
      </c>
      <c r="EY30" s="1">
        <v>1350</v>
      </c>
      <c r="EZ30" s="1">
        <v>1350</v>
      </c>
      <c r="FA30" s="1">
        <v>1350</v>
      </c>
      <c r="FB30" s="1">
        <v>1350</v>
      </c>
      <c r="FC30" s="1">
        <v>1350</v>
      </c>
      <c r="FD30" s="1">
        <v>1350</v>
      </c>
      <c r="FE30" s="1">
        <v>1350</v>
      </c>
      <c r="FF30" s="1">
        <v>1350</v>
      </c>
      <c r="FG30" s="1">
        <v>1350</v>
      </c>
      <c r="FH30" s="1">
        <v>1350</v>
      </c>
      <c r="FI30" s="1">
        <v>1350</v>
      </c>
      <c r="FJ30" s="1">
        <v>1350</v>
      </c>
      <c r="FK30" s="1">
        <v>1350</v>
      </c>
      <c r="FL30" s="1">
        <v>1350</v>
      </c>
      <c r="FM30" s="1">
        <v>1350</v>
      </c>
      <c r="FN30" s="1">
        <v>1350</v>
      </c>
      <c r="FO30" s="1">
        <v>1350</v>
      </c>
      <c r="FP30" s="1">
        <v>1350</v>
      </c>
      <c r="FQ30" s="1">
        <v>1350</v>
      </c>
      <c r="FR30" s="1">
        <v>1350</v>
      </c>
      <c r="FT30" s="13">
        <f t="shared" si="0"/>
        <v>141120</v>
      </c>
      <c r="FU30" s="13">
        <f t="shared" si="2"/>
        <v>124920</v>
      </c>
      <c r="GA30" s="1">
        <f t="shared" si="3"/>
        <v>0</v>
      </c>
      <c r="GB30" s="1">
        <f t="shared" si="1"/>
        <v>0</v>
      </c>
    </row>
    <row r="31" spans="1:184" ht="18" x14ac:dyDescent="0.25">
      <c r="A31" s="8" t="s">
        <v>91</v>
      </c>
      <c r="B31" s="8" t="s">
        <v>15</v>
      </c>
      <c r="C31" s="9" t="s">
        <v>92</v>
      </c>
      <c r="D31" s="10" t="s">
        <v>93</v>
      </c>
      <c r="E31" s="10">
        <v>39846</v>
      </c>
      <c r="F31" s="11">
        <v>2250</v>
      </c>
      <c r="G31" s="11">
        <v>2250</v>
      </c>
      <c r="BV31" s="1">
        <f>+ROUND(F31*29/30,2)</f>
        <v>2175</v>
      </c>
      <c r="BW31" s="1">
        <v>2250</v>
      </c>
      <c r="BX31" s="1">
        <v>2250</v>
      </c>
      <c r="BY31" s="1">
        <v>2250</v>
      </c>
      <c r="BZ31" s="1">
        <v>2250</v>
      </c>
      <c r="CA31" s="1">
        <v>2250</v>
      </c>
      <c r="CB31" s="1">
        <v>2250</v>
      </c>
      <c r="CC31" s="1">
        <v>2250</v>
      </c>
      <c r="CD31" s="1">
        <v>2250</v>
      </c>
      <c r="CE31" s="1">
        <v>2250</v>
      </c>
      <c r="CF31" s="1">
        <v>2250</v>
      </c>
      <c r="CG31" s="1">
        <v>2250</v>
      </c>
      <c r="CH31" s="1">
        <v>2250</v>
      </c>
      <c r="CI31" s="1">
        <v>2250</v>
      </c>
      <c r="CJ31" s="1">
        <v>2250</v>
      </c>
      <c r="CK31" s="1">
        <v>2250</v>
      </c>
      <c r="CL31" s="1">
        <v>2250</v>
      </c>
      <c r="CM31" s="1">
        <v>2250</v>
      </c>
      <c r="CN31" s="1">
        <v>2250</v>
      </c>
      <c r="CO31" s="1">
        <v>2250</v>
      </c>
      <c r="CP31" s="1">
        <v>2250</v>
      </c>
      <c r="CQ31" s="1">
        <v>2250</v>
      </c>
      <c r="CR31" s="1">
        <v>2250</v>
      </c>
      <c r="CS31" s="1">
        <v>2250</v>
      </c>
      <c r="CT31" s="1">
        <v>2250</v>
      </c>
      <c r="CU31" s="1">
        <v>2250</v>
      </c>
      <c r="CV31" s="1">
        <v>2250</v>
      </c>
      <c r="CW31" s="1">
        <v>2250</v>
      </c>
      <c r="CX31" s="1">
        <v>2250</v>
      </c>
      <c r="CY31" s="1">
        <v>2250</v>
      </c>
      <c r="CZ31" s="1">
        <v>2250</v>
      </c>
      <c r="DA31" s="1">
        <v>2250</v>
      </c>
      <c r="DB31" s="1">
        <v>2250</v>
      </c>
      <c r="DC31" s="1">
        <v>2250</v>
      </c>
      <c r="DD31" s="1">
        <v>2250</v>
      </c>
      <c r="DE31" s="1">
        <v>2250</v>
      </c>
      <c r="DF31" s="1">
        <v>2250</v>
      </c>
      <c r="DG31" s="1">
        <v>2250</v>
      </c>
      <c r="DH31" s="1">
        <v>2250</v>
      </c>
      <c r="DI31" s="1">
        <v>2250</v>
      </c>
      <c r="DJ31" s="1">
        <v>2250</v>
      </c>
      <c r="DK31" s="1">
        <v>2250</v>
      </c>
      <c r="DL31" s="1">
        <v>2250</v>
      </c>
      <c r="DM31" s="1">
        <v>2250</v>
      </c>
      <c r="DN31" s="1">
        <v>2250</v>
      </c>
      <c r="DO31" s="1">
        <v>2250</v>
      </c>
      <c r="DP31" s="1">
        <v>2250</v>
      </c>
      <c r="DQ31" s="1">
        <v>2250</v>
      </c>
      <c r="DR31" s="1">
        <v>2250</v>
      </c>
      <c r="DS31" s="1">
        <v>2250</v>
      </c>
      <c r="DT31" s="1">
        <v>2250</v>
      </c>
      <c r="DU31" s="1">
        <v>2250</v>
      </c>
      <c r="DV31" s="1">
        <v>2250</v>
      </c>
      <c r="DW31" s="1">
        <v>2250</v>
      </c>
      <c r="DX31" s="1">
        <v>2250</v>
      </c>
      <c r="DY31" s="1">
        <v>2250</v>
      </c>
      <c r="DZ31" s="1">
        <v>2250</v>
      </c>
      <c r="EA31" s="1">
        <v>2250</v>
      </c>
      <c r="EB31" s="1">
        <v>2250</v>
      </c>
      <c r="EC31" s="1">
        <v>2250</v>
      </c>
      <c r="ED31" s="1">
        <v>2250</v>
      </c>
      <c r="EE31" s="1">
        <v>2250</v>
      </c>
      <c r="EF31" s="1">
        <v>2250</v>
      </c>
      <c r="EG31" s="1">
        <v>2250</v>
      </c>
      <c r="EH31" s="1">
        <v>2250</v>
      </c>
      <c r="EI31" s="1">
        <v>2250</v>
      </c>
      <c r="EJ31" s="1">
        <v>2250</v>
      </c>
      <c r="EK31" s="1">
        <v>2250</v>
      </c>
      <c r="EL31" s="1">
        <v>2250</v>
      </c>
      <c r="EM31" s="1">
        <v>2250</v>
      </c>
      <c r="EN31" s="1">
        <v>2250</v>
      </c>
      <c r="EO31" s="1">
        <v>2250</v>
      </c>
      <c r="EP31" s="1">
        <v>2250</v>
      </c>
      <c r="EQ31" s="1">
        <v>2250</v>
      </c>
      <c r="ER31" s="1">
        <v>2250</v>
      </c>
      <c r="ES31" s="1">
        <v>2250</v>
      </c>
      <c r="ET31" s="1">
        <v>2250</v>
      </c>
      <c r="EU31" s="1">
        <v>2250</v>
      </c>
      <c r="EV31" s="1">
        <v>2250</v>
      </c>
      <c r="EW31" s="1">
        <v>2250</v>
      </c>
      <c r="EX31" s="1">
        <v>2250</v>
      </c>
      <c r="EY31" s="1">
        <v>2250</v>
      </c>
      <c r="EZ31" s="1">
        <v>2250</v>
      </c>
      <c r="FA31" s="1">
        <v>2250</v>
      </c>
      <c r="FB31" s="1">
        <v>2250</v>
      </c>
      <c r="FC31" s="1">
        <v>2250</v>
      </c>
      <c r="FD31" s="1">
        <v>2250</v>
      </c>
      <c r="FE31" s="1">
        <v>2250</v>
      </c>
      <c r="FF31" s="1">
        <v>2250</v>
      </c>
      <c r="FG31" s="1">
        <v>2250</v>
      </c>
      <c r="FH31" s="1">
        <v>2250</v>
      </c>
      <c r="FI31" s="1">
        <v>2250</v>
      </c>
      <c r="FJ31" s="1">
        <v>2250</v>
      </c>
      <c r="FK31" s="1">
        <v>2250</v>
      </c>
      <c r="FL31" s="1">
        <v>2250</v>
      </c>
      <c r="FM31" s="1">
        <v>2250</v>
      </c>
      <c r="FN31" s="1">
        <v>2250</v>
      </c>
      <c r="FO31" s="1">
        <v>2250</v>
      </c>
      <c r="FP31" s="1">
        <v>2250</v>
      </c>
      <c r="FQ31" s="1">
        <v>2250</v>
      </c>
      <c r="FR31" s="1">
        <v>2250</v>
      </c>
      <c r="FT31" s="13">
        <f t="shared" si="0"/>
        <v>227175</v>
      </c>
      <c r="FU31" s="13">
        <f t="shared" si="2"/>
        <v>200175</v>
      </c>
      <c r="FW31" s="1">
        <v>1924.26</v>
      </c>
      <c r="FX31" s="1">
        <v>2.5</v>
      </c>
      <c r="GA31" s="1">
        <f t="shared" si="3"/>
        <v>2.5</v>
      </c>
      <c r="GB31" s="1">
        <f>+FW31*GA31</f>
        <v>4810.6499999999996</v>
      </c>
    </row>
    <row r="32" spans="1:184" ht="18" x14ac:dyDescent="0.25">
      <c r="A32" s="8" t="s">
        <v>94</v>
      </c>
      <c r="B32" s="8" t="s">
        <v>15</v>
      </c>
      <c r="C32" s="9" t="s">
        <v>95</v>
      </c>
      <c r="D32" s="10" t="s">
        <v>96</v>
      </c>
      <c r="E32" s="10">
        <v>39847</v>
      </c>
      <c r="F32" s="11">
        <v>2025</v>
      </c>
      <c r="G32" s="11">
        <v>2025</v>
      </c>
      <c r="BV32" s="1">
        <f>+ROUND(F32*28/30,2)</f>
        <v>1890</v>
      </c>
      <c r="BW32" s="1">
        <v>2025</v>
      </c>
      <c r="BX32" s="1">
        <v>2025</v>
      </c>
      <c r="BY32" s="1">
        <v>2025</v>
      </c>
      <c r="BZ32" s="1">
        <v>2025</v>
      </c>
      <c r="CA32" s="1">
        <v>2025</v>
      </c>
      <c r="CB32" s="1">
        <v>2025</v>
      </c>
      <c r="CC32" s="1">
        <v>2025</v>
      </c>
      <c r="CD32" s="1">
        <v>2025</v>
      </c>
      <c r="CE32" s="1">
        <v>2025</v>
      </c>
      <c r="CF32" s="1">
        <v>2025</v>
      </c>
      <c r="CG32" s="1">
        <v>2025</v>
      </c>
      <c r="CH32" s="1">
        <v>2025</v>
      </c>
      <c r="CI32" s="1">
        <v>2025</v>
      </c>
      <c r="CJ32" s="1">
        <v>2025</v>
      </c>
      <c r="CK32" s="1">
        <v>2025</v>
      </c>
      <c r="CL32" s="1">
        <v>2025</v>
      </c>
      <c r="CM32" s="1">
        <v>2025</v>
      </c>
      <c r="CN32" s="1">
        <v>2025</v>
      </c>
      <c r="CO32" s="1">
        <v>2025</v>
      </c>
      <c r="CP32" s="1">
        <v>2025</v>
      </c>
      <c r="CQ32" s="1">
        <v>2025</v>
      </c>
      <c r="CR32" s="1">
        <v>2025</v>
      </c>
      <c r="CS32" s="1">
        <v>2025</v>
      </c>
      <c r="CT32" s="1">
        <v>2025</v>
      </c>
      <c r="CU32" s="1">
        <v>2025</v>
      </c>
      <c r="CV32" s="1">
        <v>2025</v>
      </c>
      <c r="CW32" s="1">
        <v>2025</v>
      </c>
      <c r="CX32" s="1">
        <v>2025</v>
      </c>
      <c r="CY32" s="1">
        <v>2025</v>
      </c>
      <c r="CZ32" s="1">
        <v>2025</v>
      </c>
      <c r="DA32" s="1">
        <v>2025</v>
      </c>
      <c r="DB32" s="1">
        <v>2025</v>
      </c>
      <c r="DC32" s="1">
        <v>2025</v>
      </c>
      <c r="DD32" s="1">
        <v>2025</v>
      </c>
      <c r="DE32" s="1">
        <v>2025</v>
      </c>
      <c r="DF32" s="1">
        <v>2025</v>
      </c>
      <c r="DG32" s="1">
        <v>2025</v>
      </c>
      <c r="DH32" s="1">
        <v>2025</v>
      </c>
      <c r="DI32" s="1">
        <v>2025</v>
      </c>
      <c r="DJ32" s="1">
        <v>2025</v>
      </c>
      <c r="DK32" s="1">
        <v>2025</v>
      </c>
      <c r="DL32" s="1">
        <v>2025</v>
      </c>
      <c r="DM32" s="1">
        <v>2025</v>
      </c>
      <c r="DN32" s="1">
        <v>2025</v>
      </c>
      <c r="DO32" s="1">
        <v>2025</v>
      </c>
      <c r="DP32" s="1">
        <v>2025</v>
      </c>
      <c r="DQ32" s="1">
        <v>2025</v>
      </c>
      <c r="DR32" s="1">
        <v>2025</v>
      </c>
      <c r="DS32" s="1">
        <v>2025</v>
      </c>
      <c r="DT32" s="1">
        <v>2025</v>
      </c>
      <c r="DU32" s="1">
        <v>2025</v>
      </c>
      <c r="DV32" s="1">
        <v>2025</v>
      </c>
      <c r="DW32" s="1">
        <v>2025</v>
      </c>
      <c r="DX32" s="1">
        <v>2025</v>
      </c>
      <c r="DY32" s="1">
        <v>2025</v>
      </c>
      <c r="DZ32" s="1">
        <v>2025</v>
      </c>
      <c r="EA32" s="1">
        <v>2025</v>
      </c>
      <c r="EB32" s="1">
        <v>2025</v>
      </c>
      <c r="EC32" s="1">
        <v>2025</v>
      </c>
      <c r="ED32" s="1">
        <v>2025</v>
      </c>
      <c r="EE32" s="1">
        <v>2025</v>
      </c>
      <c r="EF32" s="1">
        <v>2025</v>
      </c>
      <c r="EG32" s="1">
        <v>2025</v>
      </c>
      <c r="EH32" s="1">
        <v>2025</v>
      </c>
      <c r="EI32" s="1">
        <v>2025</v>
      </c>
      <c r="EJ32" s="1">
        <v>2025</v>
      </c>
      <c r="EK32" s="1">
        <v>2025</v>
      </c>
      <c r="EL32" s="1">
        <v>2025</v>
      </c>
      <c r="EM32" s="1">
        <v>2025</v>
      </c>
      <c r="EN32" s="1">
        <v>2025</v>
      </c>
      <c r="EO32" s="1">
        <v>2025</v>
      </c>
      <c r="EP32" s="1">
        <v>2025</v>
      </c>
      <c r="EQ32" s="1">
        <v>2025</v>
      </c>
      <c r="ER32" s="1">
        <v>2025</v>
      </c>
      <c r="ES32" s="1">
        <v>2025</v>
      </c>
      <c r="ET32" s="1">
        <v>2025</v>
      </c>
      <c r="EU32" s="1">
        <v>2025</v>
      </c>
      <c r="EV32" s="1">
        <v>2025</v>
      </c>
      <c r="EW32" s="1">
        <v>2025</v>
      </c>
      <c r="EX32" s="1">
        <v>2025</v>
      </c>
      <c r="EY32" s="1">
        <v>2025</v>
      </c>
      <c r="EZ32" s="1">
        <v>2025</v>
      </c>
      <c r="FA32" s="1">
        <v>2025</v>
      </c>
      <c r="FB32" s="1">
        <v>2025</v>
      </c>
      <c r="FC32" s="1">
        <v>2025</v>
      </c>
      <c r="FD32" s="1">
        <v>2025</v>
      </c>
      <c r="FE32" s="1">
        <v>2025</v>
      </c>
      <c r="FF32" s="1">
        <v>2025</v>
      </c>
      <c r="FG32" s="1">
        <v>2025</v>
      </c>
      <c r="FH32" s="1">
        <v>2025</v>
      </c>
      <c r="FI32" s="1">
        <v>2025</v>
      </c>
      <c r="FJ32" s="1">
        <v>2025</v>
      </c>
      <c r="FK32" s="1">
        <v>2025</v>
      </c>
      <c r="FL32" s="1">
        <v>2025</v>
      </c>
      <c r="FM32" s="1">
        <v>2025</v>
      </c>
      <c r="FN32" s="1">
        <v>2025</v>
      </c>
      <c r="FO32" s="1">
        <v>2025</v>
      </c>
      <c r="FP32" s="1">
        <v>2025</v>
      </c>
      <c r="FQ32" s="1">
        <v>2025</v>
      </c>
      <c r="FR32" s="1">
        <v>2025</v>
      </c>
      <c r="FT32" s="13">
        <f t="shared" si="0"/>
        <v>204390</v>
      </c>
      <c r="FU32" s="13">
        <f t="shared" si="2"/>
        <v>180090</v>
      </c>
      <c r="FW32" s="1">
        <v>1737.56</v>
      </c>
      <c r="FX32" s="1">
        <v>2.5</v>
      </c>
      <c r="GA32" s="1">
        <f t="shared" si="3"/>
        <v>2.5</v>
      </c>
      <c r="GB32" s="1">
        <f t="shared" ref="GB32:GB95" si="4">+FW32*GA32</f>
        <v>4343.8999999999996</v>
      </c>
    </row>
    <row r="33" spans="1:184" ht="18" x14ac:dyDescent="0.25">
      <c r="A33" s="8" t="s">
        <v>97</v>
      </c>
      <c r="B33" s="8" t="s">
        <v>15</v>
      </c>
      <c r="C33" s="9" t="s">
        <v>98</v>
      </c>
      <c r="D33" s="10" t="s">
        <v>99</v>
      </c>
      <c r="E33" s="10">
        <v>39899</v>
      </c>
      <c r="F33" s="11">
        <v>2250</v>
      </c>
      <c r="G33" s="11">
        <v>2250</v>
      </c>
      <c r="BW33" s="1">
        <f>+ROUND(F33*4/30,2)</f>
        <v>300</v>
      </c>
      <c r="BX33" s="1">
        <v>2250</v>
      </c>
      <c r="BY33" s="1">
        <v>2250</v>
      </c>
      <c r="BZ33" s="1">
        <v>2250</v>
      </c>
      <c r="CA33" s="1">
        <v>2250</v>
      </c>
      <c r="CB33" s="1">
        <v>2250</v>
      </c>
      <c r="CC33" s="1">
        <v>2250</v>
      </c>
      <c r="CD33" s="1">
        <v>2250</v>
      </c>
      <c r="CE33" s="1">
        <v>2250</v>
      </c>
      <c r="CF33" s="1">
        <v>2250</v>
      </c>
      <c r="CG33" s="1">
        <v>2250</v>
      </c>
      <c r="CH33" s="1">
        <v>2250</v>
      </c>
      <c r="CI33" s="1">
        <v>2250</v>
      </c>
      <c r="CJ33" s="1">
        <v>2250</v>
      </c>
      <c r="CK33" s="1">
        <v>2250</v>
      </c>
      <c r="CL33" s="1">
        <v>2250</v>
      </c>
      <c r="CM33" s="1">
        <v>2250</v>
      </c>
      <c r="CN33" s="1">
        <v>2250</v>
      </c>
      <c r="CO33" s="1">
        <v>2250</v>
      </c>
      <c r="CP33" s="1">
        <v>2250</v>
      </c>
      <c r="CQ33" s="1">
        <v>2250</v>
      </c>
      <c r="CR33" s="1">
        <v>2250</v>
      </c>
      <c r="CS33" s="1">
        <v>2250</v>
      </c>
      <c r="CT33" s="1">
        <v>2250</v>
      </c>
      <c r="CU33" s="1">
        <v>2250</v>
      </c>
      <c r="CV33" s="1">
        <v>2250</v>
      </c>
      <c r="CW33" s="1">
        <v>2250</v>
      </c>
      <c r="CX33" s="1">
        <v>2250</v>
      </c>
      <c r="CY33" s="1">
        <v>2250</v>
      </c>
      <c r="CZ33" s="1">
        <v>2250</v>
      </c>
      <c r="DA33" s="1">
        <v>2250</v>
      </c>
      <c r="DB33" s="1">
        <v>2250</v>
      </c>
      <c r="DC33" s="1">
        <v>2250</v>
      </c>
      <c r="DD33" s="1">
        <v>2250</v>
      </c>
      <c r="DE33" s="1">
        <v>2250</v>
      </c>
      <c r="DF33" s="1">
        <v>2250</v>
      </c>
      <c r="DG33" s="1">
        <v>2250</v>
      </c>
      <c r="DH33" s="1">
        <v>2250</v>
      </c>
      <c r="DI33" s="1">
        <v>2250</v>
      </c>
      <c r="DJ33" s="1">
        <v>2250</v>
      </c>
      <c r="DK33" s="1">
        <v>2250</v>
      </c>
      <c r="DL33" s="1">
        <v>2250</v>
      </c>
      <c r="DM33" s="1">
        <v>2250</v>
      </c>
      <c r="DN33" s="1">
        <v>2250</v>
      </c>
      <c r="DO33" s="1">
        <v>2250</v>
      </c>
      <c r="DP33" s="1">
        <v>2250</v>
      </c>
      <c r="DQ33" s="1">
        <v>2250</v>
      </c>
      <c r="DR33" s="1">
        <v>2250</v>
      </c>
      <c r="DS33" s="1">
        <v>2250</v>
      </c>
      <c r="DT33" s="1">
        <v>2250</v>
      </c>
      <c r="DU33" s="1">
        <v>2250</v>
      </c>
      <c r="DV33" s="1">
        <v>2250</v>
      </c>
      <c r="DW33" s="1">
        <v>2250</v>
      </c>
      <c r="DX33" s="1">
        <v>2250</v>
      </c>
      <c r="DY33" s="1">
        <v>2250</v>
      </c>
      <c r="DZ33" s="1">
        <v>2250</v>
      </c>
      <c r="EA33" s="1">
        <v>2250</v>
      </c>
      <c r="EB33" s="1">
        <v>2250</v>
      </c>
      <c r="EC33" s="1">
        <v>2250</v>
      </c>
      <c r="ED33" s="1">
        <v>2250</v>
      </c>
      <c r="EE33" s="1">
        <v>2250</v>
      </c>
      <c r="EF33" s="1">
        <v>2250</v>
      </c>
      <c r="EG33" s="1">
        <v>2250</v>
      </c>
      <c r="EH33" s="1">
        <v>2250</v>
      </c>
      <c r="EI33" s="1">
        <v>2250</v>
      </c>
      <c r="EJ33" s="1">
        <v>2250</v>
      </c>
      <c r="EK33" s="1">
        <v>2250</v>
      </c>
      <c r="EL33" s="1">
        <v>2250</v>
      </c>
      <c r="EM33" s="1">
        <v>2250</v>
      </c>
      <c r="EN33" s="1">
        <v>2250</v>
      </c>
      <c r="EO33" s="1">
        <v>2250</v>
      </c>
      <c r="EP33" s="1">
        <v>2250</v>
      </c>
      <c r="EQ33" s="1">
        <v>2250</v>
      </c>
      <c r="ER33" s="1">
        <v>2250</v>
      </c>
      <c r="ES33" s="1">
        <v>2250</v>
      </c>
      <c r="ET33" s="1">
        <v>2250</v>
      </c>
      <c r="EU33" s="1">
        <v>2250</v>
      </c>
      <c r="EV33" s="1">
        <v>2250</v>
      </c>
      <c r="EW33" s="1">
        <v>2250</v>
      </c>
      <c r="EX33" s="1">
        <v>2250</v>
      </c>
      <c r="EY33" s="1">
        <v>2250</v>
      </c>
      <c r="EZ33" s="1">
        <v>2250</v>
      </c>
      <c r="FA33" s="1">
        <v>2250</v>
      </c>
      <c r="FB33" s="1">
        <v>2250</v>
      </c>
      <c r="FC33" s="1">
        <v>2250</v>
      </c>
      <c r="FD33" s="1">
        <v>2250</v>
      </c>
      <c r="FE33" s="1">
        <v>2250</v>
      </c>
      <c r="FF33" s="1">
        <v>2250</v>
      </c>
      <c r="FG33" s="1">
        <v>2250</v>
      </c>
      <c r="FH33" s="1">
        <v>2250</v>
      </c>
      <c r="FI33" s="1">
        <v>2250</v>
      </c>
      <c r="FJ33" s="1">
        <v>2250</v>
      </c>
      <c r="FK33" s="1">
        <v>2250</v>
      </c>
      <c r="FL33" s="1">
        <v>2250</v>
      </c>
      <c r="FM33" s="1">
        <v>2250</v>
      </c>
      <c r="FN33" s="1">
        <v>2250</v>
      </c>
      <c r="FO33" s="1">
        <v>2250</v>
      </c>
      <c r="FP33" s="1">
        <v>2250</v>
      </c>
      <c r="FQ33" s="1">
        <v>2250</v>
      </c>
      <c r="FR33" s="1">
        <v>2250</v>
      </c>
      <c r="FT33" s="13">
        <f t="shared" si="0"/>
        <v>223050</v>
      </c>
      <c r="FU33" s="13">
        <f t="shared" si="2"/>
        <v>196050</v>
      </c>
      <c r="FW33" s="1">
        <v>2292.7399999999998</v>
      </c>
      <c r="FX33" s="1">
        <v>2.5</v>
      </c>
      <c r="GA33" s="1">
        <f t="shared" si="3"/>
        <v>2.5</v>
      </c>
      <c r="GB33" s="1">
        <f t="shared" si="4"/>
        <v>5731.8499999999995</v>
      </c>
    </row>
    <row r="34" spans="1:184" ht="18" x14ac:dyDescent="0.25">
      <c r="A34" s="8" t="s">
        <v>100</v>
      </c>
      <c r="B34" s="8" t="s">
        <v>15</v>
      </c>
      <c r="C34" s="9" t="s">
        <v>101</v>
      </c>
      <c r="D34" s="10" t="s">
        <v>102</v>
      </c>
      <c r="E34" s="10">
        <v>39942</v>
      </c>
      <c r="F34" s="11">
        <v>2250</v>
      </c>
      <c r="G34" s="11">
        <v>2250</v>
      </c>
      <c r="BY34" s="1">
        <f>+ROUND(F34*22/30,2)</f>
        <v>1650</v>
      </c>
      <c r="BZ34" s="1">
        <v>2250</v>
      </c>
      <c r="CA34" s="1">
        <v>2250</v>
      </c>
      <c r="CB34" s="1">
        <v>2250</v>
      </c>
      <c r="CC34" s="1">
        <v>2250</v>
      </c>
      <c r="CD34" s="1">
        <v>2250</v>
      </c>
      <c r="CE34" s="1">
        <v>2250</v>
      </c>
      <c r="CF34" s="1">
        <v>2250</v>
      </c>
      <c r="CG34" s="1">
        <v>2250</v>
      </c>
      <c r="CH34" s="1">
        <v>2250</v>
      </c>
      <c r="CI34" s="1">
        <v>2250</v>
      </c>
      <c r="CJ34" s="1">
        <v>2250</v>
      </c>
      <c r="CK34" s="1">
        <v>2250</v>
      </c>
      <c r="CL34" s="1">
        <v>2250</v>
      </c>
      <c r="CM34" s="1">
        <v>2250</v>
      </c>
      <c r="CN34" s="1">
        <v>2250</v>
      </c>
      <c r="CO34" s="1">
        <v>2250</v>
      </c>
      <c r="CP34" s="1">
        <v>2250</v>
      </c>
      <c r="CQ34" s="1">
        <v>2250</v>
      </c>
      <c r="CR34" s="1">
        <v>2250</v>
      </c>
      <c r="CS34" s="1">
        <v>2250</v>
      </c>
      <c r="CT34" s="1">
        <v>2250</v>
      </c>
      <c r="CU34" s="1">
        <v>2250</v>
      </c>
      <c r="CV34" s="1">
        <v>2250</v>
      </c>
      <c r="CW34" s="1">
        <v>2250</v>
      </c>
      <c r="CX34" s="1">
        <v>2250</v>
      </c>
      <c r="CY34" s="1">
        <v>2250</v>
      </c>
      <c r="CZ34" s="1">
        <v>2250</v>
      </c>
      <c r="DA34" s="1">
        <v>2250</v>
      </c>
      <c r="DB34" s="1">
        <v>2250</v>
      </c>
      <c r="DC34" s="1">
        <v>2250</v>
      </c>
      <c r="DD34" s="1">
        <v>2250</v>
      </c>
      <c r="DE34" s="1">
        <v>2250</v>
      </c>
      <c r="DF34" s="1">
        <v>2250</v>
      </c>
      <c r="DG34" s="1">
        <v>2250</v>
      </c>
      <c r="DH34" s="1">
        <v>2250</v>
      </c>
      <c r="DI34" s="1">
        <v>2250</v>
      </c>
      <c r="DJ34" s="1">
        <v>2250</v>
      </c>
      <c r="DK34" s="1">
        <v>2250</v>
      </c>
      <c r="DL34" s="1">
        <v>2250</v>
      </c>
      <c r="DM34" s="1">
        <v>2250</v>
      </c>
      <c r="DN34" s="1">
        <v>2250</v>
      </c>
      <c r="DO34" s="1">
        <v>2250</v>
      </c>
      <c r="DP34" s="1">
        <v>2250</v>
      </c>
      <c r="DQ34" s="1">
        <v>2250</v>
      </c>
      <c r="DR34" s="1">
        <v>2250</v>
      </c>
      <c r="DS34" s="1">
        <v>2250</v>
      </c>
      <c r="DT34" s="1">
        <v>2250</v>
      </c>
      <c r="DU34" s="1">
        <v>2250</v>
      </c>
      <c r="DV34" s="1">
        <v>2250</v>
      </c>
      <c r="DW34" s="1">
        <v>2250</v>
      </c>
      <c r="DX34" s="1">
        <v>2250</v>
      </c>
      <c r="DY34" s="1">
        <v>2250</v>
      </c>
      <c r="DZ34" s="1">
        <v>2250</v>
      </c>
      <c r="EA34" s="1">
        <v>2250</v>
      </c>
      <c r="EB34" s="1">
        <v>2250</v>
      </c>
      <c r="EC34" s="1">
        <v>2250</v>
      </c>
      <c r="ED34" s="1">
        <v>2250</v>
      </c>
      <c r="EE34" s="1">
        <v>2250</v>
      </c>
      <c r="EF34" s="1">
        <v>2250</v>
      </c>
      <c r="EG34" s="1">
        <v>2250</v>
      </c>
      <c r="EH34" s="1">
        <v>2250</v>
      </c>
      <c r="EI34" s="1">
        <v>2250</v>
      </c>
      <c r="EJ34" s="1">
        <v>2250</v>
      </c>
      <c r="EK34" s="1">
        <v>2250</v>
      </c>
      <c r="EL34" s="1">
        <v>2250</v>
      </c>
      <c r="EM34" s="1">
        <v>2250</v>
      </c>
      <c r="EN34" s="1">
        <v>2250</v>
      </c>
      <c r="EO34" s="1">
        <v>2250</v>
      </c>
      <c r="EP34" s="1">
        <v>2250</v>
      </c>
      <c r="EQ34" s="1">
        <v>2250</v>
      </c>
      <c r="ER34" s="1">
        <v>2250</v>
      </c>
      <c r="ES34" s="1">
        <v>2250</v>
      </c>
      <c r="ET34" s="1">
        <v>2250</v>
      </c>
      <c r="EU34" s="1">
        <v>2250</v>
      </c>
      <c r="EV34" s="1">
        <v>2250</v>
      </c>
      <c r="EW34" s="1">
        <v>2250</v>
      </c>
      <c r="EX34" s="1">
        <v>2250</v>
      </c>
      <c r="EY34" s="1">
        <v>2250</v>
      </c>
      <c r="EZ34" s="1">
        <v>2250</v>
      </c>
      <c r="FA34" s="1">
        <v>2250</v>
      </c>
      <c r="FB34" s="1">
        <v>2250</v>
      </c>
      <c r="FC34" s="1">
        <v>2250</v>
      </c>
      <c r="FD34" s="1">
        <v>2250</v>
      </c>
      <c r="FE34" s="1">
        <v>2250</v>
      </c>
      <c r="FF34" s="1">
        <v>2250</v>
      </c>
      <c r="FG34" s="1">
        <v>2250</v>
      </c>
      <c r="FH34" s="1">
        <v>2250</v>
      </c>
      <c r="FI34" s="1">
        <v>2250</v>
      </c>
      <c r="FJ34" s="1">
        <v>2250</v>
      </c>
      <c r="FK34" s="1">
        <v>2250</v>
      </c>
      <c r="FL34" s="1">
        <v>2250</v>
      </c>
      <c r="FM34" s="1">
        <v>2250</v>
      </c>
      <c r="FN34" s="1">
        <v>2250</v>
      </c>
      <c r="FO34" s="1">
        <v>2250</v>
      </c>
      <c r="FP34" s="1">
        <v>2250</v>
      </c>
      <c r="FQ34" s="1">
        <v>2250</v>
      </c>
      <c r="FR34" s="1">
        <v>2250</v>
      </c>
      <c r="FT34" s="13">
        <f t="shared" si="0"/>
        <v>219900</v>
      </c>
      <c r="FU34" s="13">
        <f t="shared" si="2"/>
        <v>192900</v>
      </c>
      <c r="FW34" s="1">
        <v>1904.77</v>
      </c>
      <c r="FX34" s="1">
        <v>2.5</v>
      </c>
      <c r="GA34" s="1">
        <f t="shared" si="3"/>
        <v>2.5</v>
      </c>
      <c r="GB34" s="1">
        <f t="shared" si="4"/>
        <v>4761.9250000000002</v>
      </c>
    </row>
    <row r="35" spans="1:184" ht="18" x14ac:dyDescent="0.25">
      <c r="A35" s="8" t="s">
        <v>103</v>
      </c>
      <c r="B35" s="8" t="s">
        <v>15</v>
      </c>
      <c r="C35" s="9" t="s">
        <v>104</v>
      </c>
      <c r="D35" s="10" t="s">
        <v>105</v>
      </c>
      <c r="E35" s="10">
        <v>40065</v>
      </c>
      <c r="F35" s="14">
        <v>2250</v>
      </c>
      <c r="G35" s="14">
        <v>2250</v>
      </c>
      <c r="CC35" s="1">
        <f>+ROUND(F35*22/30,2)</f>
        <v>1650</v>
      </c>
      <c r="CD35" s="1">
        <v>2250</v>
      </c>
      <c r="CE35" s="1">
        <v>2250</v>
      </c>
      <c r="CF35" s="1">
        <v>2250</v>
      </c>
      <c r="CG35" s="1">
        <v>2250</v>
      </c>
      <c r="CH35" s="1">
        <v>2250</v>
      </c>
      <c r="CI35" s="1">
        <v>2250</v>
      </c>
      <c r="CJ35" s="1">
        <v>2250</v>
      </c>
      <c r="CK35" s="1">
        <v>2250</v>
      </c>
      <c r="CL35" s="1">
        <v>2250</v>
      </c>
      <c r="CM35" s="1">
        <v>2250</v>
      </c>
      <c r="CN35" s="1">
        <v>2250</v>
      </c>
      <c r="CO35" s="1">
        <v>2250</v>
      </c>
      <c r="CP35" s="1">
        <v>2250</v>
      </c>
      <c r="CQ35" s="1">
        <v>2250</v>
      </c>
      <c r="CR35" s="1">
        <v>2250</v>
      </c>
      <c r="CS35" s="1">
        <v>2250</v>
      </c>
      <c r="CT35" s="1">
        <v>2250</v>
      </c>
      <c r="CU35" s="1">
        <v>2250</v>
      </c>
      <c r="CV35" s="1">
        <v>2250</v>
      </c>
      <c r="CW35" s="1">
        <v>2250</v>
      </c>
      <c r="CX35" s="1">
        <v>2250</v>
      </c>
      <c r="CY35" s="1">
        <v>2250</v>
      </c>
      <c r="CZ35" s="1">
        <v>2250</v>
      </c>
      <c r="DA35" s="1">
        <v>2250</v>
      </c>
      <c r="DB35" s="1">
        <v>2250</v>
      </c>
      <c r="DC35" s="1">
        <v>2250</v>
      </c>
      <c r="DD35" s="1">
        <v>2250</v>
      </c>
      <c r="DE35" s="1">
        <v>2250</v>
      </c>
      <c r="DF35" s="1">
        <v>2250</v>
      </c>
      <c r="DG35" s="1">
        <v>2250</v>
      </c>
      <c r="DH35" s="1">
        <v>2250</v>
      </c>
      <c r="DI35" s="1">
        <v>2250</v>
      </c>
      <c r="DJ35" s="1">
        <v>2250</v>
      </c>
      <c r="DK35" s="1">
        <v>2250</v>
      </c>
      <c r="DL35" s="1">
        <v>2250</v>
      </c>
      <c r="DM35" s="1">
        <v>2250</v>
      </c>
      <c r="DN35" s="1">
        <v>2250</v>
      </c>
      <c r="DO35" s="1">
        <v>2250</v>
      </c>
      <c r="DP35" s="1">
        <v>2250</v>
      </c>
      <c r="DQ35" s="1">
        <v>2250</v>
      </c>
      <c r="DR35" s="1">
        <v>2250</v>
      </c>
      <c r="DS35" s="1">
        <v>2250</v>
      </c>
      <c r="DT35" s="1">
        <v>2250</v>
      </c>
      <c r="DU35" s="1">
        <v>2250</v>
      </c>
      <c r="DV35" s="1">
        <v>2250</v>
      </c>
      <c r="DW35" s="1">
        <v>2250</v>
      </c>
      <c r="DX35" s="1">
        <v>2250</v>
      </c>
      <c r="DY35" s="1">
        <v>2250</v>
      </c>
      <c r="DZ35" s="1">
        <v>2250</v>
      </c>
      <c r="EA35" s="1">
        <v>2250</v>
      </c>
      <c r="EB35" s="1">
        <v>2250</v>
      </c>
      <c r="EC35" s="1">
        <v>2250</v>
      </c>
      <c r="ED35" s="1">
        <v>2250</v>
      </c>
      <c r="EE35" s="1">
        <v>2250</v>
      </c>
      <c r="EF35" s="1">
        <v>2250</v>
      </c>
      <c r="EG35" s="1">
        <v>2250</v>
      </c>
      <c r="EH35" s="1">
        <v>2250</v>
      </c>
      <c r="EI35" s="1">
        <v>2250</v>
      </c>
      <c r="EJ35" s="1">
        <v>2250</v>
      </c>
      <c r="EK35" s="1">
        <v>2250</v>
      </c>
      <c r="EL35" s="1">
        <v>2250</v>
      </c>
      <c r="EM35" s="1">
        <v>2250</v>
      </c>
      <c r="EN35" s="1">
        <v>2250</v>
      </c>
      <c r="EO35" s="1">
        <v>2250</v>
      </c>
      <c r="EP35" s="1">
        <v>2250</v>
      </c>
      <c r="EQ35" s="1">
        <v>2250</v>
      </c>
      <c r="ER35" s="1">
        <v>2250</v>
      </c>
      <c r="ES35" s="1">
        <v>2250</v>
      </c>
      <c r="ET35" s="1">
        <v>2250</v>
      </c>
      <c r="EU35" s="1">
        <v>2250</v>
      </c>
      <c r="EV35" s="1">
        <v>2250</v>
      </c>
      <c r="EW35" s="1">
        <v>2250</v>
      </c>
      <c r="EX35" s="1">
        <v>2250</v>
      </c>
      <c r="EY35" s="1">
        <v>2250</v>
      </c>
      <c r="EZ35" s="1">
        <v>2250</v>
      </c>
      <c r="FA35" s="1">
        <v>2250</v>
      </c>
      <c r="FB35" s="1">
        <v>2250</v>
      </c>
      <c r="FC35" s="1">
        <v>2250</v>
      </c>
      <c r="FD35" s="1">
        <v>2250</v>
      </c>
      <c r="FE35" s="1">
        <v>2250</v>
      </c>
      <c r="FF35" s="1">
        <v>2250</v>
      </c>
      <c r="FG35" s="1">
        <v>2250</v>
      </c>
      <c r="FH35" s="1">
        <v>2250</v>
      </c>
      <c r="FI35" s="1">
        <v>2250</v>
      </c>
      <c r="FJ35" s="1">
        <v>2250</v>
      </c>
      <c r="FK35" s="1">
        <v>2250</v>
      </c>
      <c r="FL35" s="1">
        <v>2250</v>
      </c>
      <c r="FM35" s="1">
        <v>2250</v>
      </c>
      <c r="FN35" s="1">
        <v>2250</v>
      </c>
      <c r="FO35" s="1">
        <v>2250</v>
      </c>
      <c r="FP35" s="1">
        <v>2250</v>
      </c>
      <c r="FQ35" s="1">
        <v>2250</v>
      </c>
      <c r="FR35" s="1">
        <v>2250</v>
      </c>
      <c r="FT35" s="13">
        <f t="shared" si="0"/>
        <v>210900</v>
      </c>
      <c r="FU35" s="13">
        <f t="shared" si="2"/>
        <v>183900</v>
      </c>
      <c r="FW35" s="1">
        <v>2119.15</v>
      </c>
      <c r="FX35" s="1">
        <v>2.5</v>
      </c>
      <c r="GA35" s="1">
        <f t="shared" si="3"/>
        <v>2.5</v>
      </c>
      <c r="GB35" s="1">
        <f t="shared" si="4"/>
        <v>5297.875</v>
      </c>
    </row>
    <row r="36" spans="1:184" ht="18" x14ac:dyDescent="0.25">
      <c r="A36" s="8" t="s">
        <v>106</v>
      </c>
      <c r="B36" s="8" t="s">
        <v>15</v>
      </c>
      <c r="C36" s="9" t="s">
        <v>107</v>
      </c>
      <c r="D36" s="10" t="s">
        <v>108</v>
      </c>
      <c r="E36" s="10">
        <v>40100</v>
      </c>
      <c r="F36" s="14">
        <v>2250</v>
      </c>
      <c r="G36" s="14">
        <v>2250</v>
      </c>
      <c r="CD36" s="1">
        <f>+ROUND(F36*17/30,2)</f>
        <v>1275</v>
      </c>
      <c r="CE36" s="1">
        <v>2250</v>
      </c>
      <c r="CF36" s="1">
        <v>2250</v>
      </c>
      <c r="CG36" s="1">
        <v>2250</v>
      </c>
      <c r="CH36" s="1">
        <v>2250</v>
      </c>
      <c r="CI36" s="1">
        <v>2250</v>
      </c>
      <c r="CJ36" s="1">
        <v>2250</v>
      </c>
      <c r="CK36" s="1">
        <v>2250</v>
      </c>
      <c r="CL36" s="1">
        <v>2250</v>
      </c>
      <c r="CM36" s="1">
        <v>2250</v>
      </c>
      <c r="CN36" s="1">
        <v>2250</v>
      </c>
      <c r="CO36" s="1">
        <v>2250</v>
      </c>
      <c r="CP36" s="1">
        <v>2250</v>
      </c>
      <c r="CQ36" s="1">
        <v>2250</v>
      </c>
      <c r="CR36" s="1">
        <v>2250</v>
      </c>
      <c r="CS36" s="1">
        <v>2250</v>
      </c>
      <c r="CT36" s="1">
        <v>2250</v>
      </c>
      <c r="CU36" s="1">
        <v>2250</v>
      </c>
      <c r="CV36" s="1">
        <v>2250</v>
      </c>
      <c r="CW36" s="1">
        <v>2250</v>
      </c>
      <c r="CX36" s="1">
        <v>2250</v>
      </c>
      <c r="CY36" s="1">
        <v>2250</v>
      </c>
      <c r="CZ36" s="1">
        <v>2250</v>
      </c>
      <c r="DA36" s="1">
        <v>2250</v>
      </c>
      <c r="DB36" s="1">
        <v>2250</v>
      </c>
      <c r="DC36" s="1">
        <v>2250</v>
      </c>
      <c r="DD36" s="1">
        <v>2250</v>
      </c>
      <c r="DE36" s="1">
        <v>2250</v>
      </c>
      <c r="DF36" s="1">
        <v>2250</v>
      </c>
      <c r="DG36" s="1">
        <v>2250</v>
      </c>
      <c r="DH36" s="1">
        <v>2250</v>
      </c>
      <c r="DI36" s="1">
        <v>2250</v>
      </c>
      <c r="DJ36" s="1">
        <v>2250</v>
      </c>
      <c r="DK36" s="1">
        <v>2250</v>
      </c>
      <c r="DL36" s="1">
        <v>2250</v>
      </c>
      <c r="DM36" s="1">
        <v>2250</v>
      </c>
      <c r="DN36" s="1">
        <v>2250</v>
      </c>
      <c r="DO36" s="1">
        <v>2250</v>
      </c>
      <c r="DP36" s="1">
        <v>2250</v>
      </c>
      <c r="DQ36" s="1">
        <v>2250</v>
      </c>
      <c r="DR36" s="1">
        <v>2250</v>
      </c>
      <c r="DS36" s="1">
        <v>2250</v>
      </c>
      <c r="DT36" s="1">
        <v>2250</v>
      </c>
      <c r="DU36" s="1">
        <v>2250</v>
      </c>
      <c r="DV36" s="1">
        <v>2250</v>
      </c>
      <c r="DW36" s="1">
        <v>2250</v>
      </c>
      <c r="DX36" s="1">
        <v>2250</v>
      </c>
      <c r="DY36" s="1">
        <v>2250</v>
      </c>
      <c r="DZ36" s="1">
        <v>2250</v>
      </c>
      <c r="EA36" s="1">
        <v>2250</v>
      </c>
      <c r="EB36" s="1">
        <v>2250</v>
      </c>
      <c r="EC36" s="1">
        <v>2250</v>
      </c>
      <c r="ED36" s="1">
        <v>2250</v>
      </c>
      <c r="EE36" s="1">
        <v>2250</v>
      </c>
      <c r="EF36" s="1">
        <v>2250</v>
      </c>
      <c r="EG36" s="1">
        <v>2250</v>
      </c>
      <c r="EH36" s="1">
        <v>2250</v>
      </c>
      <c r="EI36" s="1">
        <v>2250</v>
      </c>
      <c r="EJ36" s="1">
        <v>2250</v>
      </c>
      <c r="EK36" s="1">
        <v>2250</v>
      </c>
      <c r="EL36" s="1">
        <v>2250</v>
      </c>
      <c r="EM36" s="1">
        <v>2250</v>
      </c>
      <c r="EN36" s="1">
        <v>2250</v>
      </c>
      <c r="EO36" s="1">
        <v>2250</v>
      </c>
      <c r="EP36" s="1">
        <v>2250</v>
      </c>
      <c r="EQ36" s="1">
        <v>2250</v>
      </c>
      <c r="ER36" s="1">
        <v>2250</v>
      </c>
      <c r="ES36" s="1">
        <v>2250</v>
      </c>
      <c r="ET36" s="1">
        <v>2250</v>
      </c>
      <c r="EU36" s="1">
        <v>2250</v>
      </c>
      <c r="EV36" s="1">
        <v>2250</v>
      </c>
      <c r="EW36" s="1">
        <v>2250</v>
      </c>
      <c r="EX36" s="1">
        <v>2250</v>
      </c>
      <c r="EY36" s="1">
        <v>2250</v>
      </c>
      <c r="EZ36" s="1">
        <v>2250</v>
      </c>
      <c r="FA36" s="1">
        <v>2250</v>
      </c>
      <c r="FB36" s="1">
        <v>2250</v>
      </c>
      <c r="FC36" s="1">
        <v>2250</v>
      </c>
      <c r="FD36" s="1">
        <v>2250</v>
      </c>
      <c r="FE36" s="1">
        <v>2250</v>
      </c>
      <c r="FF36" s="1">
        <v>2250</v>
      </c>
      <c r="FG36" s="1">
        <v>2250</v>
      </c>
      <c r="FH36" s="1">
        <v>2250</v>
      </c>
      <c r="FI36" s="1">
        <v>2250</v>
      </c>
      <c r="FJ36" s="1">
        <v>2250</v>
      </c>
      <c r="FK36" s="1">
        <v>2250</v>
      </c>
      <c r="FL36" s="1">
        <v>2250</v>
      </c>
      <c r="FM36" s="1">
        <v>2250</v>
      </c>
      <c r="FN36" s="1">
        <v>2250</v>
      </c>
      <c r="FO36" s="1">
        <v>2250</v>
      </c>
      <c r="FP36" s="1">
        <v>2250</v>
      </c>
      <c r="FQ36" s="1">
        <v>2250</v>
      </c>
      <c r="FR36" s="1">
        <v>2250</v>
      </c>
      <c r="FT36" s="13">
        <f t="shared" si="0"/>
        <v>208275</v>
      </c>
      <c r="FU36" s="13">
        <f t="shared" si="2"/>
        <v>181275</v>
      </c>
      <c r="FW36" s="1">
        <v>1922.08</v>
      </c>
      <c r="FX36" s="1">
        <v>2.5</v>
      </c>
      <c r="GA36" s="1">
        <f t="shared" si="3"/>
        <v>2.5</v>
      </c>
      <c r="GB36" s="1">
        <f t="shared" si="4"/>
        <v>4805.2</v>
      </c>
    </row>
    <row r="37" spans="1:184" ht="18" x14ac:dyDescent="0.25">
      <c r="A37" s="8" t="s">
        <v>109</v>
      </c>
      <c r="B37" s="8" t="s">
        <v>15</v>
      </c>
      <c r="C37" s="9" t="s">
        <v>110</v>
      </c>
      <c r="D37" s="10" t="s">
        <v>111</v>
      </c>
      <c r="E37" s="10">
        <v>40274</v>
      </c>
      <c r="F37" s="14">
        <v>1800</v>
      </c>
      <c r="G37" s="14">
        <v>1800</v>
      </c>
      <c r="CJ37" s="1">
        <f>+ROUND(F37*25/30,2)</f>
        <v>1500</v>
      </c>
      <c r="CK37" s="1">
        <v>1800</v>
      </c>
      <c r="CL37" s="1">
        <v>1800</v>
      </c>
      <c r="CM37" s="1">
        <v>1800</v>
      </c>
      <c r="CN37" s="1">
        <v>1800</v>
      </c>
      <c r="CO37" s="1">
        <v>1800</v>
      </c>
      <c r="CP37" s="1">
        <v>1800</v>
      </c>
      <c r="CQ37" s="1">
        <v>1800</v>
      </c>
      <c r="CR37" s="1">
        <v>1800</v>
      </c>
      <c r="CS37" s="1">
        <v>1800</v>
      </c>
      <c r="CT37" s="1">
        <v>1800</v>
      </c>
      <c r="CU37" s="1">
        <v>1800</v>
      </c>
      <c r="CV37" s="1">
        <v>1800</v>
      </c>
      <c r="CW37" s="1">
        <v>1800</v>
      </c>
      <c r="CX37" s="1">
        <v>1800</v>
      </c>
      <c r="CY37" s="1">
        <v>1800</v>
      </c>
      <c r="CZ37" s="1">
        <v>1800</v>
      </c>
      <c r="DA37" s="1">
        <v>1800</v>
      </c>
      <c r="DB37" s="1">
        <v>1800</v>
      </c>
      <c r="DC37" s="1">
        <v>1800</v>
      </c>
      <c r="DD37" s="1">
        <v>1800</v>
      </c>
      <c r="DE37" s="1">
        <v>1800</v>
      </c>
      <c r="DF37" s="1">
        <v>1800</v>
      </c>
      <c r="DG37" s="1">
        <v>1800</v>
      </c>
      <c r="DH37" s="1">
        <v>1800</v>
      </c>
      <c r="DI37" s="1">
        <v>1800</v>
      </c>
      <c r="DJ37" s="1">
        <v>1800</v>
      </c>
      <c r="DK37" s="1">
        <v>1800</v>
      </c>
      <c r="DL37" s="1">
        <v>1800</v>
      </c>
      <c r="DM37" s="1">
        <v>1800</v>
      </c>
      <c r="DN37" s="1">
        <v>1800</v>
      </c>
      <c r="DO37" s="1">
        <v>1800</v>
      </c>
      <c r="DP37" s="1">
        <v>1800</v>
      </c>
      <c r="DQ37" s="1">
        <v>1800</v>
      </c>
      <c r="DR37" s="1">
        <v>1800</v>
      </c>
      <c r="DS37" s="1">
        <v>1800</v>
      </c>
      <c r="DT37" s="1">
        <v>1800</v>
      </c>
      <c r="DU37" s="1">
        <v>1800</v>
      </c>
      <c r="DV37" s="1">
        <v>1800</v>
      </c>
      <c r="DW37" s="1">
        <v>1800</v>
      </c>
      <c r="DX37" s="1">
        <v>1800</v>
      </c>
      <c r="DY37" s="1">
        <v>1800</v>
      </c>
      <c r="DZ37" s="1">
        <v>1800</v>
      </c>
      <c r="EA37" s="1">
        <v>1800</v>
      </c>
      <c r="EB37" s="1">
        <v>1800</v>
      </c>
      <c r="EC37" s="1">
        <v>1800</v>
      </c>
      <c r="ED37" s="1">
        <v>1800</v>
      </c>
      <c r="EE37" s="1">
        <v>1800</v>
      </c>
      <c r="EF37" s="1">
        <v>1800</v>
      </c>
      <c r="EG37" s="1">
        <v>1800</v>
      </c>
      <c r="EH37" s="1">
        <v>1800</v>
      </c>
      <c r="EI37" s="1">
        <v>1800</v>
      </c>
      <c r="EJ37" s="1">
        <v>1800</v>
      </c>
      <c r="EK37" s="1">
        <v>1800</v>
      </c>
      <c r="EL37" s="1">
        <v>1800</v>
      </c>
      <c r="EM37" s="1">
        <v>1800</v>
      </c>
      <c r="EN37" s="1">
        <v>1800</v>
      </c>
      <c r="EO37" s="1">
        <v>1800</v>
      </c>
      <c r="EP37" s="1">
        <v>1800</v>
      </c>
      <c r="EQ37" s="1">
        <v>1800</v>
      </c>
      <c r="ER37" s="1">
        <v>1800</v>
      </c>
      <c r="ES37" s="1">
        <v>1800</v>
      </c>
      <c r="ET37" s="1">
        <v>1800</v>
      </c>
      <c r="EU37" s="1">
        <v>1800</v>
      </c>
      <c r="EV37" s="1">
        <v>1800</v>
      </c>
      <c r="EW37" s="1">
        <v>1800</v>
      </c>
      <c r="EX37" s="1">
        <v>1800</v>
      </c>
      <c r="EY37" s="1">
        <v>1800</v>
      </c>
      <c r="EZ37" s="1">
        <v>1800</v>
      </c>
      <c r="FA37" s="1">
        <v>1800</v>
      </c>
      <c r="FB37" s="1">
        <v>1800</v>
      </c>
      <c r="FC37" s="1">
        <v>1800</v>
      </c>
      <c r="FD37" s="1">
        <v>1800</v>
      </c>
      <c r="FE37" s="1">
        <v>1800</v>
      </c>
      <c r="FF37" s="1">
        <v>1800</v>
      </c>
      <c r="FG37" s="1">
        <v>1800</v>
      </c>
      <c r="FH37" s="1">
        <v>1800</v>
      </c>
      <c r="FI37" s="1">
        <v>1800</v>
      </c>
      <c r="FJ37" s="1">
        <v>1800</v>
      </c>
      <c r="FK37" s="1">
        <v>1800</v>
      </c>
      <c r="FL37" s="1">
        <v>1800</v>
      </c>
      <c r="FM37" s="1">
        <v>1800</v>
      </c>
      <c r="FN37" s="1">
        <v>1800</v>
      </c>
      <c r="FO37" s="1">
        <v>1800</v>
      </c>
      <c r="FP37" s="1">
        <v>1800</v>
      </c>
      <c r="FQ37" s="1">
        <v>1800</v>
      </c>
      <c r="FR37" s="1">
        <v>1800</v>
      </c>
      <c r="FT37" s="13">
        <f t="shared" si="0"/>
        <v>156300</v>
      </c>
      <c r="FU37" s="13">
        <f t="shared" si="2"/>
        <v>134700</v>
      </c>
      <c r="FW37" s="1">
        <v>1514.84</v>
      </c>
      <c r="FX37" s="1">
        <v>2.5</v>
      </c>
      <c r="GA37" s="1">
        <f t="shared" si="3"/>
        <v>2.5</v>
      </c>
      <c r="GB37" s="1">
        <f t="shared" si="4"/>
        <v>3787.1</v>
      </c>
    </row>
    <row r="38" spans="1:184" ht="18.75" thickBot="1" x14ac:dyDescent="0.3">
      <c r="A38" s="18" t="s">
        <v>112</v>
      </c>
      <c r="B38" s="8" t="s">
        <v>15</v>
      </c>
      <c r="C38" s="19" t="s">
        <v>113</v>
      </c>
      <c r="D38" s="20" t="s">
        <v>114</v>
      </c>
      <c r="E38" s="20">
        <v>40323</v>
      </c>
      <c r="F38" s="14">
        <v>2025</v>
      </c>
      <c r="G38" s="14">
        <v>2025</v>
      </c>
      <c r="CK38" s="1">
        <f>+ROUND(F38*6/30,2)</f>
        <v>405</v>
      </c>
      <c r="CL38" s="1">
        <v>2025</v>
      </c>
      <c r="CM38" s="1">
        <v>2025</v>
      </c>
      <c r="CN38" s="1">
        <v>2025</v>
      </c>
      <c r="CO38" s="1">
        <v>2025</v>
      </c>
      <c r="CP38" s="1">
        <v>2025</v>
      </c>
      <c r="CQ38" s="1">
        <v>2025</v>
      </c>
      <c r="CR38" s="1">
        <v>2025</v>
      </c>
      <c r="CS38" s="1">
        <v>2025</v>
      </c>
      <c r="CT38" s="1">
        <v>2025</v>
      </c>
      <c r="CU38" s="1">
        <v>2025</v>
      </c>
      <c r="CV38" s="1">
        <v>2025</v>
      </c>
      <c r="CW38" s="1">
        <v>2025</v>
      </c>
      <c r="CX38" s="1">
        <v>2025</v>
      </c>
      <c r="CY38" s="1">
        <v>2025</v>
      </c>
      <c r="CZ38" s="1">
        <v>2025</v>
      </c>
      <c r="DA38" s="1">
        <v>2025</v>
      </c>
      <c r="DB38" s="1">
        <v>2025</v>
      </c>
      <c r="DC38" s="1">
        <v>2025</v>
      </c>
      <c r="DD38" s="1">
        <v>2025</v>
      </c>
      <c r="DE38" s="1">
        <v>2025</v>
      </c>
      <c r="DF38" s="1">
        <v>2025</v>
      </c>
      <c r="DG38" s="1">
        <v>2025</v>
      </c>
      <c r="DH38" s="1">
        <v>2025</v>
      </c>
      <c r="DI38" s="1">
        <v>2025</v>
      </c>
      <c r="DJ38" s="1">
        <v>2025</v>
      </c>
      <c r="DK38" s="1">
        <v>2025</v>
      </c>
      <c r="DL38" s="1">
        <v>2025</v>
      </c>
      <c r="DM38" s="1">
        <v>2025</v>
      </c>
      <c r="DN38" s="1">
        <v>2025</v>
      </c>
      <c r="DO38" s="1">
        <v>2025</v>
      </c>
      <c r="DP38" s="1">
        <v>2025</v>
      </c>
      <c r="DQ38" s="1">
        <v>2025</v>
      </c>
      <c r="DR38" s="1">
        <v>2025</v>
      </c>
      <c r="DS38" s="1">
        <v>2025</v>
      </c>
      <c r="DT38" s="1">
        <v>2025</v>
      </c>
      <c r="DU38" s="1">
        <v>2025</v>
      </c>
      <c r="DV38" s="1">
        <v>2025</v>
      </c>
      <c r="DW38" s="1">
        <v>2025</v>
      </c>
      <c r="DX38" s="1">
        <v>2025</v>
      </c>
      <c r="DY38" s="1">
        <v>2025</v>
      </c>
      <c r="DZ38" s="1">
        <v>2025</v>
      </c>
      <c r="EA38" s="1">
        <v>2025</v>
      </c>
      <c r="EB38" s="1">
        <v>2025</v>
      </c>
      <c r="EC38" s="1">
        <v>2025</v>
      </c>
      <c r="ED38" s="1">
        <v>2025</v>
      </c>
      <c r="EE38" s="1">
        <v>2025</v>
      </c>
      <c r="EF38" s="1">
        <v>2025</v>
      </c>
      <c r="EG38" s="1">
        <v>2025</v>
      </c>
      <c r="EH38" s="1">
        <v>2025</v>
      </c>
      <c r="EI38" s="1">
        <v>2025</v>
      </c>
      <c r="EJ38" s="1">
        <v>2025</v>
      </c>
      <c r="EK38" s="1">
        <v>2025</v>
      </c>
      <c r="EL38" s="1">
        <v>2025</v>
      </c>
      <c r="EM38" s="1">
        <v>2025</v>
      </c>
      <c r="EN38" s="1">
        <v>2025</v>
      </c>
      <c r="EO38" s="1">
        <v>2025</v>
      </c>
      <c r="EP38" s="1">
        <v>2025</v>
      </c>
      <c r="EQ38" s="1">
        <v>2025</v>
      </c>
      <c r="ER38" s="1">
        <v>2025</v>
      </c>
      <c r="ES38" s="1">
        <v>2025</v>
      </c>
      <c r="ET38" s="1">
        <v>2025</v>
      </c>
      <c r="EU38" s="1">
        <v>2025</v>
      </c>
      <c r="EV38" s="1">
        <v>2025</v>
      </c>
      <c r="EW38" s="1">
        <v>2025</v>
      </c>
      <c r="EX38" s="1">
        <v>2025</v>
      </c>
      <c r="EY38" s="1">
        <v>2025</v>
      </c>
      <c r="EZ38" s="1">
        <v>2025</v>
      </c>
      <c r="FA38" s="1">
        <v>2025</v>
      </c>
      <c r="FB38" s="1">
        <v>2025</v>
      </c>
      <c r="FC38" s="1">
        <v>2025</v>
      </c>
      <c r="FD38" s="1">
        <v>2025</v>
      </c>
      <c r="FE38" s="1">
        <v>2025</v>
      </c>
      <c r="FF38" s="1">
        <v>2025</v>
      </c>
      <c r="FG38" s="1">
        <v>2025</v>
      </c>
      <c r="FH38" s="1">
        <v>2025</v>
      </c>
      <c r="FI38" s="1">
        <v>2025</v>
      </c>
      <c r="FJ38" s="1">
        <v>2025</v>
      </c>
      <c r="FK38" s="1">
        <v>2025</v>
      </c>
      <c r="FL38" s="1">
        <v>2025</v>
      </c>
      <c r="FM38" s="1">
        <v>2025</v>
      </c>
      <c r="FN38" s="1">
        <v>2025</v>
      </c>
      <c r="FO38" s="1">
        <v>2025</v>
      </c>
      <c r="FP38" s="1">
        <v>2025</v>
      </c>
      <c r="FQ38" s="1">
        <v>2025</v>
      </c>
      <c r="FR38" s="1">
        <v>2025</v>
      </c>
      <c r="FT38" s="13">
        <f t="shared" si="0"/>
        <v>172530</v>
      </c>
      <c r="FU38" s="13">
        <f t="shared" si="2"/>
        <v>148230</v>
      </c>
      <c r="FW38" s="1">
        <v>1735.11</v>
      </c>
      <c r="FX38" s="1">
        <v>2.5</v>
      </c>
      <c r="GA38" s="1">
        <f t="shared" si="3"/>
        <v>2.5</v>
      </c>
      <c r="GB38" s="1">
        <f t="shared" si="4"/>
        <v>4337.7749999999996</v>
      </c>
    </row>
    <row r="39" spans="1:184" ht="18" x14ac:dyDescent="0.25">
      <c r="A39" s="21" t="s">
        <v>115</v>
      </c>
      <c r="B39" s="8" t="s">
        <v>15</v>
      </c>
      <c r="C39" s="22" t="s">
        <v>116</v>
      </c>
      <c r="D39" s="23" t="s">
        <v>117</v>
      </c>
      <c r="E39" s="23">
        <v>40351</v>
      </c>
      <c r="F39" s="14">
        <v>2025</v>
      </c>
      <c r="G39" s="14">
        <v>2025</v>
      </c>
      <c r="CL39" s="1">
        <f>+ROUND(F39*9/30,2)</f>
        <v>607.5</v>
      </c>
      <c r="CM39" s="1">
        <v>2025</v>
      </c>
      <c r="CN39" s="1">
        <v>2025</v>
      </c>
      <c r="CO39" s="1">
        <v>2025</v>
      </c>
      <c r="CP39" s="1">
        <v>2025</v>
      </c>
      <c r="CQ39" s="1">
        <v>2025</v>
      </c>
      <c r="CR39" s="1">
        <v>2025</v>
      </c>
      <c r="CS39" s="1">
        <v>2025</v>
      </c>
      <c r="CT39" s="1">
        <v>2025</v>
      </c>
      <c r="CU39" s="1">
        <v>2025</v>
      </c>
      <c r="CV39" s="1">
        <v>2025</v>
      </c>
      <c r="CW39" s="1">
        <v>2025</v>
      </c>
      <c r="CX39" s="1">
        <v>2025</v>
      </c>
      <c r="CY39" s="1">
        <v>2025</v>
      </c>
      <c r="CZ39" s="1">
        <v>2025</v>
      </c>
      <c r="DA39" s="1">
        <v>2025</v>
      </c>
      <c r="DB39" s="1">
        <v>2025</v>
      </c>
      <c r="DC39" s="1">
        <v>2025</v>
      </c>
      <c r="DD39" s="1">
        <v>2025</v>
      </c>
      <c r="DE39" s="1">
        <v>2025</v>
      </c>
      <c r="DF39" s="1">
        <v>2025</v>
      </c>
      <c r="DG39" s="1">
        <v>2025</v>
      </c>
      <c r="DH39" s="1">
        <v>2025</v>
      </c>
      <c r="DI39" s="1">
        <v>2025</v>
      </c>
      <c r="DJ39" s="1">
        <v>2025</v>
      </c>
      <c r="DK39" s="1">
        <v>2025</v>
      </c>
      <c r="DL39" s="1">
        <v>2025</v>
      </c>
      <c r="DM39" s="1">
        <v>2025</v>
      </c>
      <c r="DN39" s="1">
        <v>2025</v>
      </c>
      <c r="DO39" s="1">
        <v>2025</v>
      </c>
      <c r="DP39" s="1">
        <v>2025</v>
      </c>
      <c r="DQ39" s="1">
        <v>2025</v>
      </c>
      <c r="DR39" s="1">
        <v>2025</v>
      </c>
      <c r="DS39" s="1">
        <v>2025</v>
      </c>
      <c r="DT39" s="1">
        <v>2025</v>
      </c>
      <c r="DU39" s="1">
        <v>2025</v>
      </c>
      <c r="DV39" s="1">
        <v>2025</v>
      </c>
      <c r="DW39" s="1">
        <v>2025</v>
      </c>
      <c r="DX39" s="1">
        <v>2025</v>
      </c>
      <c r="DY39" s="1">
        <v>2025</v>
      </c>
      <c r="DZ39" s="1">
        <v>2025</v>
      </c>
      <c r="EA39" s="1">
        <v>2025</v>
      </c>
      <c r="EB39" s="1">
        <v>2025</v>
      </c>
      <c r="EC39" s="1">
        <v>2025</v>
      </c>
      <c r="ED39" s="1">
        <v>2025</v>
      </c>
      <c r="EE39" s="1">
        <v>2025</v>
      </c>
      <c r="EF39" s="1">
        <v>2025</v>
      </c>
      <c r="EG39" s="1">
        <v>2025</v>
      </c>
      <c r="EH39" s="1">
        <v>2025</v>
      </c>
      <c r="EI39" s="1">
        <v>2025</v>
      </c>
      <c r="EJ39" s="1">
        <v>2025</v>
      </c>
      <c r="EK39" s="1">
        <v>2025</v>
      </c>
      <c r="EL39" s="1">
        <v>2025</v>
      </c>
      <c r="EM39" s="1">
        <v>2025</v>
      </c>
      <c r="EN39" s="1">
        <v>2025</v>
      </c>
      <c r="EO39" s="1">
        <v>2025</v>
      </c>
      <c r="EP39" s="1">
        <v>2025</v>
      </c>
      <c r="EQ39" s="1">
        <v>2025</v>
      </c>
      <c r="ER39" s="1">
        <v>2025</v>
      </c>
      <c r="ES39" s="1">
        <v>2025</v>
      </c>
      <c r="ET39" s="1">
        <v>2025</v>
      </c>
      <c r="EU39" s="1">
        <v>2025</v>
      </c>
      <c r="EV39" s="1">
        <v>2025</v>
      </c>
      <c r="EW39" s="1">
        <v>2025</v>
      </c>
      <c r="EX39" s="1">
        <v>2025</v>
      </c>
      <c r="EY39" s="1">
        <v>2025</v>
      </c>
      <c r="EZ39" s="1">
        <v>2025</v>
      </c>
      <c r="FA39" s="1">
        <v>2025</v>
      </c>
      <c r="FB39" s="1">
        <v>2025</v>
      </c>
      <c r="FC39" s="1">
        <v>2025</v>
      </c>
      <c r="FD39" s="1">
        <v>2025</v>
      </c>
      <c r="FE39" s="1">
        <v>2025</v>
      </c>
      <c r="FF39" s="1">
        <v>2025</v>
      </c>
      <c r="FG39" s="1">
        <v>2025</v>
      </c>
      <c r="FH39" s="1">
        <v>2025</v>
      </c>
      <c r="FI39" s="1">
        <v>2025</v>
      </c>
      <c r="FJ39" s="1">
        <v>2025</v>
      </c>
      <c r="FK39" s="1">
        <v>2025</v>
      </c>
      <c r="FL39" s="1">
        <v>2025</v>
      </c>
      <c r="FM39" s="1">
        <v>2025</v>
      </c>
      <c r="FN39" s="1">
        <v>2025</v>
      </c>
      <c r="FO39" s="1">
        <v>2025</v>
      </c>
      <c r="FP39" s="1">
        <v>2025</v>
      </c>
      <c r="FQ39" s="1">
        <v>2025</v>
      </c>
      <c r="FR39" s="1">
        <v>2025</v>
      </c>
      <c r="FT39" s="13">
        <f t="shared" si="0"/>
        <v>170707.5</v>
      </c>
      <c r="FU39" s="13">
        <f t="shared" si="2"/>
        <v>146407.5</v>
      </c>
      <c r="FW39" s="1">
        <v>1665.76</v>
      </c>
      <c r="FX39" s="1">
        <v>2.5</v>
      </c>
      <c r="GA39" s="1">
        <f t="shared" si="3"/>
        <v>2.5</v>
      </c>
      <c r="GB39" s="1">
        <f t="shared" si="4"/>
        <v>4164.3999999999996</v>
      </c>
    </row>
    <row r="40" spans="1:184" ht="18" x14ac:dyDescent="0.25">
      <c r="A40" s="8" t="s">
        <v>118</v>
      </c>
      <c r="B40" s="8" t="s">
        <v>15</v>
      </c>
      <c r="C40" s="9" t="s">
        <v>119</v>
      </c>
      <c r="D40" s="10" t="s">
        <v>120</v>
      </c>
      <c r="E40" s="10">
        <v>40407</v>
      </c>
      <c r="F40" s="14">
        <v>3000</v>
      </c>
      <c r="G40" s="14">
        <v>3000</v>
      </c>
      <c r="CN40" s="1">
        <f>+ROUND(F40*14/30,2)</f>
        <v>1400</v>
      </c>
      <c r="CO40" s="1">
        <v>3000</v>
      </c>
      <c r="CP40" s="1">
        <v>3000</v>
      </c>
      <c r="CQ40" s="1">
        <v>3000</v>
      </c>
      <c r="CR40" s="1">
        <v>3000</v>
      </c>
      <c r="CS40" s="1">
        <v>3000</v>
      </c>
      <c r="CT40" s="1">
        <v>3000</v>
      </c>
      <c r="CU40" s="1">
        <v>3000</v>
      </c>
      <c r="CV40" s="1">
        <v>3000</v>
      </c>
      <c r="CW40" s="1">
        <v>3000</v>
      </c>
      <c r="CX40" s="1">
        <v>3000</v>
      </c>
      <c r="CY40" s="1">
        <v>3000</v>
      </c>
      <c r="CZ40" s="1">
        <v>3000</v>
      </c>
      <c r="DA40" s="1">
        <v>3000</v>
      </c>
      <c r="DB40" s="1">
        <v>3000</v>
      </c>
      <c r="DC40" s="1">
        <v>3000</v>
      </c>
      <c r="DD40" s="1">
        <v>3000</v>
      </c>
      <c r="DE40" s="1">
        <v>3000</v>
      </c>
      <c r="DF40" s="1">
        <v>3000</v>
      </c>
      <c r="DG40" s="1">
        <v>3000</v>
      </c>
      <c r="DH40" s="1">
        <v>3000</v>
      </c>
      <c r="DI40" s="1">
        <v>3000</v>
      </c>
      <c r="DJ40" s="1">
        <v>3000</v>
      </c>
      <c r="DK40" s="1">
        <v>3000</v>
      </c>
      <c r="DL40" s="1">
        <v>3000</v>
      </c>
      <c r="DM40" s="1">
        <v>3000</v>
      </c>
      <c r="DN40" s="1">
        <v>3000</v>
      </c>
      <c r="DO40" s="1">
        <v>3000</v>
      </c>
      <c r="DP40" s="1">
        <v>3000</v>
      </c>
      <c r="DQ40" s="1">
        <v>3000</v>
      </c>
      <c r="DR40" s="1">
        <v>3000</v>
      </c>
      <c r="DS40" s="1">
        <v>3000</v>
      </c>
      <c r="DT40" s="1">
        <v>3000</v>
      </c>
      <c r="DU40" s="1">
        <v>3000</v>
      </c>
      <c r="DV40" s="1">
        <v>3000</v>
      </c>
      <c r="DW40" s="1">
        <v>3000</v>
      </c>
      <c r="DX40" s="1">
        <v>3000</v>
      </c>
      <c r="DY40" s="1">
        <v>3000</v>
      </c>
      <c r="DZ40" s="1">
        <v>3000</v>
      </c>
      <c r="EA40" s="1">
        <v>3000</v>
      </c>
      <c r="EB40" s="1">
        <v>3000</v>
      </c>
      <c r="EC40" s="1">
        <v>3000</v>
      </c>
      <c r="ED40" s="1">
        <v>3000</v>
      </c>
      <c r="EE40" s="1">
        <v>3000</v>
      </c>
      <c r="EF40" s="1">
        <v>3000</v>
      </c>
      <c r="EG40" s="1">
        <v>3000</v>
      </c>
      <c r="EH40" s="1">
        <v>3000</v>
      </c>
      <c r="EI40" s="1">
        <v>3000</v>
      </c>
      <c r="EJ40" s="1">
        <v>3000</v>
      </c>
      <c r="EK40" s="1">
        <v>3000</v>
      </c>
      <c r="EL40" s="1">
        <v>3000</v>
      </c>
      <c r="EM40" s="1">
        <v>3000</v>
      </c>
      <c r="EN40" s="1">
        <v>3000</v>
      </c>
      <c r="EO40" s="1">
        <v>3000</v>
      </c>
      <c r="EP40" s="1">
        <v>3000</v>
      </c>
      <c r="EQ40" s="1">
        <v>3000</v>
      </c>
      <c r="ER40" s="1">
        <v>3000</v>
      </c>
      <c r="ES40" s="1">
        <v>3000</v>
      </c>
      <c r="ET40" s="1">
        <v>3000</v>
      </c>
      <c r="EU40" s="1">
        <v>3000</v>
      </c>
      <c r="EV40" s="1">
        <v>3000</v>
      </c>
      <c r="EW40" s="1">
        <v>3000</v>
      </c>
      <c r="EX40" s="1">
        <v>3000</v>
      </c>
      <c r="EY40" s="1">
        <v>3000</v>
      </c>
      <c r="EZ40" s="1">
        <v>3000</v>
      </c>
      <c r="FA40" s="1">
        <v>3000</v>
      </c>
      <c r="FB40" s="1">
        <v>3000</v>
      </c>
      <c r="FC40" s="1">
        <v>3000</v>
      </c>
      <c r="FD40" s="1">
        <v>3000</v>
      </c>
      <c r="FE40" s="1">
        <v>3000</v>
      </c>
      <c r="FF40" s="1">
        <v>3000</v>
      </c>
      <c r="FG40" s="1">
        <v>3000</v>
      </c>
      <c r="FH40" s="1">
        <v>3000</v>
      </c>
      <c r="FI40" s="1">
        <v>3000</v>
      </c>
      <c r="FJ40" s="1">
        <v>3000</v>
      </c>
      <c r="FK40" s="1">
        <v>3000</v>
      </c>
      <c r="FL40" s="1">
        <v>3000</v>
      </c>
      <c r="FM40" s="1">
        <v>3000</v>
      </c>
      <c r="FN40" s="1">
        <v>3000</v>
      </c>
      <c r="FO40" s="1">
        <v>3000</v>
      </c>
      <c r="FP40" s="1">
        <v>3000</v>
      </c>
      <c r="FQ40" s="1">
        <v>3000</v>
      </c>
      <c r="FR40" s="1">
        <v>3000</v>
      </c>
      <c r="FT40" s="13">
        <f t="shared" si="0"/>
        <v>247400</v>
      </c>
      <c r="FU40" s="13">
        <f t="shared" si="2"/>
        <v>211400</v>
      </c>
      <c r="FW40" s="1">
        <v>2793.73</v>
      </c>
      <c r="FX40" s="1">
        <v>2.5</v>
      </c>
      <c r="FY40" s="1">
        <v>2.5</v>
      </c>
      <c r="GA40" s="1">
        <f t="shared" si="3"/>
        <v>5</v>
      </c>
      <c r="GB40" s="1">
        <f t="shared" si="4"/>
        <v>13968.65</v>
      </c>
    </row>
    <row r="41" spans="1:184" ht="18" x14ac:dyDescent="0.25">
      <c r="A41" s="8" t="s">
        <v>121</v>
      </c>
      <c r="B41" s="8" t="s">
        <v>15</v>
      </c>
      <c r="C41" s="9" t="s">
        <v>122</v>
      </c>
      <c r="D41" s="10" t="s">
        <v>123</v>
      </c>
      <c r="E41" s="10">
        <v>40589</v>
      </c>
      <c r="F41" s="14">
        <v>3500</v>
      </c>
      <c r="G41" s="14">
        <v>3500</v>
      </c>
      <c r="CT41" s="1">
        <f>+ROUND(F41*16/30,2)</f>
        <v>1866.67</v>
      </c>
      <c r="CU41" s="1">
        <v>3500</v>
      </c>
      <c r="CV41" s="1">
        <v>3500</v>
      </c>
      <c r="CW41" s="1">
        <v>3500</v>
      </c>
      <c r="CX41" s="1">
        <v>3500</v>
      </c>
      <c r="CY41" s="1">
        <v>3500</v>
      </c>
      <c r="CZ41" s="1">
        <v>3500</v>
      </c>
      <c r="DA41" s="1">
        <v>3500</v>
      </c>
      <c r="DB41" s="1">
        <v>3500</v>
      </c>
      <c r="DC41" s="1">
        <v>3500</v>
      </c>
      <c r="DD41" s="1">
        <v>3500</v>
      </c>
      <c r="DE41" s="1">
        <v>3500</v>
      </c>
      <c r="DF41" s="1">
        <v>3500</v>
      </c>
      <c r="DG41" s="1">
        <v>3500</v>
      </c>
      <c r="DH41" s="1">
        <v>3500</v>
      </c>
      <c r="DI41" s="1">
        <v>3500</v>
      </c>
      <c r="DJ41" s="1">
        <v>3500</v>
      </c>
      <c r="DK41" s="1">
        <v>3500</v>
      </c>
      <c r="DL41" s="1">
        <v>3500</v>
      </c>
      <c r="DM41" s="1">
        <v>3500</v>
      </c>
      <c r="DN41" s="1">
        <v>3500</v>
      </c>
      <c r="DO41" s="1">
        <v>3500</v>
      </c>
      <c r="DP41" s="1">
        <v>3500</v>
      </c>
      <c r="DQ41" s="1">
        <v>3500</v>
      </c>
      <c r="DR41" s="1">
        <v>3500</v>
      </c>
      <c r="DS41" s="1">
        <v>3500</v>
      </c>
      <c r="DT41" s="1">
        <v>3500</v>
      </c>
      <c r="DU41" s="1">
        <v>3500</v>
      </c>
      <c r="DV41" s="1">
        <v>3500</v>
      </c>
      <c r="DW41" s="1">
        <v>3500</v>
      </c>
      <c r="DX41" s="1">
        <v>3500</v>
      </c>
      <c r="DY41" s="1">
        <v>3500</v>
      </c>
      <c r="DZ41" s="1">
        <v>3500</v>
      </c>
      <c r="EA41" s="1">
        <v>3500</v>
      </c>
      <c r="EB41" s="1">
        <v>3500</v>
      </c>
      <c r="EC41" s="1">
        <v>3500</v>
      </c>
      <c r="ED41" s="1">
        <v>3500</v>
      </c>
      <c r="EE41" s="1">
        <v>3500</v>
      </c>
      <c r="EF41" s="1">
        <v>3500</v>
      </c>
      <c r="EG41" s="1">
        <v>3500</v>
      </c>
      <c r="EH41" s="1">
        <v>3500</v>
      </c>
      <c r="EI41" s="1">
        <v>3500</v>
      </c>
      <c r="EJ41" s="1">
        <v>3500</v>
      </c>
      <c r="EK41" s="1">
        <v>3500</v>
      </c>
      <c r="EL41" s="1">
        <v>3500</v>
      </c>
      <c r="EM41" s="1">
        <v>3500</v>
      </c>
      <c r="EN41" s="1">
        <v>3500</v>
      </c>
      <c r="EO41" s="1">
        <v>3500</v>
      </c>
      <c r="EP41" s="1">
        <v>3500</v>
      </c>
      <c r="EQ41" s="1">
        <v>3500</v>
      </c>
      <c r="ER41" s="1">
        <v>3500</v>
      </c>
      <c r="ES41" s="1">
        <v>3500</v>
      </c>
      <c r="ET41" s="1">
        <v>3500</v>
      </c>
      <c r="EU41" s="1">
        <v>3500</v>
      </c>
      <c r="EV41" s="1">
        <v>3500</v>
      </c>
      <c r="EW41" s="1">
        <v>3500</v>
      </c>
      <c r="EX41" s="1">
        <v>3500</v>
      </c>
      <c r="EY41" s="1">
        <v>3500</v>
      </c>
      <c r="EZ41" s="1">
        <v>3500</v>
      </c>
      <c r="FA41" s="1">
        <v>3500</v>
      </c>
      <c r="FB41" s="1">
        <v>3500</v>
      </c>
      <c r="FC41" s="1">
        <v>3500</v>
      </c>
      <c r="FD41" s="1">
        <v>3500</v>
      </c>
      <c r="FE41" s="1">
        <v>3500</v>
      </c>
      <c r="FF41" s="1">
        <v>3500</v>
      </c>
      <c r="FG41" s="1">
        <v>3500</v>
      </c>
      <c r="FH41" s="1">
        <v>3500</v>
      </c>
      <c r="FI41" s="1">
        <v>3500</v>
      </c>
      <c r="FJ41" s="1">
        <v>3500</v>
      </c>
      <c r="FK41" s="1">
        <v>3500</v>
      </c>
      <c r="FL41" s="1">
        <v>3500</v>
      </c>
      <c r="FM41" s="1">
        <v>3500</v>
      </c>
      <c r="FN41" s="1">
        <v>3500</v>
      </c>
      <c r="FO41" s="1">
        <v>3500</v>
      </c>
      <c r="FP41" s="1">
        <v>3500</v>
      </c>
      <c r="FQ41" s="1">
        <v>3500</v>
      </c>
      <c r="FR41" s="1">
        <v>3500</v>
      </c>
      <c r="FT41" s="13">
        <f t="shared" si="0"/>
        <v>267866.67</v>
      </c>
      <c r="FU41" s="13">
        <f t="shared" si="2"/>
        <v>225866.66999999998</v>
      </c>
      <c r="FW41" s="1">
        <v>3223.4</v>
      </c>
      <c r="FX41" s="1">
        <v>2.5</v>
      </c>
      <c r="FY41" s="1">
        <v>2.5</v>
      </c>
      <c r="GA41" s="1">
        <f t="shared" si="3"/>
        <v>5</v>
      </c>
      <c r="GB41" s="1">
        <f t="shared" si="4"/>
        <v>16117</v>
      </c>
    </row>
    <row r="42" spans="1:184" ht="18" x14ac:dyDescent="0.25">
      <c r="A42" s="8" t="s">
        <v>124</v>
      </c>
      <c r="B42" s="8" t="s">
        <v>15</v>
      </c>
      <c r="C42" s="9" t="s">
        <v>125</v>
      </c>
      <c r="D42" s="10" t="s">
        <v>126</v>
      </c>
      <c r="E42" s="10">
        <v>40627</v>
      </c>
      <c r="F42" s="14">
        <v>2025</v>
      </c>
      <c r="G42" s="14">
        <v>2025</v>
      </c>
      <c r="CU42" s="1">
        <f>+ROUND(F42*6/30,2)</f>
        <v>405</v>
      </c>
      <c r="CV42" s="1">
        <v>2025</v>
      </c>
      <c r="CW42" s="1">
        <v>2025</v>
      </c>
      <c r="CX42" s="1">
        <v>2025</v>
      </c>
      <c r="CY42" s="1">
        <v>2025</v>
      </c>
      <c r="CZ42" s="1">
        <v>2025</v>
      </c>
      <c r="DA42" s="1">
        <v>2025</v>
      </c>
      <c r="DB42" s="1">
        <v>2025</v>
      </c>
      <c r="DC42" s="1">
        <v>2025</v>
      </c>
      <c r="DD42" s="1">
        <v>2025</v>
      </c>
      <c r="DE42" s="1">
        <v>2025</v>
      </c>
      <c r="DF42" s="1">
        <v>2025</v>
      </c>
      <c r="DG42" s="1">
        <v>2025</v>
      </c>
      <c r="DH42" s="1">
        <v>2025</v>
      </c>
      <c r="DI42" s="1">
        <v>2025</v>
      </c>
      <c r="DJ42" s="1">
        <v>2025</v>
      </c>
      <c r="DK42" s="1">
        <v>2025</v>
      </c>
      <c r="DL42" s="1">
        <v>2025</v>
      </c>
      <c r="DM42" s="1">
        <v>2025</v>
      </c>
      <c r="DN42" s="1">
        <v>2025</v>
      </c>
      <c r="DO42" s="1">
        <v>2025</v>
      </c>
      <c r="DP42" s="1">
        <v>2025</v>
      </c>
      <c r="DQ42" s="1">
        <v>2025</v>
      </c>
      <c r="DR42" s="1">
        <v>2025</v>
      </c>
      <c r="DS42" s="1">
        <v>2025</v>
      </c>
      <c r="DT42" s="1">
        <v>2025</v>
      </c>
      <c r="DU42" s="1">
        <v>2025</v>
      </c>
      <c r="DV42" s="1">
        <v>2025</v>
      </c>
      <c r="DW42" s="1">
        <v>2025</v>
      </c>
      <c r="DX42" s="1">
        <v>2025</v>
      </c>
      <c r="DY42" s="1">
        <v>2025</v>
      </c>
      <c r="DZ42" s="1">
        <v>2025</v>
      </c>
      <c r="EA42" s="1">
        <v>2025</v>
      </c>
      <c r="EB42" s="1">
        <v>2025</v>
      </c>
      <c r="EC42" s="1">
        <v>2025</v>
      </c>
      <c r="ED42" s="1">
        <v>2025</v>
      </c>
      <c r="EE42" s="1">
        <v>2025</v>
      </c>
      <c r="EF42" s="1">
        <v>2025</v>
      </c>
      <c r="EG42" s="1">
        <v>2025</v>
      </c>
      <c r="EH42" s="1">
        <v>2025</v>
      </c>
      <c r="EI42" s="1">
        <v>2025</v>
      </c>
      <c r="EJ42" s="1">
        <v>2025</v>
      </c>
      <c r="EK42" s="1">
        <v>2025</v>
      </c>
      <c r="EL42" s="1">
        <v>2025</v>
      </c>
      <c r="EM42" s="1">
        <v>2025</v>
      </c>
      <c r="EN42" s="1">
        <v>2025</v>
      </c>
      <c r="EO42" s="1">
        <v>2025</v>
      </c>
      <c r="EP42" s="1">
        <v>2025</v>
      </c>
      <c r="EQ42" s="1">
        <v>2025</v>
      </c>
      <c r="ER42" s="1">
        <v>2025</v>
      </c>
      <c r="ES42" s="1">
        <v>2025</v>
      </c>
      <c r="ET42" s="1">
        <v>2025</v>
      </c>
      <c r="EU42" s="1">
        <v>2025</v>
      </c>
      <c r="EV42" s="1">
        <v>2025</v>
      </c>
      <c r="EW42" s="1">
        <v>2025</v>
      </c>
      <c r="EX42" s="1">
        <v>2025</v>
      </c>
      <c r="EY42" s="1">
        <v>2025</v>
      </c>
      <c r="EZ42" s="1">
        <v>2025</v>
      </c>
      <c r="FA42" s="1">
        <v>2025</v>
      </c>
      <c r="FB42" s="1">
        <v>2025</v>
      </c>
      <c r="FC42" s="1">
        <v>2025</v>
      </c>
      <c r="FD42" s="1">
        <v>2025</v>
      </c>
      <c r="FE42" s="1">
        <v>2025</v>
      </c>
      <c r="FF42" s="1">
        <v>2025</v>
      </c>
      <c r="FG42" s="1">
        <v>2025</v>
      </c>
      <c r="FH42" s="1">
        <v>2025</v>
      </c>
      <c r="FI42" s="1">
        <v>2025</v>
      </c>
      <c r="FJ42" s="1">
        <v>2025</v>
      </c>
      <c r="FK42" s="1">
        <v>2025</v>
      </c>
      <c r="FL42" s="1">
        <v>2025</v>
      </c>
      <c r="FM42" s="1">
        <v>2025</v>
      </c>
      <c r="FN42" s="1">
        <v>2025</v>
      </c>
      <c r="FO42" s="1">
        <v>2025</v>
      </c>
      <c r="FP42" s="1">
        <v>2025</v>
      </c>
      <c r="FQ42" s="1">
        <v>2025</v>
      </c>
      <c r="FR42" s="1">
        <v>2025</v>
      </c>
      <c r="FT42" s="13">
        <f t="shared" si="0"/>
        <v>152280</v>
      </c>
      <c r="FU42" s="13">
        <f t="shared" si="2"/>
        <v>127980</v>
      </c>
      <c r="FW42" s="1">
        <v>1808.11</v>
      </c>
      <c r="FX42" s="1">
        <v>2.5</v>
      </c>
      <c r="GA42" s="1">
        <f t="shared" si="3"/>
        <v>2.5</v>
      </c>
      <c r="GB42" s="1">
        <f t="shared" si="4"/>
        <v>4520.2749999999996</v>
      </c>
    </row>
    <row r="43" spans="1:184" ht="18" x14ac:dyDescent="0.25">
      <c r="A43" s="8" t="s">
        <v>127</v>
      </c>
      <c r="B43" s="8" t="s">
        <v>19</v>
      </c>
      <c r="C43" s="9" t="s">
        <v>128</v>
      </c>
      <c r="D43" s="10" t="s">
        <v>129</v>
      </c>
      <c r="E43" s="10">
        <v>40665</v>
      </c>
      <c r="F43" s="14">
        <v>2500</v>
      </c>
      <c r="G43" s="14">
        <v>2500</v>
      </c>
      <c r="CW43" s="1">
        <f>+ROUND(F43*29/30,2)</f>
        <v>2416.67</v>
      </c>
      <c r="CX43" s="1">
        <v>2500</v>
      </c>
      <c r="CY43" s="1">
        <v>2500</v>
      </c>
      <c r="CZ43" s="1">
        <v>2500</v>
      </c>
      <c r="DA43" s="1">
        <v>2500</v>
      </c>
      <c r="DB43" s="1">
        <v>2500</v>
      </c>
      <c r="DC43" s="1">
        <v>2500</v>
      </c>
      <c r="DD43" s="1">
        <v>2500</v>
      </c>
      <c r="DE43" s="1">
        <v>2500</v>
      </c>
      <c r="DF43" s="1">
        <v>2500</v>
      </c>
      <c r="DG43" s="1">
        <v>2500</v>
      </c>
      <c r="DH43" s="1">
        <v>2500</v>
      </c>
      <c r="DI43" s="1">
        <v>2500</v>
      </c>
      <c r="DJ43" s="1">
        <v>2500</v>
      </c>
      <c r="DK43" s="1">
        <v>2500</v>
      </c>
      <c r="DL43" s="1">
        <v>2500</v>
      </c>
      <c r="DM43" s="1">
        <v>2500</v>
      </c>
      <c r="DN43" s="1">
        <v>2500</v>
      </c>
      <c r="DO43" s="1">
        <v>2500</v>
      </c>
      <c r="DP43" s="1">
        <v>2500</v>
      </c>
      <c r="DQ43" s="1">
        <v>2500</v>
      </c>
      <c r="DR43" s="1">
        <v>2500</v>
      </c>
      <c r="DS43" s="1">
        <v>2500</v>
      </c>
      <c r="DT43" s="1">
        <v>2500</v>
      </c>
      <c r="DU43" s="1">
        <v>2500</v>
      </c>
      <c r="DV43" s="1">
        <v>2500</v>
      </c>
      <c r="DW43" s="1">
        <v>2500</v>
      </c>
      <c r="DX43" s="1">
        <v>2500</v>
      </c>
      <c r="DY43" s="1">
        <v>2500</v>
      </c>
      <c r="DZ43" s="1">
        <v>2500</v>
      </c>
      <c r="EA43" s="1">
        <v>2500</v>
      </c>
      <c r="EB43" s="1">
        <v>2500</v>
      </c>
      <c r="EC43" s="1">
        <v>2500</v>
      </c>
      <c r="ED43" s="1">
        <v>2500</v>
      </c>
      <c r="EE43" s="1">
        <v>2500</v>
      </c>
      <c r="EF43" s="1">
        <v>2500</v>
      </c>
      <c r="EG43" s="1">
        <v>2500</v>
      </c>
      <c r="EH43" s="1">
        <v>2500</v>
      </c>
      <c r="EI43" s="1">
        <v>2500</v>
      </c>
      <c r="EJ43" s="1">
        <v>2500</v>
      </c>
      <c r="EK43" s="1">
        <v>2500</v>
      </c>
      <c r="EL43" s="1">
        <v>2500</v>
      </c>
      <c r="EM43" s="1">
        <v>2500</v>
      </c>
      <c r="EN43" s="1">
        <v>2500</v>
      </c>
      <c r="EO43" s="1">
        <v>2500</v>
      </c>
      <c r="EP43" s="1">
        <v>2500</v>
      </c>
      <c r="EQ43" s="1">
        <v>2500</v>
      </c>
      <c r="ER43" s="1">
        <v>2500</v>
      </c>
      <c r="ES43" s="1">
        <v>2500</v>
      </c>
      <c r="ET43" s="1">
        <v>2500</v>
      </c>
      <c r="EU43" s="1">
        <v>2500</v>
      </c>
      <c r="EV43" s="1">
        <v>2500</v>
      </c>
      <c r="EW43" s="1">
        <v>2500</v>
      </c>
      <c r="EX43" s="1">
        <v>2500</v>
      </c>
      <c r="EY43" s="1">
        <v>2500</v>
      </c>
      <c r="EZ43" s="1">
        <v>2500</v>
      </c>
      <c r="FA43" s="1">
        <v>2500</v>
      </c>
      <c r="FB43" s="1">
        <v>2500</v>
      </c>
      <c r="FC43" s="1">
        <v>2500</v>
      </c>
      <c r="FD43" s="1">
        <v>2500</v>
      </c>
      <c r="FE43" s="1">
        <v>2500</v>
      </c>
      <c r="FF43" s="1">
        <v>2500</v>
      </c>
      <c r="FG43" s="1">
        <v>2500</v>
      </c>
      <c r="FH43" s="1">
        <v>2500</v>
      </c>
      <c r="FI43" s="1">
        <v>2500</v>
      </c>
      <c r="FJ43" s="1">
        <v>2500</v>
      </c>
      <c r="FK43" s="1">
        <v>2500</v>
      </c>
      <c r="FL43" s="1">
        <v>2500</v>
      </c>
      <c r="FM43" s="1">
        <v>2500</v>
      </c>
      <c r="FN43" s="1">
        <v>2500</v>
      </c>
      <c r="FO43" s="1">
        <v>2500</v>
      </c>
      <c r="FP43" s="1">
        <v>2500</v>
      </c>
      <c r="FQ43" s="1">
        <v>2500</v>
      </c>
      <c r="FR43" s="1">
        <v>2500</v>
      </c>
      <c r="FT43" s="13">
        <f t="shared" si="0"/>
        <v>184916.66999999998</v>
      </c>
      <c r="FU43" s="13">
        <f t="shared" si="2"/>
        <v>154916.66999999998</v>
      </c>
      <c r="FW43" s="1">
        <v>2408.35</v>
      </c>
      <c r="FX43" s="1">
        <v>2.5</v>
      </c>
      <c r="FY43" s="1">
        <v>2.5</v>
      </c>
      <c r="GA43" s="1">
        <f t="shared" si="3"/>
        <v>5</v>
      </c>
      <c r="GB43" s="1">
        <f t="shared" si="4"/>
        <v>12041.75</v>
      </c>
    </row>
    <row r="44" spans="1:184" ht="18" x14ac:dyDescent="0.25">
      <c r="A44" s="8" t="s">
        <v>130</v>
      </c>
      <c r="B44" s="8" t="s">
        <v>131</v>
      </c>
      <c r="C44" s="9" t="s">
        <v>132</v>
      </c>
      <c r="D44" s="10" t="s">
        <v>133</v>
      </c>
      <c r="E44" s="10">
        <v>40728</v>
      </c>
      <c r="F44" s="14">
        <v>3000</v>
      </c>
      <c r="G44" s="14">
        <v>3000</v>
      </c>
      <c r="CY44" s="1">
        <f>+ROUND(F44*27/30,2)</f>
        <v>2700</v>
      </c>
      <c r="CZ44" s="1">
        <v>3000</v>
      </c>
      <c r="DA44" s="1">
        <v>3000</v>
      </c>
      <c r="DB44" s="1">
        <v>3000</v>
      </c>
      <c r="DC44" s="1">
        <v>3000</v>
      </c>
      <c r="DD44" s="1">
        <v>3000</v>
      </c>
      <c r="DE44" s="1">
        <v>3000</v>
      </c>
      <c r="DF44" s="1">
        <v>3000</v>
      </c>
      <c r="DG44" s="1">
        <v>3000</v>
      </c>
      <c r="DH44" s="1">
        <v>3000</v>
      </c>
      <c r="DI44" s="1">
        <v>3000</v>
      </c>
      <c r="DJ44" s="1">
        <v>3000</v>
      </c>
      <c r="DK44" s="1">
        <v>3000</v>
      </c>
      <c r="DL44" s="1">
        <v>3000</v>
      </c>
      <c r="DM44" s="1">
        <v>3000</v>
      </c>
      <c r="DN44" s="1">
        <v>3000</v>
      </c>
      <c r="DO44" s="1">
        <v>3000</v>
      </c>
      <c r="DP44" s="1">
        <v>3000</v>
      </c>
      <c r="DQ44" s="1">
        <v>3000</v>
      </c>
      <c r="DR44" s="1">
        <v>3000</v>
      </c>
      <c r="DS44" s="1">
        <v>3000</v>
      </c>
      <c r="DT44" s="1">
        <v>3000</v>
      </c>
      <c r="DU44" s="1">
        <v>3000</v>
      </c>
      <c r="DV44" s="1">
        <v>3000</v>
      </c>
      <c r="DW44" s="1">
        <v>3000</v>
      </c>
      <c r="DX44" s="1">
        <v>3000</v>
      </c>
      <c r="DY44" s="1">
        <v>3000</v>
      </c>
      <c r="DZ44" s="1">
        <v>3000</v>
      </c>
      <c r="EA44" s="1">
        <v>3000</v>
      </c>
      <c r="EB44" s="1">
        <v>3000</v>
      </c>
      <c r="EC44" s="1">
        <v>3000</v>
      </c>
      <c r="ED44" s="1">
        <v>3000</v>
      </c>
      <c r="EE44" s="1">
        <v>3000</v>
      </c>
      <c r="EF44" s="1">
        <v>3000</v>
      </c>
      <c r="EG44" s="1">
        <v>3000</v>
      </c>
      <c r="EH44" s="1">
        <v>3000</v>
      </c>
      <c r="EI44" s="1">
        <v>3000</v>
      </c>
      <c r="EJ44" s="1">
        <v>3000</v>
      </c>
      <c r="EK44" s="1">
        <v>3000</v>
      </c>
      <c r="EL44" s="1">
        <v>3000</v>
      </c>
      <c r="EM44" s="1">
        <v>3000</v>
      </c>
      <c r="EN44" s="1">
        <v>3000</v>
      </c>
      <c r="EO44" s="1">
        <v>3000</v>
      </c>
      <c r="EP44" s="1">
        <v>3000</v>
      </c>
      <c r="EQ44" s="1">
        <v>3000</v>
      </c>
      <c r="ER44" s="1">
        <v>3000</v>
      </c>
      <c r="ES44" s="1">
        <v>3000</v>
      </c>
      <c r="ET44" s="1">
        <v>3000</v>
      </c>
      <c r="EU44" s="1">
        <v>3000</v>
      </c>
      <c r="EV44" s="1">
        <v>3000</v>
      </c>
      <c r="EW44" s="1">
        <v>3000</v>
      </c>
      <c r="EX44" s="1">
        <v>3000</v>
      </c>
      <c r="EY44" s="1">
        <v>3000</v>
      </c>
      <c r="EZ44" s="1">
        <v>3000</v>
      </c>
      <c r="FA44" s="1">
        <v>3000</v>
      </c>
      <c r="FB44" s="1">
        <v>3000</v>
      </c>
      <c r="FC44" s="1">
        <v>3000</v>
      </c>
      <c r="FD44" s="1">
        <v>3000</v>
      </c>
      <c r="FE44" s="1">
        <v>3000</v>
      </c>
      <c r="FF44" s="1">
        <v>3000</v>
      </c>
      <c r="FG44" s="1">
        <v>3000</v>
      </c>
      <c r="FH44" s="1">
        <v>3000</v>
      </c>
      <c r="FI44" s="1">
        <v>3000</v>
      </c>
      <c r="FJ44" s="1">
        <v>3000</v>
      </c>
      <c r="FK44" s="1">
        <v>3000</v>
      </c>
      <c r="FL44" s="1">
        <v>3000</v>
      </c>
      <c r="FM44" s="1">
        <v>3000</v>
      </c>
      <c r="FN44" s="1">
        <v>3000</v>
      </c>
      <c r="FO44" s="1">
        <v>3000</v>
      </c>
      <c r="FP44" s="1">
        <v>3000</v>
      </c>
      <c r="FQ44" s="1">
        <v>3000</v>
      </c>
      <c r="FR44" s="1">
        <v>3000</v>
      </c>
      <c r="FT44" s="13">
        <f t="shared" si="0"/>
        <v>215700</v>
      </c>
      <c r="FU44" s="13">
        <f t="shared" si="2"/>
        <v>179700</v>
      </c>
      <c r="FW44" s="1">
        <v>2827.9700000000003</v>
      </c>
      <c r="FX44" s="1">
        <v>2.5</v>
      </c>
      <c r="FY44" s="1">
        <v>2.5</v>
      </c>
      <c r="GA44" s="1">
        <f t="shared" si="3"/>
        <v>5</v>
      </c>
      <c r="GB44" s="1">
        <f t="shared" si="4"/>
        <v>14139.850000000002</v>
      </c>
    </row>
    <row r="45" spans="1:184" ht="18" x14ac:dyDescent="0.25">
      <c r="A45" s="8" t="s">
        <v>134</v>
      </c>
      <c r="B45" s="8" t="s">
        <v>19</v>
      </c>
      <c r="C45" s="9" t="s">
        <v>135</v>
      </c>
      <c r="D45" s="10" t="s">
        <v>136</v>
      </c>
      <c r="E45" s="10">
        <v>40731</v>
      </c>
      <c r="F45" s="14">
        <v>2500</v>
      </c>
      <c r="G45" s="14">
        <v>2500</v>
      </c>
      <c r="CY45" s="1">
        <f>+ROUND(F45*24/30,2)</f>
        <v>2000</v>
      </c>
      <c r="CZ45" s="1">
        <v>2500</v>
      </c>
      <c r="DA45" s="1">
        <v>2500</v>
      </c>
      <c r="DB45" s="1">
        <v>2500</v>
      </c>
      <c r="DC45" s="1">
        <v>2500</v>
      </c>
      <c r="DD45" s="1">
        <v>2500</v>
      </c>
      <c r="DE45" s="1">
        <v>2500</v>
      </c>
      <c r="DF45" s="1">
        <v>2500</v>
      </c>
      <c r="DG45" s="1">
        <v>2500</v>
      </c>
      <c r="DH45" s="1">
        <v>2500</v>
      </c>
      <c r="DI45" s="1">
        <v>2500</v>
      </c>
      <c r="DJ45" s="1">
        <v>2500</v>
      </c>
      <c r="DK45" s="1">
        <v>2500</v>
      </c>
      <c r="DL45" s="1">
        <v>2500</v>
      </c>
      <c r="DM45" s="1">
        <v>2500</v>
      </c>
      <c r="DN45" s="1">
        <v>2500</v>
      </c>
      <c r="DO45" s="1">
        <v>2500</v>
      </c>
      <c r="DP45" s="1">
        <v>2500</v>
      </c>
      <c r="DQ45" s="1">
        <v>2500</v>
      </c>
      <c r="DR45" s="1">
        <v>2500</v>
      </c>
      <c r="DS45" s="1">
        <v>2500</v>
      </c>
      <c r="DT45" s="1">
        <v>2500</v>
      </c>
      <c r="DU45" s="1">
        <v>2500</v>
      </c>
      <c r="DV45" s="1">
        <v>2500</v>
      </c>
      <c r="DW45" s="1">
        <v>2500</v>
      </c>
      <c r="DX45" s="1">
        <v>2500</v>
      </c>
      <c r="DY45" s="1">
        <v>2500</v>
      </c>
      <c r="DZ45" s="1">
        <v>2500</v>
      </c>
      <c r="EA45" s="1">
        <v>2500</v>
      </c>
      <c r="EB45" s="1">
        <v>2500</v>
      </c>
      <c r="EC45" s="1">
        <v>2500</v>
      </c>
      <c r="ED45" s="1">
        <v>2500</v>
      </c>
      <c r="EE45" s="1">
        <v>2500</v>
      </c>
      <c r="EF45" s="1">
        <v>2500</v>
      </c>
      <c r="EG45" s="1">
        <v>2500</v>
      </c>
      <c r="EH45" s="1">
        <v>2500</v>
      </c>
      <c r="EI45" s="1">
        <v>2500</v>
      </c>
      <c r="EJ45" s="1">
        <v>2500</v>
      </c>
      <c r="EK45" s="1">
        <v>2500</v>
      </c>
      <c r="EL45" s="1">
        <v>2500</v>
      </c>
      <c r="EM45" s="1">
        <v>2500</v>
      </c>
      <c r="EN45" s="1">
        <v>2500</v>
      </c>
      <c r="EO45" s="1">
        <v>2500</v>
      </c>
      <c r="EP45" s="1">
        <v>2500</v>
      </c>
      <c r="EQ45" s="1">
        <v>2500</v>
      </c>
      <c r="ER45" s="1">
        <v>2500</v>
      </c>
      <c r="ES45" s="1">
        <v>2500</v>
      </c>
      <c r="ET45" s="1">
        <v>2500</v>
      </c>
      <c r="EU45" s="1">
        <v>2500</v>
      </c>
      <c r="EV45" s="1">
        <v>2500</v>
      </c>
      <c r="EW45" s="1">
        <v>2500</v>
      </c>
      <c r="EX45" s="1">
        <v>2500</v>
      </c>
      <c r="EY45" s="1">
        <v>2500</v>
      </c>
      <c r="EZ45" s="1">
        <v>2500</v>
      </c>
      <c r="FA45" s="1">
        <v>2500</v>
      </c>
      <c r="FB45" s="1">
        <v>2500</v>
      </c>
      <c r="FC45" s="1">
        <v>2500</v>
      </c>
      <c r="FD45" s="1">
        <v>2500</v>
      </c>
      <c r="FE45" s="1">
        <v>2500</v>
      </c>
      <c r="FF45" s="1">
        <v>2500</v>
      </c>
      <c r="FG45" s="1">
        <v>2500</v>
      </c>
      <c r="FH45" s="1">
        <v>2500</v>
      </c>
      <c r="FI45" s="1">
        <v>2500</v>
      </c>
      <c r="FJ45" s="1">
        <v>2500</v>
      </c>
      <c r="FK45" s="1">
        <v>2500</v>
      </c>
      <c r="FL45" s="1">
        <v>2500</v>
      </c>
      <c r="FM45" s="1">
        <v>2500</v>
      </c>
      <c r="FN45" s="1">
        <v>2500</v>
      </c>
      <c r="FO45" s="1">
        <v>2500</v>
      </c>
      <c r="FP45" s="1">
        <v>2500</v>
      </c>
      <c r="FQ45" s="1">
        <v>2500</v>
      </c>
      <c r="FR45" s="1">
        <v>2500</v>
      </c>
      <c r="FT45" s="13">
        <f t="shared" si="0"/>
        <v>179500</v>
      </c>
      <c r="FU45" s="13">
        <f t="shared" si="2"/>
        <v>149500</v>
      </c>
      <c r="FW45" s="1">
        <v>2571.09</v>
      </c>
      <c r="FX45" s="1">
        <v>2.5</v>
      </c>
      <c r="FY45" s="1">
        <v>2.5</v>
      </c>
      <c r="GA45" s="1">
        <f t="shared" si="3"/>
        <v>5</v>
      </c>
      <c r="GB45" s="1">
        <f t="shared" si="4"/>
        <v>12855.45</v>
      </c>
    </row>
    <row r="46" spans="1:184" ht="18" x14ac:dyDescent="0.25">
      <c r="A46" s="8" t="s">
        <v>137</v>
      </c>
      <c r="B46" s="8" t="s">
        <v>131</v>
      </c>
      <c r="C46" s="9" t="s">
        <v>138</v>
      </c>
      <c r="D46" s="10" t="s">
        <v>139</v>
      </c>
      <c r="E46" s="10">
        <v>40749</v>
      </c>
      <c r="F46" s="14">
        <v>2250</v>
      </c>
      <c r="G46" s="14">
        <v>2250</v>
      </c>
      <c r="CY46" s="1">
        <f>+ROUND(F46*6/30,2)</f>
        <v>450</v>
      </c>
      <c r="CZ46" s="1">
        <v>2250</v>
      </c>
      <c r="DA46" s="1">
        <v>2250</v>
      </c>
      <c r="DB46" s="1">
        <v>2250</v>
      </c>
      <c r="DC46" s="1">
        <v>2250</v>
      </c>
      <c r="DD46" s="1">
        <v>2250</v>
      </c>
      <c r="DE46" s="1">
        <v>2250</v>
      </c>
      <c r="DF46" s="1">
        <v>2250</v>
      </c>
      <c r="DG46" s="1">
        <v>2250</v>
      </c>
      <c r="DH46" s="1">
        <v>2250</v>
      </c>
      <c r="DI46" s="1">
        <v>2250</v>
      </c>
      <c r="DJ46" s="1">
        <v>2250</v>
      </c>
      <c r="DK46" s="1">
        <v>2250</v>
      </c>
      <c r="DL46" s="1">
        <v>2250</v>
      </c>
      <c r="DM46" s="1">
        <v>2250</v>
      </c>
      <c r="DN46" s="1">
        <v>2250</v>
      </c>
      <c r="DO46" s="1">
        <v>2250</v>
      </c>
      <c r="DP46" s="1">
        <v>2250</v>
      </c>
      <c r="DQ46" s="1">
        <v>2250</v>
      </c>
      <c r="DR46" s="1">
        <v>2250</v>
      </c>
      <c r="DS46" s="1">
        <v>2250</v>
      </c>
      <c r="DT46" s="1">
        <v>2250</v>
      </c>
      <c r="DU46" s="1">
        <v>2250</v>
      </c>
      <c r="DV46" s="1">
        <v>2250</v>
      </c>
      <c r="DW46" s="1">
        <v>2250</v>
      </c>
      <c r="DX46" s="1">
        <v>2250</v>
      </c>
      <c r="DY46" s="1">
        <v>2250</v>
      </c>
      <c r="DZ46" s="1">
        <v>2250</v>
      </c>
      <c r="EA46" s="1">
        <v>2250</v>
      </c>
      <c r="EB46" s="1">
        <v>2250</v>
      </c>
      <c r="EC46" s="1">
        <v>2250</v>
      </c>
      <c r="ED46" s="1">
        <v>2250</v>
      </c>
      <c r="EE46" s="1">
        <v>2250</v>
      </c>
      <c r="EF46" s="1">
        <v>2250</v>
      </c>
      <c r="EG46" s="1">
        <v>2250</v>
      </c>
      <c r="EH46" s="1">
        <v>2250</v>
      </c>
      <c r="EI46" s="1">
        <v>2250</v>
      </c>
      <c r="EJ46" s="1">
        <v>2250</v>
      </c>
      <c r="EK46" s="1">
        <v>2250</v>
      </c>
      <c r="EL46" s="1">
        <v>2250</v>
      </c>
      <c r="EM46" s="1">
        <v>2250</v>
      </c>
      <c r="EN46" s="1">
        <v>2250</v>
      </c>
      <c r="EO46" s="1">
        <v>2250</v>
      </c>
      <c r="EP46" s="1">
        <v>2250</v>
      </c>
      <c r="EQ46" s="1">
        <v>2250</v>
      </c>
      <c r="ER46" s="1">
        <v>2250</v>
      </c>
      <c r="ES46" s="1">
        <v>2250</v>
      </c>
      <c r="ET46" s="1">
        <v>2250</v>
      </c>
      <c r="EU46" s="1">
        <v>2250</v>
      </c>
      <c r="EV46" s="1">
        <v>2250</v>
      </c>
      <c r="EW46" s="1">
        <v>2250</v>
      </c>
      <c r="EX46" s="1">
        <v>2250</v>
      </c>
      <c r="EY46" s="1">
        <v>2250</v>
      </c>
      <c r="EZ46" s="1">
        <v>2250</v>
      </c>
      <c r="FA46" s="1">
        <v>2250</v>
      </c>
      <c r="FB46" s="1">
        <v>2250</v>
      </c>
      <c r="FC46" s="1">
        <v>2250</v>
      </c>
      <c r="FD46" s="1">
        <v>2250</v>
      </c>
      <c r="FE46" s="1">
        <v>2250</v>
      </c>
      <c r="FF46" s="1">
        <v>2250</v>
      </c>
      <c r="FG46" s="1">
        <v>2250</v>
      </c>
      <c r="FH46" s="1">
        <v>2250</v>
      </c>
      <c r="FI46" s="1">
        <v>2250</v>
      </c>
      <c r="FJ46" s="1">
        <v>2250</v>
      </c>
      <c r="FK46" s="1">
        <v>2250</v>
      </c>
      <c r="FL46" s="1">
        <v>2250</v>
      </c>
      <c r="FM46" s="1">
        <v>2250</v>
      </c>
      <c r="FN46" s="1">
        <v>2250</v>
      </c>
      <c r="FO46" s="1">
        <v>2250</v>
      </c>
      <c r="FP46" s="1">
        <v>2250</v>
      </c>
      <c r="FQ46" s="1">
        <v>2250</v>
      </c>
      <c r="FR46" s="1">
        <v>2250</v>
      </c>
      <c r="FT46" s="13">
        <f t="shared" si="0"/>
        <v>160200</v>
      </c>
      <c r="FU46" s="13">
        <f t="shared" si="2"/>
        <v>133200</v>
      </c>
      <c r="FW46" s="1">
        <v>2022.4</v>
      </c>
      <c r="FX46" s="1">
        <v>2.5</v>
      </c>
      <c r="GA46" s="1">
        <f t="shared" si="3"/>
        <v>2.5</v>
      </c>
      <c r="GB46" s="1">
        <f t="shared" si="4"/>
        <v>5056</v>
      </c>
    </row>
    <row r="47" spans="1:184" ht="18" x14ac:dyDescent="0.25">
      <c r="A47" s="8" t="s">
        <v>140</v>
      </c>
      <c r="B47" s="8" t="s">
        <v>15</v>
      </c>
      <c r="C47" s="9" t="s">
        <v>141</v>
      </c>
      <c r="D47" s="10" t="s">
        <v>142</v>
      </c>
      <c r="E47" s="10">
        <v>40753</v>
      </c>
      <c r="F47" s="14">
        <v>2500</v>
      </c>
      <c r="G47" s="14">
        <v>2500</v>
      </c>
      <c r="CY47" s="1">
        <f>+ROUND(F47*2/30,2)</f>
        <v>166.67</v>
      </c>
      <c r="CZ47" s="1">
        <v>2500</v>
      </c>
      <c r="DA47" s="1">
        <v>2500</v>
      </c>
      <c r="DB47" s="1">
        <v>2500</v>
      </c>
      <c r="DC47" s="1">
        <v>2500</v>
      </c>
      <c r="DD47" s="1">
        <v>2500</v>
      </c>
      <c r="DE47" s="1">
        <v>2500</v>
      </c>
      <c r="DF47" s="1">
        <v>2500</v>
      </c>
      <c r="DG47" s="1">
        <v>2500</v>
      </c>
      <c r="DH47" s="1">
        <v>2500</v>
      </c>
      <c r="DI47" s="1">
        <v>2500</v>
      </c>
      <c r="DJ47" s="1">
        <v>2500</v>
      </c>
      <c r="DK47" s="1">
        <v>2500</v>
      </c>
      <c r="DL47" s="1">
        <v>2500</v>
      </c>
      <c r="DM47" s="1">
        <v>2500</v>
      </c>
      <c r="DN47" s="1">
        <v>2500</v>
      </c>
      <c r="DO47" s="1">
        <v>2500</v>
      </c>
      <c r="DP47" s="1">
        <v>2500</v>
      </c>
      <c r="DQ47" s="1">
        <v>2500</v>
      </c>
      <c r="DR47" s="1">
        <v>2500</v>
      </c>
      <c r="DS47" s="1">
        <v>2500</v>
      </c>
      <c r="DT47" s="1">
        <v>2500</v>
      </c>
      <c r="DU47" s="1">
        <v>2500</v>
      </c>
      <c r="DV47" s="1">
        <v>2500</v>
      </c>
      <c r="DW47" s="1">
        <v>2500</v>
      </c>
      <c r="DX47" s="1">
        <v>2500</v>
      </c>
      <c r="DY47" s="1">
        <v>2500</v>
      </c>
      <c r="DZ47" s="1">
        <v>2500</v>
      </c>
      <c r="EA47" s="1">
        <v>2500</v>
      </c>
      <c r="EB47" s="1">
        <v>2500</v>
      </c>
      <c r="EC47" s="1">
        <v>2500</v>
      </c>
      <c r="ED47" s="1">
        <v>2500</v>
      </c>
      <c r="EE47" s="1">
        <v>2500</v>
      </c>
      <c r="EF47" s="1">
        <v>2500</v>
      </c>
      <c r="EG47" s="1">
        <v>2500</v>
      </c>
      <c r="EH47" s="1">
        <v>2500</v>
      </c>
      <c r="EI47" s="1">
        <v>2500</v>
      </c>
      <c r="EJ47" s="1">
        <v>2500</v>
      </c>
      <c r="EK47" s="1">
        <v>2500</v>
      </c>
      <c r="EL47" s="1">
        <v>2500</v>
      </c>
      <c r="EM47" s="1">
        <v>2500</v>
      </c>
      <c r="EN47" s="1">
        <v>2500</v>
      </c>
      <c r="EO47" s="1">
        <v>2500</v>
      </c>
      <c r="EP47" s="1">
        <v>2500</v>
      </c>
      <c r="EQ47" s="1">
        <v>2500</v>
      </c>
      <c r="ER47" s="1">
        <v>2500</v>
      </c>
      <c r="ES47" s="1">
        <v>2500</v>
      </c>
      <c r="ET47" s="1">
        <v>2500</v>
      </c>
      <c r="EU47" s="1">
        <v>2500</v>
      </c>
      <c r="EV47" s="1">
        <v>2500</v>
      </c>
      <c r="EW47" s="1">
        <v>2500</v>
      </c>
      <c r="EX47" s="1">
        <v>2500</v>
      </c>
      <c r="EY47" s="1">
        <v>2500</v>
      </c>
      <c r="EZ47" s="1">
        <v>2500</v>
      </c>
      <c r="FA47" s="1">
        <v>2500</v>
      </c>
      <c r="FB47" s="1">
        <v>2500</v>
      </c>
      <c r="FC47" s="1">
        <v>2500</v>
      </c>
      <c r="FD47" s="1">
        <v>2500</v>
      </c>
      <c r="FE47" s="1">
        <v>2500</v>
      </c>
      <c r="FF47" s="1">
        <v>2500</v>
      </c>
      <c r="FG47" s="1">
        <v>2500</v>
      </c>
      <c r="FH47" s="1">
        <v>2500</v>
      </c>
      <c r="FI47" s="1">
        <v>2500</v>
      </c>
      <c r="FJ47" s="1">
        <v>2500</v>
      </c>
      <c r="FK47" s="1">
        <v>2500</v>
      </c>
      <c r="FL47" s="1">
        <v>2500</v>
      </c>
      <c r="FM47" s="1">
        <v>2500</v>
      </c>
      <c r="FN47" s="1">
        <v>2500</v>
      </c>
      <c r="FO47" s="1">
        <v>2500</v>
      </c>
      <c r="FP47" s="1">
        <v>2500</v>
      </c>
      <c r="FQ47" s="1">
        <v>2500</v>
      </c>
      <c r="FR47" s="1">
        <v>2500</v>
      </c>
      <c r="FT47" s="13">
        <f t="shared" si="0"/>
        <v>177666.66999999998</v>
      </c>
      <c r="FU47" s="13">
        <f t="shared" si="2"/>
        <v>147666.66999999998</v>
      </c>
      <c r="FW47" s="1">
        <v>2476.6</v>
      </c>
      <c r="FX47" s="1">
        <v>2.5</v>
      </c>
      <c r="FY47" s="1">
        <v>2.5</v>
      </c>
      <c r="GA47" s="1">
        <f t="shared" si="3"/>
        <v>5</v>
      </c>
      <c r="GB47" s="1">
        <f t="shared" si="4"/>
        <v>12383</v>
      </c>
    </row>
    <row r="48" spans="1:184" ht="18" x14ac:dyDescent="0.25">
      <c r="A48" s="8" t="s">
        <v>143</v>
      </c>
      <c r="B48" s="8" t="s">
        <v>131</v>
      </c>
      <c r="C48" s="9" t="s">
        <v>144</v>
      </c>
      <c r="D48" s="10" t="s">
        <v>145</v>
      </c>
      <c r="E48" s="10">
        <v>40783</v>
      </c>
      <c r="F48" s="14">
        <v>3000</v>
      </c>
      <c r="G48" s="14">
        <v>3000</v>
      </c>
      <c r="CZ48" s="1">
        <f>+ROUND(F48*3/30,2)</f>
        <v>300</v>
      </c>
      <c r="DA48" s="1">
        <v>3000</v>
      </c>
      <c r="DB48" s="1">
        <v>3000</v>
      </c>
      <c r="DC48" s="1">
        <v>3000</v>
      </c>
      <c r="DD48" s="1">
        <v>3000</v>
      </c>
      <c r="DE48" s="1">
        <v>3000</v>
      </c>
      <c r="DF48" s="1">
        <v>3000</v>
      </c>
      <c r="DG48" s="1">
        <v>3000</v>
      </c>
      <c r="DH48" s="1">
        <v>3000</v>
      </c>
      <c r="DI48" s="1">
        <v>3000</v>
      </c>
      <c r="DJ48" s="1">
        <v>3000</v>
      </c>
      <c r="DK48" s="1">
        <v>3000</v>
      </c>
      <c r="DL48" s="1">
        <v>3000</v>
      </c>
      <c r="DM48" s="1">
        <v>3000</v>
      </c>
      <c r="DN48" s="1">
        <v>3000</v>
      </c>
      <c r="DO48" s="1">
        <v>3000</v>
      </c>
      <c r="DP48" s="1">
        <v>3000</v>
      </c>
      <c r="DQ48" s="1">
        <v>3000</v>
      </c>
      <c r="DR48" s="1">
        <v>3000</v>
      </c>
      <c r="DS48" s="1">
        <v>3000</v>
      </c>
      <c r="DT48" s="1">
        <v>3000</v>
      </c>
      <c r="DU48" s="1">
        <v>3000</v>
      </c>
      <c r="DV48" s="1">
        <v>3000</v>
      </c>
      <c r="DW48" s="1">
        <v>3000</v>
      </c>
      <c r="DX48" s="1">
        <v>3000</v>
      </c>
      <c r="DY48" s="1">
        <v>3000</v>
      </c>
      <c r="DZ48" s="1">
        <v>3000</v>
      </c>
      <c r="EA48" s="1">
        <v>3000</v>
      </c>
      <c r="EB48" s="1">
        <v>3000</v>
      </c>
      <c r="EC48" s="1">
        <v>3000</v>
      </c>
      <c r="ED48" s="1">
        <v>3000</v>
      </c>
      <c r="EE48" s="1">
        <v>3000</v>
      </c>
      <c r="EF48" s="1">
        <v>3000</v>
      </c>
      <c r="EG48" s="1">
        <v>3000</v>
      </c>
      <c r="EH48" s="1">
        <v>3000</v>
      </c>
      <c r="EI48" s="1">
        <v>3000</v>
      </c>
      <c r="EJ48" s="1">
        <v>3000</v>
      </c>
      <c r="EK48" s="1">
        <v>3000</v>
      </c>
      <c r="EL48" s="1">
        <v>3000</v>
      </c>
      <c r="EM48" s="1">
        <v>3000</v>
      </c>
      <c r="EN48" s="1">
        <v>3000</v>
      </c>
      <c r="EO48" s="1">
        <v>3000</v>
      </c>
      <c r="EP48" s="1">
        <v>3000</v>
      </c>
      <c r="EQ48" s="1">
        <v>3000</v>
      </c>
      <c r="ER48" s="1">
        <v>3000</v>
      </c>
      <c r="ES48" s="1">
        <v>3000</v>
      </c>
      <c r="ET48" s="1">
        <v>3000</v>
      </c>
      <c r="EU48" s="1">
        <v>3000</v>
      </c>
      <c r="EV48" s="1">
        <v>3000</v>
      </c>
      <c r="EW48" s="1">
        <v>3000</v>
      </c>
      <c r="EX48" s="1">
        <v>3000</v>
      </c>
      <c r="EY48" s="1">
        <v>3000</v>
      </c>
      <c r="EZ48" s="1">
        <v>3000</v>
      </c>
      <c r="FA48" s="1">
        <v>3000</v>
      </c>
      <c r="FB48" s="1">
        <v>3000</v>
      </c>
      <c r="FC48" s="1">
        <v>3000</v>
      </c>
      <c r="FD48" s="1">
        <v>3000</v>
      </c>
      <c r="FE48" s="1">
        <v>3000</v>
      </c>
      <c r="FF48" s="1">
        <v>3000</v>
      </c>
      <c r="FG48" s="1">
        <v>3000</v>
      </c>
      <c r="FH48" s="1">
        <v>3000</v>
      </c>
      <c r="FI48" s="1">
        <v>3000</v>
      </c>
      <c r="FJ48" s="1">
        <v>3000</v>
      </c>
      <c r="FK48" s="1">
        <v>3000</v>
      </c>
      <c r="FL48" s="1">
        <v>3000</v>
      </c>
      <c r="FM48" s="1">
        <v>3000</v>
      </c>
      <c r="FN48" s="1">
        <v>3000</v>
      </c>
      <c r="FO48" s="1">
        <v>3000</v>
      </c>
      <c r="FP48" s="1">
        <v>3000</v>
      </c>
      <c r="FQ48" s="1">
        <v>3000</v>
      </c>
      <c r="FR48" s="1">
        <v>3000</v>
      </c>
      <c r="FT48" s="13">
        <f t="shared" si="0"/>
        <v>210300</v>
      </c>
      <c r="FU48" s="13">
        <f t="shared" si="2"/>
        <v>174300</v>
      </c>
      <c r="FW48" s="1">
        <v>2802.26</v>
      </c>
      <c r="FX48" s="1">
        <v>2.5</v>
      </c>
      <c r="FY48" s="1">
        <v>2.5</v>
      </c>
      <c r="GA48" s="1">
        <f t="shared" si="3"/>
        <v>5</v>
      </c>
      <c r="GB48" s="1">
        <f t="shared" si="4"/>
        <v>14011.300000000001</v>
      </c>
    </row>
    <row r="49" spans="1:184" ht="18" x14ac:dyDescent="0.25">
      <c r="A49" s="8" t="s">
        <v>146</v>
      </c>
      <c r="B49" s="8" t="s">
        <v>15</v>
      </c>
      <c r="C49" s="9" t="s">
        <v>147</v>
      </c>
      <c r="D49" s="10" t="s">
        <v>148</v>
      </c>
      <c r="E49" s="10">
        <v>40787</v>
      </c>
      <c r="F49" s="14">
        <v>2500</v>
      </c>
      <c r="G49" s="14">
        <v>2500</v>
      </c>
      <c r="DA49" s="1">
        <v>2500</v>
      </c>
      <c r="DB49" s="1">
        <v>2500</v>
      </c>
      <c r="DC49" s="1">
        <v>2500</v>
      </c>
      <c r="DD49" s="1">
        <v>2500</v>
      </c>
      <c r="DE49" s="1">
        <v>2500</v>
      </c>
      <c r="DF49" s="1">
        <v>2500</v>
      </c>
      <c r="DG49" s="1">
        <v>2500</v>
      </c>
      <c r="DH49" s="1">
        <v>2500</v>
      </c>
      <c r="DI49" s="1">
        <v>2500</v>
      </c>
      <c r="DJ49" s="1">
        <v>2500</v>
      </c>
      <c r="DK49" s="1">
        <v>2500</v>
      </c>
      <c r="DL49" s="1">
        <v>2500</v>
      </c>
      <c r="DM49" s="1">
        <v>2500</v>
      </c>
      <c r="DN49" s="1">
        <v>2500</v>
      </c>
      <c r="DO49" s="1">
        <v>2500</v>
      </c>
      <c r="DP49" s="1">
        <v>2500</v>
      </c>
      <c r="DQ49" s="1">
        <v>2500</v>
      </c>
      <c r="DR49" s="1">
        <v>2500</v>
      </c>
      <c r="DS49" s="1">
        <v>2500</v>
      </c>
      <c r="DT49" s="1">
        <v>2500</v>
      </c>
      <c r="DU49" s="1">
        <v>2500</v>
      </c>
      <c r="DV49" s="1">
        <v>2500</v>
      </c>
      <c r="DW49" s="1">
        <v>2500</v>
      </c>
      <c r="DX49" s="1">
        <v>2500</v>
      </c>
      <c r="DY49" s="1">
        <v>2500</v>
      </c>
      <c r="DZ49" s="1">
        <v>2500</v>
      </c>
      <c r="EA49" s="1">
        <v>2500</v>
      </c>
      <c r="EB49" s="1">
        <v>2500</v>
      </c>
      <c r="EC49" s="1">
        <v>2500</v>
      </c>
      <c r="ED49" s="1">
        <v>2500</v>
      </c>
      <c r="EE49" s="1">
        <v>2500</v>
      </c>
      <c r="EF49" s="1">
        <v>2500</v>
      </c>
      <c r="EG49" s="1">
        <v>2500</v>
      </c>
      <c r="EH49" s="1">
        <v>2500</v>
      </c>
      <c r="EI49" s="1">
        <v>2500</v>
      </c>
      <c r="EJ49" s="1">
        <v>2500</v>
      </c>
      <c r="EK49" s="1">
        <v>2500</v>
      </c>
      <c r="EL49" s="1">
        <v>2500</v>
      </c>
      <c r="EM49" s="1">
        <v>2500</v>
      </c>
      <c r="EN49" s="1">
        <v>2500</v>
      </c>
      <c r="EO49" s="1">
        <v>2500</v>
      </c>
      <c r="EP49" s="1">
        <v>2500</v>
      </c>
      <c r="EQ49" s="1">
        <v>2500</v>
      </c>
      <c r="ER49" s="1">
        <v>2500</v>
      </c>
      <c r="ES49" s="1">
        <v>2500</v>
      </c>
      <c r="ET49" s="1">
        <v>2500</v>
      </c>
      <c r="EU49" s="1">
        <v>2500</v>
      </c>
      <c r="EV49" s="1">
        <v>2500</v>
      </c>
      <c r="EW49" s="1">
        <v>2500</v>
      </c>
      <c r="EX49" s="1">
        <v>2500</v>
      </c>
      <c r="EY49" s="1">
        <v>2500</v>
      </c>
      <c r="EZ49" s="1">
        <v>2500</v>
      </c>
      <c r="FA49" s="1">
        <v>2500</v>
      </c>
      <c r="FB49" s="1">
        <v>2500</v>
      </c>
      <c r="FC49" s="1">
        <v>2500</v>
      </c>
      <c r="FD49" s="1">
        <v>2500</v>
      </c>
      <c r="FE49" s="1">
        <v>2500</v>
      </c>
      <c r="FF49" s="1">
        <v>2500</v>
      </c>
      <c r="FG49" s="1">
        <v>2500</v>
      </c>
      <c r="FH49" s="1">
        <v>2500</v>
      </c>
      <c r="FI49" s="1">
        <v>2500</v>
      </c>
      <c r="FJ49" s="1">
        <v>2500</v>
      </c>
      <c r="FK49" s="1">
        <v>2500</v>
      </c>
      <c r="FL49" s="1">
        <v>2500</v>
      </c>
      <c r="FM49" s="1">
        <v>2500</v>
      </c>
      <c r="FN49" s="1">
        <v>2500</v>
      </c>
      <c r="FO49" s="1">
        <v>2500</v>
      </c>
      <c r="FP49" s="1">
        <v>2500</v>
      </c>
      <c r="FQ49" s="1">
        <v>2500</v>
      </c>
      <c r="FR49" s="1">
        <v>2500</v>
      </c>
      <c r="FT49" s="13">
        <f t="shared" si="0"/>
        <v>175000</v>
      </c>
      <c r="FU49" s="13">
        <f t="shared" si="2"/>
        <v>145000</v>
      </c>
      <c r="FW49" s="1">
        <v>2615.69</v>
      </c>
      <c r="FX49" s="1">
        <v>2.5</v>
      </c>
      <c r="FY49" s="1">
        <v>2.5</v>
      </c>
      <c r="GA49" s="1">
        <f t="shared" si="3"/>
        <v>5</v>
      </c>
      <c r="GB49" s="1">
        <f t="shared" si="4"/>
        <v>13078.45</v>
      </c>
    </row>
    <row r="50" spans="1:184" ht="18" x14ac:dyDescent="0.25">
      <c r="A50" s="8" t="s">
        <v>149</v>
      </c>
      <c r="B50" s="8" t="s">
        <v>15</v>
      </c>
      <c r="C50" s="9" t="s">
        <v>150</v>
      </c>
      <c r="D50" s="10" t="s">
        <v>151</v>
      </c>
      <c r="E50" s="10">
        <v>40799</v>
      </c>
      <c r="F50" s="14">
        <v>2250</v>
      </c>
      <c r="G50" s="14">
        <v>2250</v>
      </c>
      <c r="DA50" s="1">
        <f>+ROUND(F50*18/30,2)</f>
        <v>1350</v>
      </c>
      <c r="DB50" s="1">
        <v>2250</v>
      </c>
      <c r="DC50" s="1">
        <v>2250</v>
      </c>
      <c r="DD50" s="1">
        <v>2250</v>
      </c>
      <c r="DE50" s="1">
        <v>2250</v>
      </c>
      <c r="DF50" s="1">
        <v>2250</v>
      </c>
      <c r="DG50" s="1">
        <v>2250</v>
      </c>
      <c r="DH50" s="1">
        <v>2250</v>
      </c>
      <c r="DI50" s="1">
        <v>2250</v>
      </c>
      <c r="DJ50" s="1">
        <v>2250</v>
      </c>
      <c r="DK50" s="1">
        <v>2250</v>
      </c>
      <c r="DL50" s="1">
        <v>2250</v>
      </c>
      <c r="DM50" s="1">
        <v>2250</v>
      </c>
      <c r="DN50" s="1">
        <v>2250</v>
      </c>
      <c r="DO50" s="1">
        <v>2250</v>
      </c>
      <c r="DP50" s="1">
        <v>2250</v>
      </c>
      <c r="DQ50" s="1">
        <v>2250</v>
      </c>
      <c r="DR50" s="1">
        <v>2250</v>
      </c>
      <c r="DS50" s="1">
        <v>2250</v>
      </c>
      <c r="DT50" s="1">
        <v>2250</v>
      </c>
      <c r="DU50" s="1">
        <v>2250</v>
      </c>
      <c r="DV50" s="1">
        <v>2250</v>
      </c>
      <c r="DW50" s="1">
        <v>2250</v>
      </c>
      <c r="DX50" s="1">
        <v>2250</v>
      </c>
      <c r="DY50" s="1">
        <v>2250</v>
      </c>
      <c r="DZ50" s="1">
        <v>2250</v>
      </c>
      <c r="EA50" s="1">
        <v>2250</v>
      </c>
      <c r="EB50" s="1">
        <v>2250</v>
      </c>
      <c r="EC50" s="1">
        <v>2250</v>
      </c>
      <c r="ED50" s="1">
        <v>2250</v>
      </c>
      <c r="EE50" s="1">
        <v>2250</v>
      </c>
      <c r="EF50" s="1">
        <v>2250</v>
      </c>
      <c r="EG50" s="1">
        <v>2250</v>
      </c>
      <c r="EH50" s="1">
        <v>2250</v>
      </c>
      <c r="EI50" s="1">
        <v>2250</v>
      </c>
      <c r="EJ50" s="1">
        <v>2250</v>
      </c>
      <c r="EK50" s="1">
        <v>2250</v>
      </c>
      <c r="EL50" s="1">
        <v>2250</v>
      </c>
      <c r="EM50" s="1">
        <v>2250</v>
      </c>
      <c r="EN50" s="1">
        <v>2250</v>
      </c>
      <c r="EO50" s="1">
        <v>2250</v>
      </c>
      <c r="EP50" s="1">
        <v>2250</v>
      </c>
      <c r="EQ50" s="1">
        <v>2250</v>
      </c>
      <c r="ER50" s="1">
        <v>2250</v>
      </c>
      <c r="ES50" s="1">
        <v>2250</v>
      </c>
      <c r="ET50" s="1">
        <v>2250</v>
      </c>
      <c r="EU50" s="1">
        <v>2250</v>
      </c>
      <c r="EV50" s="1">
        <v>2250</v>
      </c>
      <c r="EW50" s="1">
        <v>2250</v>
      </c>
      <c r="EX50" s="1">
        <v>2250</v>
      </c>
      <c r="EY50" s="1">
        <v>2250</v>
      </c>
      <c r="EZ50" s="1">
        <v>2250</v>
      </c>
      <c r="FA50" s="1">
        <v>2250</v>
      </c>
      <c r="FB50" s="1">
        <v>2250</v>
      </c>
      <c r="FC50" s="1">
        <v>2250</v>
      </c>
      <c r="FD50" s="1">
        <v>2250</v>
      </c>
      <c r="FE50" s="1">
        <v>2250</v>
      </c>
      <c r="FF50" s="1">
        <v>2250</v>
      </c>
      <c r="FG50" s="1">
        <v>2250</v>
      </c>
      <c r="FH50" s="1">
        <v>2250</v>
      </c>
      <c r="FI50" s="1">
        <v>2250</v>
      </c>
      <c r="FJ50" s="1">
        <v>2250</v>
      </c>
      <c r="FK50" s="1">
        <v>2250</v>
      </c>
      <c r="FL50" s="1">
        <v>2250</v>
      </c>
      <c r="FM50" s="1">
        <v>2250</v>
      </c>
      <c r="FN50" s="1">
        <v>2250</v>
      </c>
      <c r="FO50" s="1">
        <v>2250</v>
      </c>
      <c r="FP50" s="1">
        <v>2250</v>
      </c>
      <c r="FQ50" s="1">
        <v>2250</v>
      </c>
      <c r="FR50" s="1">
        <v>2250</v>
      </c>
      <c r="FT50" s="13">
        <f t="shared" si="0"/>
        <v>156600</v>
      </c>
      <c r="FU50" s="13">
        <f t="shared" si="2"/>
        <v>129600</v>
      </c>
      <c r="FW50" s="1">
        <v>2108.5700000000002</v>
      </c>
      <c r="FX50" s="1">
        <v>2.5</v>
      </c>
      <c r="GA50" s="1">
        <f t="shared" si="3"/>
        <v>2.5</v>
      </c>
      <c r="GB50" s="1">
        <f t="shared" si="4"/>
        <v>5271.4250000000002</v>
      </c>
    </row>
    <row r="51" spans="1:184" ht="18" x14ac:dyDescent="0.25">
      <c r="A51" s="8" t="s">
        <v>152</v>
      </c>
      <c r="B51" s="8" t="s">
        <v>131</v>
      </c>
      <c r="C51" s="9" t="s">
        <v>153</v>
      </c>
      <c r="D51" s="10" t="s">
        <v>154</v>
      </c>
      <c r="E51" s="10">
        <v>40820</v>
      </c>
      <c r="F51" s="14">
        <v>3000</v>
      </c>
      <c r="G51" s="14">
        <v>3000</v>
      </c>
      <c r="DB51" s="1">
        <f>+ROUND(F51*27/30,2)</f>
        <v>2700</v>
      </c>
      <c r="DC51" s="1">
        <v>3000</v>
      </c>
      <c r="DD51" s="1">
        <v>3000</v>
      </c>
      <c r="DE51" s="1">
        <v>3000</v>
      </c>
      <c r="DF51" s="1">
        <v>3000</v>
      </c>
      <c r="DG51" s="1">
        <v>3000</v>
      </c>
      <c r="DH51" s="1">
        <v>3000</v>
      </c>
      <c r="DI51" s="1">
        <v>3000</v>
      </c>
      <c r="DJ51" s="1">
        <v>3000</v>
      </c>
      <c r="DK51" s="1">
        <v>3000</v>
      </c>
      <c r="DL51" s="1">
        <v>3000</v>
      </c>
      <c r="DM51" s="1">
        <v>3000</v>
      </c>
      <c r="DN51" s="1">
        <v>3000</v>
      </c>
      <c r="DO51" s="1">
        <v>3000</v>
      </c>
      <c r="DP51" s="1">
        <v>3000</v>
      </c>
      <c r="DQ51" s="1">
        <v>3000</v>
      </c>
      <c r="DR51" s="1">
        <v>3000</v>
      </c>
      <c r="DS51" s="1">
        <v>3000</v>
      </c>
      <c r="DT51" s="1">
        <v>3000</v>
      </c>
      <c r="DU51" s="1">
        <v>3000</v>
      </c>
      <c r="DV51" s="1">
        <v>3000</v>
      </c>
      <c r="DW51" s="1">
        <v>3000</v>
      </c>
      <c r="DX51" s="1">
        <v>3000</v>
      </c>
      <c r="DY51" s="1">
        <v>3000</v>
      </c>
      <c r="DZ51" s="1">
        <v>3000</v>
      </c>
      <c r="EA51" s="1">
        <v>3000</v>
      </c>
      <c r="EB51" s="1">
        <v>3000</v>
      </c>
      <c r="EC51" s="1">
        <v>3000</v>
      </c>
      <c r="ED51" s="1">
        <v>3000</v>
      </c>
      <c r="EE51" s="1">
        <v>3000</v>
      </c>
      <c r="EF51" s="1">
        <v>3000</v>
      </c>
      <c r="EG51" s="1">
        <v>3000</v>
      </c>
      <c r="EH51" s="1">
        <v>3000</v>
      </c>
      <c r="EI51" s="1">
        <v>3000</v>
      </c>
      <c r="EJ51" s="1">
        <v>3000</v>
      </c>
      <c r="EK51" s="1">
        <v>3000</v>
      </c>
      <c r="EL51" s="1">
        <v>3000</v>
      </c>
      <c r="EM51" s="1">
        <v>3000</v>
      </c>
      <c r="EN51" s="1">
        <v>3000</v>
      </c>
      <c r="EO51" s="1">
        <v>3000</v>
      </c>
      <c r="EP51" s="1">
        <v>3000</v>
      </c>
      <c r="EQ51" s="1">
        <v>3000</v>
      </c>
      <c r="ER51" s="1">
        <v>3000</v>
      </c>
      <c r="ES51" s="1">
        <v>3000</v>
      </c>
      <c r="ET51" s="1">
        <v>3000</v>
      </c>
      <c r="EU51" s="1">
        <v>3000</v>
      </c>
      <c r="EV51" s="1">
        <v>3000</v>
      </c>
      <c r="EW51" s="1">
        <v>3000</v>
      </c>
      <c r="EX51" s="1">
        <v>3000</v>
      </c>
      <c r="EY51" s="1">
        <v>3000</v>
      </c>
      <c r="EZ51" s="1">
        <v>3000</v>
      </c>
      <c r="FA51" s="1">
        <v>3000</v>
      </c>
      <c r="FB51" s="1">
        <v>3000</v>
      </c>
      <c r="FC51" s="1">
        <v>3000</v>
      </c>
      <c r="FD51" s="1">
        <v>3000</v>
      </c>
      <c r="FE51" s="1">
        <v>3000</v>
      </c>
      <c r="FF51" s="1">
        <v>3000</v>
      </c>
      <c r="FG51" s="1">
        <v>3000</v>
      </c>
      <c r="FH51" s="1">
        <v>3000</v>
      </c>
      <c r="FI51" s="1">
        <v>3000</v>
      </c>
      <c r="FJ51" s="1">
        <v>3000</v>
      </c>
      <c r="FK51" s="1">
        <v>3000</v>
      </c>
      <c r="FL51" s="1">
        <v>3000</v>
      </c>
      <c r="FM51" s="1">
        <v>3000</v>
      </c>
      <c r="FN51" s="1">
        <v>3000</v>
      </c>
      <c r="FO51" s="1">
        <v>3000</v>
      </c>
      <c r="FP51" s="1">
        <v>3000</v>
      </c>
      <c r="FQ51" s="1">
        <v>3000</v>
      </c>
      <c r="FR51" s="1">
        <v>3000</v>
      </c>
      <c r="FT51" s="13">
        <f t="shared" si="0"/>
        <v>206700</v>
      </c>
      <c r="FU51" s="13">
        <f t="shared" si="2"/>
        <v>170700</v>
      </c>
      <c r="FW51" s="1">
        <v>3043.93</v>
      </c>
      <c r="FX51" s="1">
        <v>2.5</v>
      </c>
      <c r="FY51" s="1">
        <v>2.5</v>
      </c>
      <c r="GA51" s="1">
        <f t="shared" si="3"/>
        <v>5</v>
      </c>
      <c r="GB51" s="1">
        <f t="shared" si="4"/>
        <v>15219.65</v>
      </c>
    </row>
    <row r="52" spans="1:184" ht="18" x14ac:dyDescent="0.25">
      <c r="A52" s="8" t="s">
        <v>155</v>
      </c>
      <c r="B52" s="8" t="s">
        <v>131</v>
      </c>
      <c r="C52" s="9" t="s">
        <v>156</v>
      </c>
      <c r="D52" s="10" t="s">
        <v>157</v>
      </c>
      <c r="E52" s="10">
        <v>40861</v>
      </c>
      <c r="F52" s="14">
        <v>2025</v>
      </c>
      <c r="G52" s="14">
        <v>2025</v>
      </c>
      <c r="DC52" s="1">
        <f>+ROUND(F52*17/30,2)</f>
        <v>1147.5</v>
      </c>
      <c r="DD52" s="1">
        <v>2025</v>
      </c>
      <c r="DE52" s="1">
        <v>2025</v>
      </c>
      <c r="DF52" s="1">
        <v>2025</v>
      </c>
      <c r="DG52" s="1">
        <v>2025</v>
      </c>
      <c r="DH52" s="1">
        <v>2025</v>
      </c>
      <c r="DI52" s="1">
        <v>2025</v>
      </c>
      <c r="DJ52" s="1">
        <v>2025</v>
      </c>
      <c r="DK52" s="1">
        <v>2025</v>
      </c>
      <c r="DL52" s="1">
        <v>2025</v>
      </c>
      <c r="DM52" s="1">
        <v>2025</v>
      </c>
      <c r="DN52" s="1">
        <v>2025</v>
      </c>
      <c r="DO52" s="1">
        <v>2025</v>
      </c>
      <c r="DP52" s="1">
        <v>2025</v>
      </c>
      <c r="DQ52" s="1">
        <v>2025</v>
      </c>
      <c r="DR52" s="1">
        <v>2025</v>
      </c>
      <c r="DS52" s="1">
        <v>2025</v>
      </c>
      <c r="DT52" s="1">
        <v>2025</v>
      </c>
      <c r="DU52" s="1">
        <v>2025</v>
      </c>
      <c r="DV52" s="1">
        <v>2025</v>
      </c>
      <c r="DW52" s="1">
        <v>2025</v>
      </c>
      <c r="DX52" s="1">
        <v>2025</v>
      </c>
      <c r="DY52" s="1">
        <v>2025</v>
      </c>
      <c r="DZ52" s="1">
        <v>2025</v>
      </c>
      <c r="EA52" s="1">
        <v>2025</v>
      </c>
      <c r="EB52" s="1">
        <v>2025</v>
      </c>
      <c r="EC52" s="1">
        <v>2025</v>
      </c>
      <c r="ED52" s="1">
        <v>2025</v>
      </c>
      <c r="EE52" s="1">
        <v>2025</v>
      </c>
      <c r="EF52" s="1">
        <v>2025</v>
      </c>
      <c r="EG52" s="1">
        <v>2025</v>
      </c>
      <c r="EH52" s="1">
        <v>2025</v>
      </c>
      <c r="EI52" s="1">
        <v>2025</v>
      </c>
      <c r="EJ52" s="1">
        <v>2025</v>
      </c>
      <c r="EK52" s="1">
        <v>2025</v>
      </c>
      <c r="EL52" s="1">
        <v>2025</v>
      </c>
      <c r="EM52" s="1">
        <v>2025</v>
      </c>
      <c r="EN52" s="1">
        <v>2025</v>
      </c>
      <c r="EO52" s="1">
        <v>2025</v>
      </c>
      <c r="EP52" s="1">
        <v>2025</v>
      </c>
      <c r="EQ52" s="1">
        <v>2025</v>
      </c>
      <c r="ER52" s="1">
        <v>2025</v>
      </c>
      <c r="ES52" s="1">
        <v>2025</v>
      </c>
      <c r="ET52" s="1">
        <v>2025</v>
      </c>
      <c r="EU52" s="1">
        <v>2025</v>
      </c>
      <c r="EV52" s="1">
        <v>2025</v>
      </c>
      <c r="EW52" s="1">
        <v>2025</v>
      </c>
      <c r="EX52" s="1">
        <v>2025</v>
      </c>
      <c r="EY52" s="1">
        <v>2025</v>
      </c>
      <c r="EZ52" s="1">
        <v>2025</v>
      </c>
      <c r="FA52" s="1">
        <v>2025</v>
      </c>
      <c r="FB52" s="1">
        <v>2025</v>
      </c>
      <c r="FC52" s="1">
        <v>2025</v>
      </c>
      <c r="FD52" s="1">
        <v>2025</v>
      </c>
      <c r="FE52" s="1">
        <v>2025</v>
      </c>
      <c r="FF52" s="1">
        <v>2025</v>
      </c>
      <c r="FG52" s="1">
        <v>2025</v>
      </c>
      <c r="FH52" s="1">
        <v>2025</v>
      </c>
      <c r="FI52" s="1">
        <v>2025</v>
      </c>
      <c r="FJ52" s="1">
        <v>2025</v>
      </c>
      <c r="FK52" s="1">
        <v>2025</v>
      </c>
      <c r="FL52" s="1">
        <v>2025</v>
      </c>
      <c r="FM52" s="1">
        <v>2025</v>
      </c>
      <c r="FN52" s="1">
        <v>2025</v>
      </c>
      <c r="FO52" s="1">
        <v>2025</v>
      </c>
      <c r="FP52" s="1">
        <v>2025</v>
      </c>
      <c r="FQ52" s="1">
        <v>2025</v>
      </c>
      <c r="FR52" s="1">
        <v>2025</v>
      </c>
      <c r="FT52" s="13">
        <f t="shared" si="0"/>
        <v>136822.5</v>
      </c>
      <c r="FU52" s="13">
        <f t="shared" si="2"/>
        <v>112522.5</v>
      </c>
      <c r="FW52" s="1">
        <v>1912.34</v>
      </c>
      <c r="FX52" s="1">
        <v>2.5</v>
      </c>
      <c r="GA52" s="1">
        <f t="shared" si="3"/>
        <v>2.5</v>
      </c>
      <c r="GB52" s="1">
        <f t="shared" si="4"/>
        <v>4780.8499999999995</v>
      </c>
    </row>
    <row r="53" spans="1:184" ht="18" x14ac:dyDescent="0.25">
      <c r="A53" s="8" t="s">
        <v>158</v>
      </c>
      <c r="B53" s="8" t="s">
        <v>131</v>
      </c>
      <c r="C53" s="9" t="s">
        <v>159</v>
      </c>
      <c r="D53" s="10" t="s">
        <v>160</v>
      </c>
      <c r="E53" s="10">
        <v>40870</v>
      </c>
      <c r="F53" s="14">
        <v>2500</v>
      </c>
      <c r="G53" s="14">
        <v>2500</v>
      </c>
      <c r="DC53" s="1">
        <f>+ROUND(F53*8/30,2)</f>
        <v>666.67</v>
      </c>
      <c r="DD53" s="1">
        <v>2500</v>
      </c>
      <c r="DE53" s="1">
        <v>2500</v>
      </c>
      <c r="DF53" s="1">
        <v>2500</v>
      </c>
      <c r="DG53" s="1">
        <v>2500</v>
      </c>
      <c r="DH53" s="1">
        <v>2500</v>
      </c>
      <c r="DI53" s="1">
        <v>2500</v>
      </c>
      <c r="DJ53" s="1">
        <v>2500</v>
      </c>
      <c r="DK53" s="1">
        <v>2500</v>
      </c>
      <c r="DL53" s="1">
        <v>2500</v>
      </c>
      <c r="DM53" s="1">
        <v>2500</v>
      </c>
      <c r="DN53" s="1">
        <v>2500</v>
      </c>
      <c r="DO53" s="1">
        <v>2500</v>
      </c>
      <c r="DP53" s="1">
        <v>2500</v>
      </c>
      <c r="DQ53" s="1">
        <v>2500</v>
      </c>
      <c r="DR53" s="1">
        <v>2500</v>
      </c>
      <c r="DS53" s="1">
        <v>2500</v>
      </c>
      <c r="DT53" s="1">
        <v>2500</v>
      </c>
      <c r="DU53" s="1">
        <v>2500</v>
      </c>
      <c r="DV53" s="1">
        <v>2500</v>
      </c>
      <c r="DW53" s="1">
        <v>2500</v>
      </c>
      <c r="DX53" s="1">
        <v>2500</v>
      </c>
      <c r="DY53" s="1">
        <v>2500</v>
      </c>
      <c r="DZ53" s="1">
        <v>2500</v>
      </c>
      <c r="EA53" s="1">
        <v>2500</v>
      </c>
      <c r="EB53" s="1">
        <v>2500</v>
      </c>
      <c r="EC53" s="1">
        <v>2500</v>
      </c>
      <c r="ED53" s="1">
        <v>2500</v>
      </c>
      <c r="EE53" s="1">
        <v>2500</v>
      </c>
      <c r="EF53" s="1">
        <v>2500</v>
      </c>
      <c r="EG53" s="1">
        <v>2500</v>
      </c>
      <c r="EH53" s="1">
        <v>2500</v>
      </c>
      <c r="EI53" s="1">
        <v>2500</v>
      </c>
      <c r="EJ53" s="1">
        <v>2500</v>
      </c>
      <c r="EK53" s="1">
        <v>2500</v>
      </c>
      <c r="EL53" s="1">
        <v>2500</v>
      </c>
      <c r="EM53" s="1">
        <v>2500</v>
      </c>
      <c r="EN53" s="1">
        <v>2500</v>
      </c>
      <c r="EO53" s="1">
        <v>2500</v>
      </c>
      <c r="EP53" s="1">
        <v>2500</v>
      </c>
      <c r="EQ53" s="1">
        <v>2500</v>
      </c>
      <c r="ER53" s="1">
        <v>2500</v>
      </c>
      <c r="ES53" s="1">
        <v>2500</v>
      </c>
      <c r="ET53" s="1">
        <v>2500</v>
      </c>
      <c r="EU53" s="1">
        <v>2500</v>
      </c>
      <c r="EV53" s="1">
        <v>2500</v>
      </c>
      <c r="EW53" s="1">
        <v>2500</v>
      </c>
      <c r="EX53" s="1">
        <v>2500</v>
      </c>
      <c r="EY53" s="1">
        <v>2500</v>
      </c>
      <c r="EZ53" s="1">
        <v>2500</v>
      </c>
      <c r="FA53" s="1">
        <v>2500</v>
      </c>
      <c r="FB53" s="1">
        <v>2500</v>
      </c>
      <c r="FC53" s="1">
        <v>2500</v>
      </c>
      <c r="FD53" s="1">
        <v>2500</v>
      </c>
      <c r="FE53" s="1">
        <v>2500</v>
      </c>
      <c r="FF53" s="1">
        <v>2500</v>
      </c>
      <c r="FG53" s="1">
        <v>2500</v>
      </c>
      <c r="FH53" s="1">
        <v>2500</v>
      </c>
      <c r="FI53" s="1">
        <v>2500</v>
      </c>
      <c r="FJ53" s="1">
        <v>2500</v>
      </c>
      <c r="FK53" s="1">
        <v>2500</v>
      </c>
      <c r="FL53" s="1">
        <v>2500</v>
      </c>
      <c r="FM53" s="1">
        <v>2500</v>
      </c>
      <c r="FN53" s="1">
        <v>2500</v>
      </c>
      <c r="FO53" s="1">
        <v>2500</v>
      </c>
      <c r="FP53" s="1">
        <v>2500</v>
      </c>
      <c r="FQ53" s="1">
        <v>2500</v>
      </c>
      <c r="FR53" s="1">
        <v>2500</v>
      </c>
      <c r="FT53" s="13">
        <f t="shared" si="0"/>
        <v>168166.66999999998</v>
      </c>
      <c r="FU53" s="13">
        <f t="shared" si="2"/>
        <v>138166.66999999998</v>
      </c>
      <c r="FW53" s="1">
        <v>2489.1799999999998</v>
      </c>
      <c r="FX53" s="1">
        <v>2.5</v>
      </c>
      <c r="FY53" s="1">
        <v>2.5</v>
      </c>
      <c r="GA53" s="1">
        <f t="shared" si="3"/>
        <v>5</v>
      </c>
      <c r="GB53" s="1">
        <f t="shared" si="4"/>
        <v>12445.9</v>
      </c>
    </row>
    <row r="54" spans="1:184" ht="18" x14ac:dyDescent="0.25">
      <c r="A54" s="8" t="s">
        <v>161</v>
      </c>
      <c r="B54" s="8" t="s">
        <v>131</v>
      </c>
      <c r="C54" s="9" t="s">
        <v>162</v>
      </c>
      <c r="D54" s="10" t="s">
        <v>163</v>
      </c>
      <c r="E54" s="10">
        <v>40872</v>
      </c>
      <c r="F54" s="14">
        <v>2500</v>
      </c>
      <c r="G54" s="14">
        <v>2500</v>
      </c>
      <c r="DC54" s="1">
        <f>+ROUND(F54*6/30,2)</f>
        <v>500</v>
      </c>
      <c r="DD54" s="1">
        <v>2500</v>
      </c>
      <c r="DE54" s="1">
        <v>2500</v>
      </c>
      <c r="DF54" s="1">
        <v>2500</v>
      </c>
      <c r="DG54" s="1">
        <v>2500</v>
      </c>
      <c r="DH54" s="1">
        <v>2500</v>
      </c>
      <c r="DI54" s="1">
        <v>2500</v>
      </c>
      <c r="DJ54" s="1">
        <v>2500</v>
      </c>
      <c r="DK54" s="1">
        <v>2500</v>
      </c>
      <c r="DL54" s="1">
        <v>2500</v>
      </c>
      <c r="DM54" s="1">
        <v>2500</v>
      </c>
      <c r="DN54" s="1">
        <v>2500</v>
      </c>
      <c r="DO54" s="1">
        <v>2500</v>
      </c>
      <c r="DP54" s="1">
        <v>2500</v>
      </c>
      <c r="DQ54" s="1">
        <v>2500</v>
      </c>
      <c r="DR54" s="1">
        <v>2500</v>
      </c>
      <c r="DS54" s="1">
        <v>2500</v>
      </c>
      <c r="DT54" s="1">
        <v>2500</v>
      </c>
      <c r="DU54" s="1">
        <v>2500</v>
      </c>
      <c r="DV54" s="1">
        <v>2500</v>
      </c>
      <c r="DW54" s="1">
        <v>2500</v>
      </c>
      <c r="DX54" s="1">
        <v>2500</v>
      </c>
      <c r="DY54" s="1">
        <v>2500</v>
      </c>
      <c r="DZ54" s="1">
        <v>2500</v>
      </c>
      <c r="EA54" s="1">
        <v>2500</v>
      </c>
      <c r="EB54" s="1">
        <v>2500</v>
      </c>
      <c r="EC54" s="1">
        <v>2500</v>
      </c>
      <c r="ED54" s="1">
        <v>2500</v>
      </c>
      <c r="EE54" s="1">
        <v>2500</v>
      </c>
      <c r="EF54" s="1">
        <v>2500</v>
      </c>
      <c r="EG54" s="1">
        <v>2500</v>
      </c>
      <c r="EH54" s="1">
        <v>2500</v>
      </c>
      <c r="EI54" s="1">
        <v>2500</v>
      </c>
      <c r="EJ54" s="1">
        <v>2500</v>
      </c>
      <c r="EK54" s="1">
        <v>2500</v>
      </c>
      <c r="EL54" s="1">
        <v>2500</v>
      </c>
      <c r="EM54" s="1">
        <v>2500</v>
      </c>
      <c r="EN54" s="1">
        <v>2500</v>
      </c>
      <c r="EO54" s="1">
        <v>2500</v>
      </c>
      <c r="EP54" s="1">
        <v>2500</v>
      </c>
      <c r="EQ54" s="1">
        <v>2500</v>
      </c>
      <c r="ER54" s="1">
        <v>2500</v>
      </c>
      <c r="ES54" s="1">
        <v>2500</v>
      </c>
      <c r="ET54" s="1">
        <v>2500</v>
      </c>
      <c r="EU54" s="1">
        <v>2500</v>
      </c>
      <c r="EV54" s="1">
        <v>2500</v>
      </c>
      <c r="EW54" s="1">
        <v>2500</v>
      </c>
      <c r="EX54" s="1">
        <v>2500</v>
      </c>
      <c r="EY54" s="1">
        <v>2500</v>
      </c>
      <c r="EZ54" s="1">
        <v>2500</v>
      </c>
      <c r="FA54" s="1">
        <v>2500</v>
      </c>
      <c r="FB54" s="1">
        <v>2500</v>
      </c>
      <c r="FC54" s="1">
        <v>2500</v>
      </c>
      <c r="FD54" s="1">
        <v>2500</v>
      </c>
      <c r="FE54" s="1">
        <v>2500</v>
      </c>
      <c r="FF54" s="1">
        <v>2500</v>
      </c>
      <c r="FG54" s="1">
        <v>2500</v>
      </c>
      <c r="FH54" s="1">
        <v>2500</v>
      </c>
      <c r="FI54" s="1">
        <v>2500</v>
      </c>
      <c r="FJ54" s="1">
        <v>2500</v>
      </c>
      <c r="FK54" s="1">
        <v>2500</v>
      </c>
      <c r="FL54" s="1">
        <v>2500</v>
      </c>
      <c r="FM54" s="1">
        <v>2500</v>
      </c>
      <c r="FN54" s="1">
        <v>2500</v>
      </c>
      <c r="FO54" s="1">
        <v>2500</v>
      </c>
      <c r="FP54" s="1">
        <v>2500</v>
      </c>
      <c r="FQ54" s="1">
        <v>2500</v>
      </c>
      <c r="FR54" s="1">
        <v>2500</v>
      </c>
      <c r="FT54" s="13">
        <f t="shared" si="0"/>
        <v>168000</v>
      </c>
      <c r="FU54" s="13">
        <f t="shared" si="2"/>
        <v>138000</v>
      </c>
      <c r="FW54" s="1">
        <v>2395.33</v>
      </c>
      <c r="FX54" s="1">
        <v>2.5</v>
      </c>
      <c r="FY54" s="1">
        <v>2.5</v>
      </c>
      <c r="GA54" s="1">
        <f t="shared" si="3"/>
        <v>5</v>
      </c>
      <c r="GB54" s="1">
        <f t="shared" si="4"/>
        <v>11976.65</v>
      </c>
    </row>
    <row r="55" spans="1:184" ht="18" x14ac:dyDescent="0.25">
      <c r="A55" s="8" t="s">
        <v>164</v>
      </c>
      <c r="B55" s="8" t="s">
        <v>131</v>
      </c>
      <c r="C55" s="9" t="s">
        <v>165</v>
      </c>
      <c r="D55" s="10" t="s">
        <v>166</v>
      </c>
      <c r="E55" s="10">
        <v>40877</v>
      </c>
      <c r="F55" s="14">
        <v>2250</v>
      </c>
      <c r="G55" s="14">
        <v>2250</v>
      </c>
      <c r="DC55" s="1">
        <f>+ROUND(F55*1/30,2)</f>
        <v>75</v>
      </c>
      <c r="DD55" s="1">
        <v>2250</v>
      </c>
      <c r="DE55" s="1">
        <v>2250</v>
      </c>
      <c r="DF55" s="1">
        <v>2250</v>
      </c>
      <c r="DG55" s="1">
        <v>2250</v>
      </c>
      <c r="DH55" s="1">
        <v>2250</v>
      </c>
      <c r="DI55" s="1">
        <v>2250</v>
      </c>
      <c r="DJ55" s="1">
        <v>2250</v>
      </c>
      <c r="DK55" s="1">
        <v>2250</v>
      </c>
      <c r="DL55" s="1">
        <v>2250</v>
      </c>
      <c r="DM55" s="1">
        <v>2250</v>
      </c>
      <c r="DN55" s="1">
        <v>2250</v>
      </c>
      <c r="DO55" s="1">
        <v>2250</v>
      </c>
      <c r="DP55" s="1">
        <v>2250</v>
      </c>
      <c r="DQ55" s="1">
        <v>2250</v>
      </c>
      <c r="DR55" s="1">
        <v>2250</v>
      </c>
      <c r="DS55" s="1">
        <v>2250</v>
      </c>
      <c r="DT55" s="1">
        <v>2250</v>
      </c>
      <c r="DU55" s="1">
        <v>2250</v>
      </c>
      <c r="DV55" s="1">
        <v>2250</v>
      </c>
      <c r="DW55" s="1">
        <v>2250</v>
      </c>
      <c r="DX55" s="1">
        <v>2250</v>
      </c>
      <c r="DY55" s="1">
        <v>2250</v>
      </c>
      <c r="DZ55" s="1">
        <v>2250</v>
      </c>
      <c r="EA55" s="1">
        <v>2250</v>
      </c>
      <c r="EB55" s="1">
        <v>2250</v>
      </c>
      <c r="EC55" s="1">
        <v>2250</v>
      </c>
      <c r="ED55" s="1">
        <v>2250</v>
      </c>
      <c r="EE55" s="1">
        <v>2250</v>
      </c>
      <c r="EF55" s="1">
        <v>2250</v>
      </c>
      <c r="EG55" s="1">
        <v>2250</v>
      </c>
      <c r="EH55" s="1">
        <v>2250</v>
      </c>
      <c r="EI55" s="1">
        <v>2250</v>
      </c>
      <c r="EJ55" s="1">
        <v>2250</v>
      </c>
      <c r="EK55" s="1">
        <v>2250</v>
      </c>
      <c r="EL55" s="1">
        <v>2250</v>
      </c>
      <c r="EM55" s="1">
        <v>2250</v>
      </c>
      <c r="EN55" s="1">
        <v>2250</v>
      </c>
      <c r="EO55" s="1">
        <v>2250</v>
      </c>
      <c r="EP55" s="1">
        <v>2250</v>
      </c>
      <c r="EQ55" s="1">
        <v>2250</v>
      </c>
      <c r="ER55" s="1">
        <v>2250</v>
      </c>
      <c r="ES55" s="1">
        <v>2250</v>
      </c>
      <c r="ET55" s="1">
        <v>2250</v>
      </c>
      <c r="EU55" s="1">
        <v>2250</v>
      </c>
      <c r="EV55" s="1">
        <v>2250</v>
      </c>
      <c r="EW55" s="1">
        <v>2250</v>
      </c>
      <c r="EX55" s="1">
        <v>2250</v>
      </c>
      <c r="EY55" s="1">
        <v>2250</v>
      </c>
      <c r="EZ55" s="1">
        <v>2250</v>
      </c>
      <c r="FA55" s="1">
        <v>2250</v>
      </c>
      <c r="FB55" s="1">
        <v>2250</v>
      </c>
      <c r="FC55" s="1">
        <v>2250</v>
      </c>
      <c r="FD55" s="1">
        <v>2250</v>
      </c>
      <c r="FE55" s="1">
        <v>2250</v>
      </c>
      <c r="FF55" s="1">
        <v>2250</v>
      </c>
      <c r="FG55" s="1">
        <v>2250</v>
      </c>
      <c r="FH55" s="1">
        <v>2250</v>
      </c>
      <c r="FI55" s="1">
        <v>2250</v>
      </c>
      <c r="FJ55" s="1">
        <v>2250</v>
      </c>
      <c r="FK55" s="1">
        <v>2250</v>
      </c>
      <c r="FL55" s="1">
        <v>2250</v>
      </c>
      <c r="FM55" s="1">
        <v>2250</v>
      </c>
      <c r="FN55" s="1">
        <v>2250</v>
      </c>
      <c r="FO55" s="1">
        <v>2250</v>
      </c>
      <c r="FP55" s="1">
        <v>2250</v>
      </c>
      <c r="FQ55" s="1">
        <v>2250</v>
      </c>
      <c r="FR55" s="1">
        <v>2250</v>
      </c>
      <c r="FT55" s="13">
        <f t="shared" si="0"/>
        <v>150825</v>
      </c>
      <c r="FU55" s="13">
        <f t="shared" si="2"/>
        <v>123825</v>
      </c>
      <c r="FW55" s="1">
        <v>2297.63</v>
      </c>
      <c r="FX55" s="1">
        <v>2.5</v>
      </c>
      <c r="FY55" s="1">
        <v>2.5</v>
      </c>
      <c r="GA55" s="1">
        <f t="shared" si="3"/>
        <v>5</v>
      </c>
      <c r="GB55" s="1">
        <f t="shared" si="4"/>
        <v>11488.150000000001</v>
      </c>
    </row>
    <row r="56" spans="1:184" ht="18" x14ac:dyDescent="0.25">
      <c r="A56" s="8" t="s">
        <v>167</v>
      </c>
      <c r="B56" s="8" t="s">
        <v>15</v>
      </c>
      <c r="C56" s="9" t="s">
        <v>168</v>
      </c>
      <c r="D56" s="10" t="s">
        <v>169</v>
      </c>
      <c r="E56" s="10">
        <v>40893</v>
      </c>
      <c r="F56" s="14">
        <v>2500</v>
      </c>
      <c r="G56" s="14">
        <v>2500</v>
      </c>
      <c r="DD56" s="1">
        <f>+ROUND(F56*15/30,2)</f>
        <v>1250</v>
      </c>
      <c r="DE56" s="1">
        <v>2500</v>
      </c>
      <c r="DF56" s="1">
        <v>2500</v>
      </c>
      <c r="DG56" s="1">
        <v>2500</v>
      </c>
      <c r="DH56" s="1">
        <v>2500</v>
      </c>
      <c r="DI56" s="1">
        <v>2500</v>
      </c>
      <c r="DJ56" s="1">
        <v>2500</v>
      </c>
      <c r="DK56" s="1">
        <v>2500</v>
      </c>
      <c r="DL56" s="1">
        <v>2500</v>
      </c>
      <c r="DM56" s="1">
        <v>2500</v>
      </c>
      <c r="DN56" s="1">
        <v>2500</v>
      </c>
      <c r="DO56" s="1">
        <v>2500</v>
      </c>
      <c r="DP56" s="1">
        <v>2500</v>
      </c>
      <c r="DQ56" s="1">
        <v>2500</v>
      </c>
      <c r="DR56" s="1">
        <v>2500</v>
      </c>
      <c r="DS56" s="1">
        <v>2500</v>
      </c>
      <c r="DT56" s="1">
        <v>2500</v>
      </c>
      <c r="DU56" s="1">
        <v>2500</v>
      </c>
      <c r="DV56" s="1">
        <v>2500</v>
      </c>
      <c r="DW56" s="1">
        <v>2500</v>
      </c>
      <c r="DX56" s="1">
        <v>2500</v>
      </c>
      <c r="DY56" s="1">
        <v>2500</v>
      </c>
      <c r="DZ56" s="1">
        <v>2500</v>
      </c>
      <c r="EA56" s="1">
        <v>2500</v>
      </c>
      <c r="EB56" s="1">
        <v>2500</v>
      </c>
      <c r="EC56" s="1">
        <v>2500</v>
      </c>
      <c r="ED56" s="1">
        <v>2500</v>
      </c>
      <c r="EE56" s="1">
        <v>2500</v>
      </c>
      <c r="EF56" s="1">
        <v>2500</v>
      </c>
      <c r="EG56" s="1">
        <v>2500</v>
      </c>
      <c r="EH56" s="1">
        <v>2500</v>
      </c>
      <c r="EI56" s="1">
        <v>2500</v>
      </c>
      <c r="EJ56" s="1">
        <v>2500</v>
      </c>
      <c r="EK56" s="1">
        <v>2500</v>
      </c>
      <c r="EL56" s="1">
        <v>2500</v>
      </c>
      <c r="EM56" s="1">
        <v>2500</v>
      </c>
      <c r="EN56" s="1">
        <v>2500</v>
      </c>
      <c r="EO56" s="1">
        <v>2500</v>
      </c>
      <c r="EP56" s="1">
        <v>2500</v>
      </c>
      <c r="EQ56" s="1">
        <v>2500</v>
      </c>
      <c r="ER56" s="1">
        <v>2500</v>
      </c>
      <c r="ES56" s="1">
        <v>2500</v>
      </c>
      <c r="ET56" s="1">
        <v>2500</v>
      </c>
      <c r="EU56" s="1">
        <v>2500</v>
      </c>
      <c r="EV56" s="1">
        <v>2500</v>
      </c>
      <c r="EW56" s="1">
        <v>2500</v>
      </c>
      <c r="EX56" s="1">
        <v>2500</v>
      </c>
      <c r="EY56" s="1">
        <v>2500</v>
      </c>
      <c r="EZ56" s="1">
        <v>2500</v>
      </c>
      <c r="FA56" s="1">
        <v>2500</v>
      </c>
      <c r="FB56" s="1">
        <v>2500</v>
      </c>
      <c r="FC56" s="1">
        <v>2500</v>
      </c>
      <c r="FD56" s="1">
        <v>2500</v>
      </c>
      <c r="FE56" s="1">
        <v>2500</v>
      </c>
      <c r="FF56" s="1">
        <v>2500</v>
      </c>
      <c r="FG56" s="1">
        <v>2500</v>
      </c>
      <c r="FH56" s="1">
        <v>2500</v>
      </c>
      <c r="FI56" s="1">
        <v>2500</v>
      </c>
      <c r="FJ56" s="1">
        <v>2500</v>
      </c>
      <c r="FK56" s="1">
        <v>2500</v>
      </c>
      <c r="FL56" s="1">
        <v>2500</v>
      </c>
      <c r="FM56" s="1">
        <v>2500</v>
      </c>
      <c r="FN56" s="1">
        <v>2500</v>
      </c>
      <c r="FO56" s="1">
        <v>2500</v>
      </c>
      <c r="FP56" s="1">
        <v>2500</v>
      </c>
      <c r="FQ56" s="1">
        <v>2500</v>
      </c>
      <c r="FR56" s="1">
        <v>2500</v>
      </c>
      <c r="FT56" s="13">
        <f t="shared" si="0"/>
        <v>166250</v>
      </c>
      <c r="FU56" s="13">
        <f t="shared" si="2"/>
        <v>136250</v>
      </c>
      <c r="FW56" s="1">
        <v>2614.4699999999998</v>
      </c>
      <c r="FX56" s="1">
        <v>2.5</v>
      </c>
      <c r="FY56" s="1">
        <v>2.5</v>
      </c>
      <c r="GA56" s="1">
        <f t="shared" si="3"/>
        <v>5</v>
      </c>
      <c r="GB56" s="1">
        <f t="shared" si="4"/>
        <v>13072.349999999999</v>
      </c>
    </row>
    <row r="57" spans="1:184" ht="18" x14ac:dyDescent="0.25">
      <c r="A57" s="8" t="s">
        <v>170</v>
      </c>
      <c r="B57" s="8" t="s">
        <v>131</v>
      </c>
      <c r="C57" s="9" t="s">
        <v>171</v>
      </c>
      <c r="D57" s="10" t="s">
        <v>172</v>
      </c>
      <c r="E57" s="10">
        <v>40924</v>
      </c>
      <c r="F57" s="14">
        <v>3500</v>
      </c>
      <c r="G57" s="14">
        <v>3500</v>
      </c>
      <c r="DE57" s="1">
        <f>+ROUND(F57*15/30,2)</f>
        <v>1750</v>
      </c>
      <c r="DF57" s="1">
        <v>3500</v>
      </c>
      <c r="DG57" s="1">
        <v>3500</v>
      </c>
      <c r="DH57" s="1">
        <v>3500</v>
      </c>
      <c r="DI57" s="1">
        <v>3500</v>
      </c>
      <c r="DJ57" s="1">
        <v>3500</v>
      </c>
      <c r="DK57" s="1">
        <v>3500</v>
      </c>
      <c r="DL57" s="1">
        <v>3500</v>
      </c>
      <c r="DM57" s="1">
        <v>3500</v>
      </c>
      <c r="DN57" s="1">
        <v>3500</v>
      </c>
      <c r="DO57" s="1">
        <v>3500</v>
      </c>
      <c r="DP57" s="1">
        <v>3500</v>
      </c>
      <c r="DQ57" s="1">
        <v>3500</v>
      </c>
      <c r="DR57" s="1">
        <v>3500</v>
      </c>
      <c r="DS57" s="1">
        <v>3500</v>
      </c>
      <c r="DT57" s="1">
        <v>3500</v>
      </c>
      <c r="DU57" s="1">
        <v>3500</v>
      </c>
      <c r="DV57" s="1">
        <v>3500</v>
      </c>
      <c r="DW57" s="1">
        <v>3500</v>
      </c>
      <c r="DX57" s="1">
        <v>3500</v>
      </c>
      <c r="DY57" s="1">
        <v>3500</v>
      </c>
      <c r="DZ57" s="1">
        <v>3500</v>
      </c>
      <c r="EA57" s="1">
        <v>3500</v>
      </c>
      <c r="EB57" s="1">
        <v>3500</v>
      </c>
      <c r="EC57" s="1">
        <v>3500</v>
      </c>
      <c r="ED57" s="1">
        <v>3500</v>
      </c>
      <c r="EE57" s="1">
        <v>3500</v>
      </c>
      <c r="EF57" s="1">
        <v>3500</v>
      </c>
      <c r="EG57" s="1">
        <v>3500</v>
      </c>
      <c r="EH57" s="1">
        <v>3500</v>
      </c>
      <c r="EI57" s="1">
        <v>3500</v>
      </c>
      <c r="EJ57" s="1">
        <v>3500</v>
      </c>
      <c r="EK57" s="1">
        <v>3500</v>
      </c>
      <c r="EL57" s="1">
        <v>3500</v>
      </c>
      <c r="EM57" s="1">
        <v>3500</v>
      </c>
      <c r="EN57" s="1">
        <v>3500</v>
      </c>
      <c r="EO57" s="1">
        <v>3500</v>
      </c>
      <c r="EP57" s="1">
        <v>3500</v>
      </c>
      <c r="EQ57" s="1">
        <v>3500</v>
      </c>
      <c r="ER57" s="1">
        <v>3500</v>
      </c>
      <c r="ES57" s="1">
        <v>3500</v>
      </c>
      <c r="ET57" s="1">
        <v>3500</v>
      </c>
      <c r="EU57" s="1">
        <v>3500</v>
      </c>
      <c r="EV57" s="1">
        <v>3500</v>
      </c>
      <c r="EW57" s="1">
        <v>3500</v>
      </c>
      <c r="EX57" s="1">
        <v>3500</v>
      </c>
      <c r="EY57" s="1">
        <v>3500</v>
      </c>
      <c r="EZ57" s="1">
        <v>3500</v>
      </c>
      <c r="FA57" s="1">
        <v>3500</v>
      </c>
      <c r="FB57" s="1">
        <v>3500</v>
      </c>
      <c r="FC57" s="1">
        <v>3500</v>
      </c>
      <c r="FD57" s="1">
        <v>3500</v>
      </c>
      <c r="FE57" s="1">
        <v>3500</v>
      </c>
      <c r="FF57" s="1">
        <v>3500</v>
      </c>
      <c r="FG57" s="1">
        <v>3500</v>
      </c>
      <c r="FH57" s="1">
        <v>3500</v>
      </c>
      <c r="FI57" s="1">
        <v>3500</v>
      </c>
      <c r="FJ57" s="1">
        <v>3500</v>
      </c>
      <c r="FK57" s="1">
        <v>3500</v>
      </c>
      <c r="FL57" s="1">
        <v>3500</v>
      </c>
      <c r="FM57" s="1">
        <v>3500</v>
      </c>
      <c r="FN57" s="1">
        <v>3500</v>
      </c>
      <c r="FO57" s="1">
        <v>3500</v>
      </c>
      <c r="FP57" s="1">
        <v>3500</v>
      </c>
      <c r="FQ57" s="1">
        <v>3500</v>
      </c>
      <c r="FR57" s="1">
        <v>3500</v>
      </c>
      <c r="FT57" s="13">
        <f t="shared" si="0"/>
        <v>229250</v>
      </c>
      <c r="FU57" s="13">
        <f t="shared" si="2"/>
        <v>187250</v>
      </c>
      <c r="FW57" s="1">
        <v>3304.81</v>
      </c>
      <c r="FX57" s="1">
        <v>2.5</v>
      </c>
      <c r="FY57" s="1">
        <v>2.5</v>
      </c>
      <c r="GA57" s="1">
        <f t="shared" si="3"/>
        <v>5</v>
      </c>
      <c r="GB57" s="1">
        <f t="shared" si="4"/>
        <v>16524.05</v>
      </c>
    </row>
    <row r="58" spans="1:184" ht="18" x14ac:dyDescent="0.25">
      <c r="A58" s="8" t="s">
        <v>173</v>
      </c>
      <c r="B58" s="8" t="s">
        <v>15</v>
      </c>
      <c r="C58" s="9" t="s">
        <v>174</v>
      </c>
      <c r="D58" s="10" t="s">
        <v>175</v>
      </c>
      <c r="E58" s="10">
        <v>40951</v>
      </c>
      <c r="F58" s="14">
        <v>2500</v>
      </c>
      <c r="G58" s="14">
        <v>2500</v>
      </c>
      <c r="DF58" s="1">
        <f>+ROUND(F58*19/30,2)</f>
        <v>1583.33</v>
      </c>
      <c r="DG58" s="1">
        <v>2500</v>
      </c>
      <c r="DH58" s="1">
        <v>2500</v>
      </c>
      <c r="DI58" s="1">
        <v>2500</v>
      </c>
      <c r="DJ58" s="1">
        <v>2500</v>
      </c>
      <c r="DK58" s="1">
        <v>2500</v>
      </c>
      <c r="DL58" s="1">
        <v>2500</v>
      </c>
      <c r="DM58" s="1">
        <v>2500</v>
      </c>
      <c r="DN58" s="1">
        <v>2500</v>
      </c>
      <c r="DO58" s="1">
        <v>2500</v>
      </c>
      <c r="DP58" s="1">
        <v>2500</v>
      </c>
      <c r="DQ58" s="1">
        <v>2500</v>
      </c>
      <c r="DR58" s="1">
        <v>2500</v>
      </c>
      <c r="DS58" s="1">
        <v>2500</v>
      </c>
      <c r="DT58" s="1">
        <v>2500</v>
      </c>
      <c r="DU58" s="1">
        <v>2500</v>
      </c>
      <c r="DV58" s="1">
        <v>2500</v>
      </c>
      <c r="DW58" s="1">
        <v>2500</v>
      </c>
      <c r="DX58" s="1">
        <v>2500</v>
      </c>
      <c r="DY58" s="1">
        <v>2500</v>
      </c>
      <c r="DZ58" s="1">
        <v>2500</v>
      </c>
      <c r="EA58" s="1">
        <v>2500</v>
      </c>
      <c r="EB58" s="1">
        <v>2500</v>
      </c>
      <c r="EC58" s="1">
        <v>2500</v>
      </c>
      <c r="ED58" s="1">
        <v>2500</v>
      </c>
      <c r="EE58" s="1">
        <v>2500</v>
      </c>
      <c r="EF58" s="1">
        <v>2500</v>
      </c>
      <c r="EG58" s="1">
        <v>2500</v>
      </c>
      <c r="EH58" s="1">
        <v>2500</v>
      </c>
      <c r="EI58" s="1">
        <v>2500</v>
      </c>
      <c r="EJ58" s="1">
        <v>2500</v>
      </c>
      <c r="EK58" s="1">
        <v>2500</v>
      </c>
      <c r="EL58" s="1">
        <v>2500</v>
      </c>
      <c r="EM58" s="1">
        <v>2500</v>
      </c>
      <c r="EN58" s="1">
        <v>2500</v>
      </c>
      <c r="EO58" s="1">
        <v>2500</v>
      </c>
      <c r="EP58" s="1">
        <v>2500</v>
      </c>
      <c r="EQ58" s="1">
        <v>2500</v>
      </c>
      <c r="ER58" s="1">
        <v>2500</v>
      </c>
      <c r="ES58" s="1">
        <v>2500</v>
      </c>
      <c r="ET58" s="1">
        <v>2500</v>
      </c>
      <c r="EU58" s="1">
        <v>2500</v>
      </c>
      <c r="EV58" s="1">
        <v>2500</v>
      </c>
      <c r="EW58" s="1">
        <v>2500</v>
      </c>
      <c r="EX58" s="1">
        <v>2500</v>
      </c>
      <c r="EY58" s="1">
        <v>2500</v>
      </c>
      <c r="EZ58" s="1">
        <v>2500</v>
      </c>
      <c r="FA58" s="1">
        <v>2500</v>
      </c>
      <c r="FB58" s="1">
        <v>2500</v>
      </c>
      <c r="FC58" s="1">
        <v>2500</v>
      </c>
      <c r="FD58" s="1">
        <v>2500</v>
      </c>
      <c r="FE58" s="1">
        <v>2500</v>
      </c>
      <c r="FF58" s="1">
        <v>2500</v>
      </c>
      <c r="FG58" s="1">
        <v>2500</v>
      </c>
      <c r="FH58" s="1">
        <v>2500</v>
      </c>
      <c r="FI58" s="1">
        <v>2500</v>
      </c>
      <c r="FJ58" s="1">
        <v>2500</v>
      </c>
      <c r="FK58" s="1">
        <v>2500</v>
      </c>
      <c r="FL58" s="1">
        <v>2500</v>
      </c>
      <c r="FM58" s="1">
        <v>2500</v>
      </c>
      <c r="FN58" s="1">
        <v>2500</v>
      </c>
      <c r="FO58" s="1">
        <v>2500</v>
      </c>
      <c r="FP58" s="1">
        <v>2500</v>
      </c>
      <c r="FQ58" s="1">
        <v>2500</v>
      </c>
      <c r="FR58" s="1">
        <v>2500</v>
      </c>
      <c r="FT58" s="13">
        <f t="shared" si="0"/>
        <v>161583.33000000002</v>
      </c>
      <c r="FU58" s="13">
        <f t="shared" si="2"/>
        <v>131583.33000000002</v>
      </c>
      <c r="FW58" s="1">
        <v>2421.9699999999998</v>
      </c>
      <c r="FX58" s="1">
        <v>2.5</v>
      </c>
      <c r="FY58" s="1">
        <v>2.5</v>
      </c>
      <c r="GA58" s="1">
        <f t="shared" si="3"/>
        <v>5</v>
      </c>
      <c r="GB58" s="1">
        <f t="shared" si="4"/>
        <v>12109.849999999999</v>
      </c>
    </row>
    <row r="59" spans="1:184" ht="18" x14ac:dyDescent="0.25">
      <c r="A59" s="8" t="s">
        <v>176</v>
      </c>
      <c r="B59" s="8" t="s">
        <v>15</v>
      </c>
      <c r="C59" s="9" t="s">
        <v>177</v>
      </c>
      <c r="D59" s="10" t="s">
        <v>178</v>
      </c>
      <c r="E59" s="10">
        <v>40958</v>
      </c>
      <c r="F59" s="14">
        <v>2500</v>
      </c>
      <c r="G59" s="14">
        <v>2500</v>
      </c>
      <c r="DF59" s="1">
        <f>+ROUND(F59*12/30,2)</f>
        <v>1000</v>
      </c>
      <c r="DG59" s="1">
        <v>2500</v>
      </c>
      <c r="DH59" s="1">
        <v>2500</v>
      </c>
      <c r="DI59" s="1">
        <v>2500</v>
      </c>
      <c r="DJ59" s="1">
        <v>2500</v>
      </c>
      <c r="DK59" s="1">
        <v>2500</v>
      </c>
      <c r="DL59" s="1">
        <v>2500</v>
      </c>
      <c r="DM59" s="1">
        <v>2500</v>
      </c>
      <c r="DN59" s="1">
        <v>2500</v>
      </c>
      <c r="DO59" s="1">
        <v>2500</v>
      </c>
      <c r="DP59" s="1">
        <v>2500</v>
      </c>
      <c r="DQ59" s="1">
        <v>2500</v>
      </c>
      <c r="DR59" s="1">
        <v>2500</v>
      </c>
      <c r="DS59" s="1">
        <v>2500</v>
      </c>
      <c r="DT59" s="1">
        <v>2500</v>
      </c>
      <c r="DU59" s="1">
        <v>2500</v>
      </c>
      <c r="DV59" s="1">
        <v>2500</v>
      </c>
      <c r="DW59" s="1">
        <v>2500</v>
      </c>
      <c r="DX59" s="1">
        <v>2500</v>
      </c>
      <c r="DY59" s="1">
        <v>2500</v>
      </c>
      <c r="DZ59" s="1">
        <v>2500</v>
      </c>
      <c r="EA59" s="1">
        <v>2500</v>
      </c>
      <c r="EB59" s="1">
        <v>2500</v>
      </c>
      <c r="EC59" s="1">
        <v>2500</v>
      </c>
      <c r="ED59" s="1">
        <v>2500</v>
      </c>
      <c r="EE59" s="1">
        <v>2500</v>
      </c>
      <c r="EF59" s="1">
        <v>2500</v>
      </c>
      <c r="EG59" s="1">
        <v>2500</v>
      </c>
      <c r="EH59" s="1">
        <v>2500</v>
      </c>
      <c r="EI59" s="1">
        <v>2500</v>
      </c>
      <c r="EJ59" s="1">
        <v>2500</v>
      </c>
      <c r="EK59" s="1">
        <v>2500</v>
      </c>
      <c r="EL59" s="1">
        <v>2500</v>
      </c>
      <c r="EM59" s="1">
        <v>2500</v>
      </c>
      <c r="EN59" s="1">
        <v>2500</v>
      </c>
      <c r="EO59" s="1">
        <v>2500</v>
      </c>
      <c r="EP59" s="1">
        <v>2500</v>
      </c>
      <c r="EQ59" s="1">
        <v>2500</v>
      </c>
      <c r="ER59" s="1">
        <v>2500</v>
      </c>
      <c r="ES59" s="1">
        <v>2500</v>
      </c>
      <c r="ET59" s="1">
        <v>2500</v>
      </c>
      <c r="EU59" s="1">
        <v>2500</v>
      </c>
      <c r="EV59" s="1">
        <v>2500</v>
      </c>
      <c r="EW59" s="1">
        <v>2500</v>
      </c>
      <c r="EX59" s="1">
        <v>2500</v>
      </c>
      <c r="EY59" s="1">
        <v>2500</v>
      </c>
      <c r="EZ59" s="1">
        <v>2500</v>
      </c>
      <c r="FA59" s="1">
        <v>2500</v>
      </c>
      <c r="FB59" s="1">
        <v>2500</v>
      </c>
      <c r="FC59" s="1">
        <v>2500</v>
      </c>
      <c r="FD59" s="1">
        <v>2500</v>
      </c>
      <c r="FE59" s="1">
        <v>2500</v>
      </c>
      <c r="FF59" s="1">
        <v>2500</v>
      </c>
      <c r="FG59" s="1">
        <v>2500</v>
      </c>
      <c r="FH59" s="1">
        <v>2500</v>
      </c>
      <c r="FI59" s="1">
        <v>2500</v>
      </c>
      <c r="FJ59" s="1">
        <v>2500</v>
      </c>
      <c r="FK59" s="1">
        <v>2500</v>
      </c>
      <c r="FL59" s="1">
        <v>2500</v>
      </c>
      <c r="FM59" s="1">
        <v>2500</v>
      </c>
      <c r="FN59" s="1">
        <v>2500</v>
      </c>
      <c r="FO59" s="1">
        <v>2500</v>
      </c>
      <c r="FP59" s="1">
        <v>2500</v>
      </c>
      <c r="FQ59" s="1">
        <v>2500</v>
      </c>
      <c r="FR59" s="1">
        <v>2500</v>
      </c>
      <c r="FT59" s="13">
        <f t="shared" si="0"/>
        <v>161000</v>
      </c>
      <c r="FU59" s="13">
        <f t="shared" si="2"/>
        <v>131000</v>
      </c>
      <c r="FW59" s="1">
        <v>2525.58</v>
      </c>
      <c r="FX59" s="1">
        <v>2.5</v>
      </c>
      <c r="FY59" s="1">
        <v>2.5</v>
      </c>
      <c r="GA59" s="1">
        <f t="shared" si="3"/>
        <v>5</v>
      </c>
      <c r="GB59" s="1">
        <f t="shared" si="4"/>
        <v>12627.9</v>
      </c>
    </row>
    <row r="60" spans="1:184" ht="18" x14ac:dyDescent="0.25">
      <c r="A60" s="8" t="s">
        <v>179</v>
      </c>
      <c r="B60" s="8" t="s">
        <v>131</v>
      </c>
      <c r="C60" s="9" t="s">
        <v>180</v>
      </c>
      <c r="D60" s="10" t="s">
        <v>181</v>
      </c>
      <c r="E60" s="10">
        <v>40991</v>
      </c>
      <c r="F60" s="14">
        <v>3500</v>
      </c>
      <c r="G60" s="14">
        <v>3500</v>
      </c>
      <c r="DG60" s="1">
        <f>+ROUND(F60*8/30,2)</f>
        <v>933.33</v>
      </c>
      <c r="DH60" s="1">
        <v>3500</v>
      </c>
      <c r="DI60" s="1">
        <v>3500</v>
      </c>
      <c r="DJ60" s="1">
        <v>3500</v>
      </c>
      <c r="DK60" s="1">
        <v>3500</v>
      </c>
      <c r="DL60" s="1">
        <v>3500</v>
      </c>
      <c r="DM60" s="1">
        <v>3500</v>
      </c>
      <c r="DN60" s="1">
        <v>3500</v>
      </c>
      <c r="DO60" s="1">
        <v>3500</v>
      </c>
      <c r="DP60" s="1">
        <v>3500</v>
      </c>
      <c r="DQ60" s="1">
        <v>3500</v>
      </c>
      <c r="DR60" s="1">
        <v>3500</v>
      </c>
      <c r="DS60" s="1">
        <v>3500</v>
      </c>
      <c r="DT60" s="1">
        <v>3500</v>
      </c>
      <c r="DU60" s="1">
        <v>3500</v>
      </c>
      <c r="DV60" s="1">
        <v>3500</v>
      </c>
      <c r="DW60" s="1">
        <v>3500</v>
      </c>
      <c r="DX60" s="1">
        <v>3500</v>
      </c>
      <c r="DY60" s="1">
        <v>3500</v>
      </c>
      <c r="DZ60" s="1">
        <v>3500</v>
      </c>
      <c r="EA60" s="1">
        <v>3500</v>
      </c>
      <c r="EB60" s="1">
        <v>3500</v>
      </c>
      <c r="EC60" s="1">
        <v>3500</v>
      </c>
      <c r="ED60" s="1">
        <v>3500</v>
      </c>
      <c r="EE60" s="1">
        <v>3500</v>
      </c>
      <c r="EF60" s="1">
        <v>3500</v>
      </c>
      <c r="EG60" s="1">
        <v>3500</v>
      </c>
      <c r="EH60" s="1">
        <v>3500</v>
      </c>
      <c r="EI60" s="1">
        <v>3500</v>
      </c>
      <c r="EJ60" s="1">
        <v>3500</v>
      </c>
      <c r="EK60" s="1">
        <v>3500</v>
      </c>
      <c r="EL60" s="1">
        <v>3500</v>
      </c>
      <c r="EM60" s="1">
        <v>3500</v>
      </c>
      <c r="EN60" s="1">
        <v>3500</v>
      </c>
      <c r="EO60" s="1">
        <v>3500</v>
      </c>
      <c r="EP60" s="1">
        <v>3500</v>
      </c>
      <c r="EQ60" s="1">
        <v>3500</v>
      </c>
      <c r="ER60" s="1">
        <v>3500</v>
      </c>
      <c r="ES60" s="1">
        <v>3500</v>
      </c>
      <c r="ET60" s="1">
        <v>3500</v>
      </c>
      <c r="EU60" s="1">
        <v>3500</v>
      </c>
      <c r="EV60" s="1">
        <v>3500</v>
      </c>
      <c r="EW60" s="1">
        <v>3500</v>
      </c>
      <c r="EX60" s="1">
        <v>3500</v>
      </c>
      <c r="EY60" s="1">
        <v>3500</v>
      </c>
      <c r="EZ60" s="1">
        <v>3500</v>
      </c>
      <c r="FA60" s="1">
        <v>3500</v>
      </c>
      <c r="FB60" s="1">
        <v>3500</v>
      </c>
      <c r="FC60" s="1">
        <v>3500</v>
      </c>
      <c r="FD60" s="1">
        <v>3500</v>
      </c>
      <c r="FE60" s="1">
        <v>3500</v>
      </c>
      <c r="FF60" s="1">
        <v>3500</v>
      </c>
      <c r="FG60" s="1">
        <v>3500</v>
      </c>
      <c r="FH60" s="1">
        <v>3500</v>
      </c>
      <c r="FI60" s="1">
        <v>3500</v>
      </c>
      <c r="FJ60" s="1">
        <v>3500</v>
      </c>
      <c r="FK60" s="1">
        <v>3500</v>
      </c>
      <c r="FL60" s="1">
        <v>3500</v>
      </c>
      <c r="FM60" s="1">
        <v>3500</v>
      </c>
      <c r="FN60" s="1">
        <v>3500</v>
      </c>
      <c r="FO60" s="1">
        <v>3500</v>
      </c>
      <c r="FP60" s="1">
        <v>3500</v>
      </c>
      <c r="FQ60" s="1">
        <v>3500</v>
      </c>
      <c r="FR60" s="1">
        <v>3500</v>
      </c>
      <c r="FT60" s="13">
        <f t="shared" si="0"/>
        <v>221433.33000000002</v>
      </c>
      <c r="FU60" s="13">
        <f t="shared" si="2"/>
        <v>179433.33000000002</v>
      </c>
      <c r="FW60" s="1">
        <v>3475.2</v>
      </c>
      <c r="FX60" s="1">
        <v>2.5</v>
      </c>
      <c r="FY60" s="1">
        <v>2.5</v>
      </c>
      <c r="GA60" s="1">
        <f t="shared" si="3"/>
        <v>5</v>
      </c>
      <c r="GB60" s="1">
        <f t="shared" si="4"/>
        <v>17376</v>
      </c>
    </row>
    <row r="61" spans="1:184" ht="18" x14ac:dyDescent="0.25">
      <c r="A61" s="8" t="s">
        <v>182</v>
      </c>
      <c r="B61" s="8" t="s">
        <v>131</v>
      </c>
      <c r="C61" s="9" t="s">
        <v>183</v>
      </c>
      <c r="D61" s="10" t="s">
        <v>184</v>
      </c>
      <c r="E61" s="10">
        <v>41004</v>
      </c>
      <c r="F61" s="14">
        <v>3000</v>
      </c>
      <c r="G61" s="14">
        <v>3000</v>
      </c>
      <c r="DH61" s="1">
        <f>+ROUND(F61*26/30,2)</f>
        <v>2600</v>
      </c>
      <c r="DI61" s="1">
        <v>3000</v>
      </c>
      <c r="DJ61" s="1">
        <v>3000</v>
      </c>
      <c r="DK61" s="1">
        <v>3000</v>
      </c>
      <c r="DL61" s="1">
        <v>3000</v>
      </c>
      <c r="DM61" s="1">
        <v>3000</v>
      </c>
      <c r="DN61" s="1">
        <v>3000</v>
      </c>
      <c r="DO61" s="1">
        <v>3000</v>
      </c>
      <c r="DP61" s="1">
        <v>3000</v>
      </c>
      <c r="DQ61" s="1">
        <v>3000</v>
      </c>
      <c r="DR61" s="1">
        <v>3000</v>
      </c>
      <c r="DS61" s="1">
        <v>3000</v>
      </c>
      <c r="DT61" s="1">
        <v>3000</v>
      </c>
      <c r="DU61" s="1">
        <v>3000</v>
      </c>
      <c r="DV61" s="1">
        <v>3000</v>
      </c>
      <c r="DW61" s="1">
        <v>3000</v>
      </c>
      <c r="DX61" s="1">
        <v>3000</v>
      </c>
      <c r="DY61" s="1">
        <v>3000</v>
      </c>
      <c r="DZ61" s="1">
        <v>3000</v>
      </c>
      <c r="EA61" s="1">
        <v>3000</v>
      </c>
      <c r="EB61" s="1">
        <v>3000</v>
      </c>
      <c r="EC61" s="1">
        <v>3000</v>
      </c>
      <c r="ED61" s="1">
        <v>3000</v>
      </c>
      <c r="EE61" s="1">
        <v>3000</v>
      </c>
      <c r="EF61" s="1">
        <v>3000</v>
      </c>
      <c r="EG61" s="1">
        <v>3000</v>
      </c>
      <c r="EH61" s="1">
        <v>3000</v>
      </c>
      <c r="EI61" s="1">
        <v>3000</v>
      </c>
      <c r="EJ61" s="1">
        <v>3000</v>
      </c>
      <c r="EK61" s="1">
        <v>3000</v>
      </c>
      <c r="EL61" s="1">
        <v>3000</v>
      </c>
      <c r="EM61" s="1">
        <v>3000</v>
      </c>
      <c r="EN61" s="1">
        <v>3000</v>
      </c>
      <c r="EO61" s="1">
        <v>3000</v>
      </c>
      <c r="EP61" s="1">
        <v>3000</v>
      </c>
      <c r="EQ61" s="1">
        <v>3000</v>
      </c>
      <c r="ER61" s="1">
        <v>3000</v>
      </c>
      <c r="ES61" s="1">
        <v>3000</v>
      </c>
      <c r="ET61" s="1">
        <v>3000</v>
      </c>
      <c r="EU61" s="1">
        <v>3000</v>
      </c>
      <c r="EV61" s="1">
        <v>3000</v>
      </c>
      <c r="EW61" s="1">
        <v>3000</v>
      </c>
      <c r="EX61" s="1">
        <v>3000</v>
      </c>
      <c r="EY61" s="1">
        <v>3000</v>
      </c>
      <c r="EZ61" s="1">
        <v>3000</v>
      </c>
      <c r="FA61" s="1">
        <v>3000</v>
      </c>
      <c r="FB61" s="1">
        <v>3000</v>
      </c>
      <c r="FC61" s="1">
        <v>3000</v>
      </c>
      <c r="FD61" s="1">
        <v>3000</v>
      </c>
      <c r="FE61" s="1">
        <v>3000</v>
      </c>
      <c r="FF61" s="1">
        <v>3000</v>
      </c>
      <c r="FG61" s="1">
        <v>3000</v>
      </c>
      <c r="FH61" s="1">
        <v>3000</v>
      </c>
      <c r="FI61" s="1">
        <v>3000</v>
      </c>
      <c r="FJ61" s="1">
        <v>3000</v>
      </c>
      <c r="FK61" s="1">
        <v>3000</v>
      </c>
      <c r="FL61" s="1">
        <v>3000</v>
      </c>
      <c r="FM61" s="1">
        <v>3000</v>
      </c>
      <c r="FN61" s="1">
        <v>3000</v>
      </c>
      <c r="FO61" s="1">
        <v>3000</v>
      </c>
      <c r="FP61" s="1">
        <v>3000</v>
      </c>
      <c r="FQ61" s="1">
        <v>3000</v>
      </c>
      <c r="FR61" s="1">
        <v>3000</v>
      </c>
      <c r="FT61" s="13">
        <f t="shared" si="0"/>
        <v>188600</v>
      </c>
      <c r="FU61" s="13">
        <f t="shared" si="2"/>
        <v>152600</v>
      </c>
      <c r="FW61" s="1">
        <v>2826.91</v>
      </c>
      <c r="FX61" s="1">
        <v>2.5</v>
      </c>
      <c r="FY61" s="1">
        <v>2.5</v>
      </c>
      <c r="GA61" s="1">
        <f t="shared" si="3"/>
        <v>5</v>
      </c>
      <c r="GB61" s="1">
        <f t="shared" si="4"/>
        <v>14134.55</v>
      </c>
    </row>
    <row r="62" spans="1:184" ht="18" x14ac:dyDescent="0.25">
      <c r="A62" s="8" t="s">
        <v>185</v>
      </c>
      <c r="B62" s="8" t="s">
        <v>15</v>
      </c>
      <c r="C62" s="9" t="s">
        <v>186</v>
      </c>
      <c r="D62" s="10" t="s">
        <v>187</v>
      </c>
      <c r="E62" s="10">
        <v>41025</v>
      </c>
      <c r="F62" s="14">
        <v>4000</v>
      </c>
      <c r="G62" s="14">
        <v>4000</v>
      </c>
      <c r="DH62" s="1">
        <f>+ROUND(F62*5/30,2)</f>
        <v>666.67</v>
      </c>
      <c r="DI62" s="1">
        <v>4000</v>
      </c>
      <c r="DJ62" s="1">
        <v>4000</v>
      </c>
      <c r="DK62" s="1">
        <v>4000</v>
      </c>
      <c r="DL62" s="1">
        <v>4000</v>
      </c>
      <c r="DM62" s="1">
        <v>4000</v>
      </c>
      <c r="DN62" s="1">
        <v>4000</v>
      </c>
      <c r="DO62" s="1">
        <v>4000</v>
      </c>
      <c r="DP62" s="1">
        <v>4000</v>
      </c>
      <c r="DQ62" s="1">
        <v>4000</v>
      </c>
      <c r="DR62" s="1">
        <v>4000</v>
      </c>
      <c r="DS62" s="1">
        <v>4000</v>
      </c>
      <c r="DT62" s="1">
        <v>4000</v>
      </c>
      <c r="DU62" s="1">
        <v>4000</v>
      </c>
      <c r="DV62" s="1">
        <v>4000</v>
      </c>
      <c r="DW62" s="1">
        <v>4000</v>
      </c>
      <c r="DX62" s="1">
        <v>4000</v>
      </c>
      <c r="DY62" s="1">
        <v>4000</v>
      </c>
      <c r="DZ62" s="1">
        <v>4000</v>
      </c>
      <c r="EA62" s="1">
        <v>4000</v>
      </c>
      <c r="EB62" s="1">
        <v>4000</v>
      </c>
      <c r="EC62" s="1">
        <v>4000</v>
      </c>
      <c r="ED62" s="1">
        <v>4000</v>
      </c>
      <c r="EE62" s="1">
        <v>4000</v>
      </c>
      <c r="EF62" s="1">
        <v>4000</v>
      </c>
      <c r="EG62" s="1">
        <v>4000</v>
      </c>
      <c r="EH62" s="1">
        <v>4000</v>
      </c>
      <c r="EI62" s="1">
        <v>4000</v>
      </c>
      <c r="EJ62" s="1">
        <v>4000</v>
      </c>
      <c r="EK62" s="1">
        <v>4000</v>
      </c>
      <c r="EL62" s="1">
        <v>4000</v>
      </c>
      <c r="EM62" s="1">
        <v>4000</v>
      </c>
      <c r="EN62" s="1">
        <v>4000</v>
      </c>
      <c r="EO62" s="1">
        <v>4000</v>
      </c>
      <c r="EP62" s="1">
        <v>4000</v>
      </c>
      <c r="EQ62" s="1">
        <v>4000</v>
      </c>
      <c r="ER62" s="1">
        <v>4000</v>
      </c>
      <c r="ES62" s="1">
        <v>4000</v>
      </c>
      <c r="ET62" s="1">
        <v>4000</v>
      </c>
      <c r="EU62" s="1">
        <v>4000</v>
      </c>
      <c r="EV62" s="1">
        <v>4000</v>
      </c>
      <c r="EW62" s="1">
        <v>4000</v>
      </c>
      <c r="EX62" s="1">
        <v>4000</v>
      </c>
      <c r="EY62" s="1">
        <v>4000</v>
      </c>
      <c r="EZ62" s="1">
        <v>4000</v>
      </c>
      <c r="FA62" s="1">
        <v>4000</v>
      </c>
      <c r="FB62" s="1">
        <v>4000</v>
      </c>
      <c r="FC62" s="1">
        <v>4000</v>
      </c>
      <c r="FD62" s="1">
        <v>4000</v>
      </c>
      <c r="FE62" s="1">
        <v>4000</v>
      </c>
      <c r="FF62" s="1">
        <v>4000</v>
      </c>
      <c r="FG62" s="1">
        <v>4000</v>
      </c>
      <c r="FH62" s="1">
        <v>4000</v>
      </c>
      <c r="FI62" s="1">
        <v>4000</v>
      </c>
      <c r="FJ62" s="1">
        <v>4000</v>
      </c>
      <c r="FK62" s="1">
        <v>4000</v>
      </c>
      <c r="FL62" s="1">
        <v>4000</v>
      </c>
      <c r="FM62" s="1">
        <v>4000</v>
      </c>
      <c r="FN62" s="1">
        <v>4000</v>
      </c>
      <c r="FO62" s="1">
        <v>4000</v>
      </c>
      <c r="FP62" s="1">
        <v>4000</v>
      </c>
      <c r="FQ62" s="1">
        <v>4000</v>
      </c>
      <c r="FR62" s="1">
        <v>4000</v>
      </c>
      <c r="FT62" s="13">
        <f t="shared" si="0"/>
        <v>248666.66999999998</v>
      </c>
      <c r="FU62" s="13">
        <f t="shared" si="2"/>
        <v>200666.66999999998</v>
      </c>
      <c r="FW62" s="1">
        <v>3654.98</v>
      </c>
      <c r="FX62" s="1">
        <v>2.5</v>
      </c>
      <c r="FY62" s="1">
        <v>2.5</v>
      </c>
      <c r="GA62" s="1">
        <f t="shared" si="3"/>
        <v>5</v>
      </c>
      <c r="GB62" s="1">
        <f t="shared" si="4"/>
        <v>18274.900000000001</v>
      </c>
    </row>
    <row r="63" spans="1:184" ht="18" x14ac:dyDescent="0.25">
      <c r="A63" s="8" t="s">
        <v>188</v>
      </c>
      <c r="B63" s="8" t="s">
        <v>131</v>
      </c>
      <c r="C63" s="9" t="s">
        <v>189</v>
      </c>
      <c r="D63" s="10" t="s">
        <v>190</v>
      </c>
      <c r="E63" s="10">
        <v>41033</v>
      </c>
      <c r="F63" s="14">
        <v>2500</v>
      </c>
      <c r="G63" s="14">
        <v>2500</v>
      </c>
      <c r="DI63" s="1">
        <f>+ROUND(F63*27/30,2)</f>
        <v>2250</v>
      </c>
      <c r="DJ63" s="1">
        <v>2500</v>
      </c>
      <c r="DK63" s="1">
        <v>2500</v>
      </c>
      <c r="DL63" s="1">
        <v>2500</v>
      </c>
      <c r="DM63" s="1">
        <v>2500</v>
      </c>
      <c r="DN63" s="1">
        <v>2500</v>
      </c>
      <c r="DO63" s="1">
        <v>2500</v>
      </c>
      <c r="DP63" s="1">
        <v>2500</v>
      </c>
      <c r="DQ63" s="1">
        <v>2500</v>
      </c>
      <c r="DR63" s="1">
        <v>2500</v>
      </c>
      <c r="DS63" s="1">
        <v>2500</v>
      </c>
      <c r="DT63" s="1">
        <v>2500</v>
      </c>
      <c r="DU63" s="1">
        <v>2500</v>
      </c>
      <c r="DV63" s="1">
        <v>2500</v>
      </c>
      <c r="DW63" s="1">
        <v>2500</v>
      </c>
      <c r="DX63" s="1">
        <v>2500</v>
      </c>
      <c r="DY63" s="1">
        <v>2500</v>
      </c>
      <c r="DZ63" s="1">
        <v>2500</v>
      </c>
      <c r="EA63" s="1">
        <v>2500</v>
      </c>
      <c r="EB63" s="1">
        <v>2500</v>
      </c>
      <c r="EC63" s="1">
        <v>2500</v>
      </c>
      <c r="ED63" s="1">
        <v>2500</v>
      </c>
      <c r="EE63" s="1">
        <v>2500</v>
      </c>
      <c r="EF63" s="1">
        <v>2500</v>
      </c>
      <c r="EG63" s="1">
        <v>2500</v>
      </c>
      <c r="EH63" s="1">
        <v>2500</v>
      </c>
      <c r="EI63" s="1">
        <v>2500</v>
      </c>
      <c r="EJ63" s="1">
        <v>2500</v>
      </c>
      <c r="EK63" s="1">
        <v>2500</v>
      </c>
      <c r="EL63" s="1">
        <v>2500</v>
      </c>
      <c r="EM63" s="1">
        <v>2500</v>
      </c>
      <c r="EN63" s="1">
        <v>2500</v>
      </c>
      <c r="EO63" s="1">
        <v>2500</v>
      </c>
      <c r="EP63" s="1">
        <v>2500</v>
      </c>
      <c r="EQ63" s="1">
        <v>2500</v>
      </c>
      <c r="ER63" s="1">
        <v>2500</v>
      </c>
      <c r="ES63" s="1">
        <v>2500</v>
      </c>
      <c r="ET63" s="1">
        <v>2500</v>
      </c>
      <c r="EU63" s="1">
        <v>2500</v>
      </c>
      <c r="EV63" s="1">
        <v>2500</v>
      </c>
      <c r="EW63" s="1">
        <v>2500</v>
      </c>
      <c r="EX63" s="1">
        <v>2500</v>
      </c>
      <c r="EY63" s="1">
        <v>2500</v>
      </c>
      <c r="EZ63" s="1">
        <v>2500</v>
      </c>
      <c r="FA63" s="1">
        <v>2500</v>
      </c>
      <c r="FB63" s="1">
        <v>2500</v>
      </c>
      <c r="FC63" s="1">
        <v>2500</v>
      </c>
      <c r="FD63" s="1">
        <v>2500</v>
      </c>
      <c r="FE63" s="1">
        <v>2500</v>
      </c>
      <c r="FF63" s="1">
        <v>2500</v>
      </c>
      <c r="FG63" s="1">
        <v>2500</v>
      </c>
      <c r="FH63" s="1">
        <v>2500</v>
      </c>
      <c r="FI63" s="1">
        <v>2500</v>
      </c>
      <c r="FJ63" s="1">
        <v>2500</v>
      </c>
      <c r="FK63" s="1">
        <v>2500</v>
      </c>
      <c r="FL63" s="1">
        <v>2500</v>
      </c>
      <c r="FM63" s="1">
        <v>2500</v>
      </c>
      <c r="FN63" s="1">
        <v>2500</v>
      </c>
      <c r="FO63" s="1">
        <v>2500</v>
      </c>
      <c r="FP63" s="1">
        <v>2500</v>
      </c>
      <c r="FQ63" s="1">
        <v>2500</v>
      </c>
      <c r="FR63" s="1">
        <v>2500</v>
      </c>
      <c r="FT63" s="13">
        <f t="shared" si="0"/>
        <v>154750</v>
      </c>
      <c r="FU63" s="13">
        <f t="shared" si="2"/>
        <v>124750</v>
      </c>
      <c r="FW63" s="1">
        <v>2427.9299999999998</v>
      </c>
      <c r="FX63" s="1">
        <v>2.5</v>
      </c>
      <c r="FY63" s="1">
        <v>2.5</v>
      </c>
      <c r="GA63" s="1">
        <f t="shared" si="3"/>
        <v>5</v>
      </c>
      <c r="GB63" s="1">
        <f t="shared" si="4"/>
        <v>12139.65</v>
      </c>
    </row>
    <row r="64" spans="1:184" ht="18" x14ac:dyDescent="0.25">
      <c r="A64" s="8" t="s">
        <v>191</v>
      </c>
      <c r="B64" s="8" t="s">
        <v>131</v>
      </c>
      <c r="C64" s="9" t="s">
        <v>192</v>
      </c>
      <c r="D64" s="10" t="s">
        <v>193</v>
      </c>
      <c r="E64" s="10">
        <v>41044</v>
      </c>
      <c r="F64" s="14">
        <v>2500</v>
      </c>
      <c r="G64" s="14">
        <v>2500</v>
      </c>
      <c r="DI64" s="1">
        <f>+ROUND(F64*16/30,2)</f>
        <v>1333.33</v>
      </c>
      <c r="DJ64" s="1">
        <v>2500</v>
      </c>
      <c r="DK64" s="1">
        <v>2500</v>
      </c>
      <c r="DL64" s="1">
        <v>2500</v>
      </c>
      <c r="DM64" s="1">
        <v>2500</v>
      </c>
      <c r="DN64" s="1">
        <v>2500</v>
      </c>
      <c r="DO64" s="1">
        <v>2500</v>
      </c>
      <c r="DP64" s="1">
        <v>2500</v>
      </c>
      <c r="DQ64" s="1">
        <v>2500</v>
      </c>
      <c r="DR64" s="1">
        <v>2500</v>
      </c>
      <c r="DS64" s="1">
        <v>2500</v>
      </c>
      <c r="DT64" s="1">
        <v>2500</v>
      </c>
      <c r="DU64" s="1">
        <v>2500</v>
      </c>
      <c r="DV64" s="1">
        <v>2500</v>
      </c>
      <c r="DW64" s="1">
        <v>2500</v>
      </c>
      <c r="DX64" s="1">
        <v>2500</v>
      </c>
      <c r="DY64" s="1">
        <v>2500</v>
      </c>
      <c r="DZ64" s="1">
        <v>2500</v>
      </c>
      <c r="EA64" s="1">
        <v>2500</v>
      </c>
      <c r="EB64" s="1">
        <v>2500</v>
      </c>
      <c r="EC64" s="1">
        <v>2500</v>
      </c>
      <c r="ED64" s="1">
        <v>2500</v>
      </c>
      <c r="EE64" s="1">
        <v>2500</v>
      </c>
      <c r="EF64" s="1">
        <v>2500</v>
      </c>
      <c r="EG64" s="1">
        <v>2500</v>
      </c>
      <c r="EH64" s="1">
        <v>2500</v>
      </c>
      <c r="EI64" s="1">
        <v>2500</v>
      </c>
      <c r="EJ64" s="1">
        <v>2500</v>
      </c>
      <c r="EK64" s="1">
        <v>2500</v>
      </c>
      <c r="EL64" s="1">
        <v>2500</v>
      </c>
      <c r="EM64" s="1">
        <v>2500</v>
      </c>
      <c r="EN64" s="1">
        <v>2500</v>
      </c>
      <c r="EO64" s="1">
        <v>2500</v>
      </c>
      <c r="EP64" s="1">
        <v>2500</v>
      </c>
      <c r="EQ64" s="1">
        <v>2500</v>
      </c>
      <c r="ER64" s="1">
        <v>2500</v>
      </c>
      <c r="ES64" s="1">
        <v>2500</v>
      </c>
      <c r="ET64" s="1">
        <v>2500</v>
      </c>
      <c r="EU64" s="1">
        <v>2500</v>
      </c>
      <c r="EV64" s="1">
        <v>2500</v>
      </c>
      <c r="EW64" s="1">
        <v>2500</v>
      </c>
      <c r="EX64" s="1">
        <v>2500</v>
      </c>
      <c r="EY64" s="1">
        <v>2500</v>
      </c>
      <c r="EZ64" s="1">
        <v>2500</v>
      </c>
      <c r="FA64" s="1">
        <v>2500</v>
      </c>
      <c r="FB64" s="1">
        <v>2500</v>
      </c>
      <c r="FC64" s="1">
        <v>2500</v>
      </c>
      <c r="FD64" s="1">
        <v>2500</v>
      </c>
      <c r="FE64" s="1">
        <v>2500</v>
      </c>
      <c r="FF64" s="1">
        <v>2500</v>
      </c>
      <c r="FG64" s="1">
        <v>2500</v>
      </c>
      <c r="FH64" s="1">
        <v>2500</v>
      </c>
      <c r="FI64" s="1">
        <v>2500</v>
      </c>
      <c r="FJ64" s="1">
        <v>2500</v>
      </c>
      <c r="FK64" s="1">
        <v>2500</v>
      </c>
      <c r="FL64" s="1">
        <v>2500</v>
      </c>
      <c r="FM64" s="1">
        <v>2500</v>
      </c>
      <c r="FN64" s="1">
        <v>2500</v>
      </c>
      <c r="FO64" s="1">
        <v>2500</v>
      </c>
      <c r="FP64" s="1">
        <v>2500</v>
      </c>
      <c r="FQ64" s="1">
        <v>2500</v>
      </c>
      <c r="FR64" s="1">
        <v>2500</v>
      </c>
      <c r="FT64" s="13">
        <f t="shared" si="0"/>
        <v>153833.33000000002</v>
      </c>
      <c r="FU64" s="13">
        <f t="shared" si="2"/>
        <v>123833.33000000002</v>
      </c>
      <c r="FW64" s="1">
        <v>2612.4</v>
      </c>
      <c r="FX64" s="1">
        <v>2.5</v>
      </c>
      <c r="FY64" s="1">
        <v>2.5</v>
      </c>
      <c r="GA64" s="1">
        <f t="shared" si="3"/>
        <v>5</v>
      </c>
      <c r="GB64" s="1">
        <f t="shared" si="4"/>
        <v>13062</v>
      </c>
    </row>
    <row r="65" spans="1:184" ht="18" x14ac:dyDescent="0.25">
      <c r="A65" s="8" t="s">
        <v>194</v>
      </c>
      <c r="B65" s="8" t="s">
        <v>15</v>
      </c>
      <c r="C65" s="9" t="s">
        <v>195</v>
      </c>
      <c r="D65" s="10" t="s">
        <v>196</v>
      </c>
      <c r="E65" s="10">
        <v>41051</v>
      </c>
      <c r="F65" s="14">
        <v>3500</v>
      </c>
      <c r="G65" s="14">
        <v>3500</v>
      </c>
      <c r="DI65" s="1">
        <f>+ROUND(F65*9/30,2)</f>
        <v>1050</v>
      </c>
      <c r="DJ65" s="1">
        <v>3500</v>
      </c>
      <c r="DK65" s="1">
        <v>3500</v>
      </c>
      <c r="DL65" s="1">
        <v>3500</v>
      </c>
      <c r="DM65" s="1">
        <v>3500</v>
      </c>
      <c r="DN65" s="1">
        <v>3500</v>
      </c>
      <c r="DO65" s="1">
        <v>3500</v>
      </c>
      <c r="DP65" s="1">
        <v>3500</v>
      </c>
      <c r="DQ65" s="1">
        <v>3500</v>
      </c>
      <c r="DR65" s="1">
        <v>3500</v>
      </c>
      <c r="DS65" s="1">
        <v>3500</v>
      </c>
      <c r="DT65" s="1">
        <v>3500</v>
      </c>
      <c r="DU65" s="1">
        <v>3500</v>
      </c>
      <c r="DV65" s="1">
        <v>3500</v>
      </c>
      <c r="DW65" s="1">
        <v>3500</v>
      </c>
      <c r="DX65" s="1">
        <v>3500</v>
      </c>
      <c r="DY65" s="1">
        <v>3500</v>
      </c>
      <c r="DZ65" s="1">
        <v>3500</v>
      </c>
      <c r="EA65" s="1">
        <v>3500</v>
      </c>
      <c r="EB65" s="1">
        <v>3500</v>
      </c>
      <c r="EC65" s="1">
        <v>3500</v>
      </c>
      <c r="ED65" s="1">
        <v>3500</v>
      </c>
      <c r="EE65" s="1">
        <v>3500</v>
      </c>
      <c r="EF65" s="1">
        <v>3500</v>
      </c>
      <c r="EG65" s="1">
        <v>3500</v>
      </c>
      <c r="EH65" s="1">
        <v>3500</v>
      </c>
      <c r="EI65" s="1">
        <v>3500</v>
      </c>
      <c r="EJ65" s="1">
        <v>3500</v>
      </c>
      <c r="EK65" s="1">
        <v>3500</v>
      </c>
      <c r="EL65" s="1">
        <v>3500</v>
      </c>
      <c r="EM65" s="1">
        <v>3500</v>
      </c>
      <c r="EN65" s="1">
        <v>3500</v>
      </c>
      <c r="EO65" s="1">
        <v>3500</v>
      </c>
      <c r="EP65" s="1">
        <v>3500</v>
      </c>
      <c r="EQ65" s="1">
        <v>3500</v>
      </c>
      <c r="ER65" s="1">
        <v>3500</v>
      </c>
      <c r="ES65" s="1">
        <v>3500</v>
      </c>
      <c r="ET65" s="1">
        <v>3500</v>
      </c>
      <c r="EU65" s="1">
        <v>3500</v>
      </c>
      <c r="EV65" s="1">
        <v>3500</v>
      </c>
      <c r="EW65" s="1">
        <v>3500</v>
      </c>
      <c r="EX65" s="1">
        <v>3500</v>
      </c>
      <c r="EY65" s="1">
        <v>3500</v>
      </c>
      <c r="EZ65" s="1">
        <v>3500</v>
      </c>
      <c r="FA65" s="1">
        <v>3500</v>
      </c>
      <c r="FB65" s="1">
        <v>3500</v>
      </c>
      <c r="FC65" s="1">
        <v>3500</v>
      </c>
      <c r="FD65" s="1">
        <v>3500</v>
      </c>
      <c r="FE65" s="1">
        <v>3500</v>
      </c>
      <c r="FF65" s="1">
        <v>3500</v>
      </c>
      <c r="FG65" s="1">
        <v>3500</v>
      </c>
      <c r="FH65" s="1">
        <v>3500</v>
      </c>
      <c r="FI65" s="1">
        <v>3500</v>
      </c>
      <c r="FJ65" s="1">
        <v>3500</v>
      </c>
      <c r="FK65" s="1">
        <v>3500</v>
      </c>
      <c r="FL65" s="1">
        <v>3500</v>
      </c>
      <c r="FM65" s="1">
        <v>3500</v>
      </c>
      <c r="FN65" s="1">
        <v>3500</v>
      </c>
      <c r="FO65" s="1">
        <v>3500</v>
      </c>
      <c r="FP65" s="1">
        <v>3500</v>
      </c>
      <c r="FQ65" s="1">
        <v>3500</v>
      </c>
      <c r="FR65" s="1">
        <v>3500</v>
      </c>
      <c r="FT65" s="13">
        <f t="shared" si="0"/>
        <v>214550</v>
      </c>
      <c r="FU65" s="13">
        <f t="shared" si="2"/>
        <v>172550</v>
      </c>
      <c r="FW65" s="1">
        <v>3233.24</v>
      </c>
      <c r="FX65" s="1">
        <v>2.5</v>
      </c>
      <c r="FY65" s="1">
        <v>2.5</v>
      </c>
      <c r="GA65" s="1">
        <f t="shared" si="3"/>
        <v>5</v>
      </c>
      <c r="GB65" s="1">
        <f t="shared" si="4"/>
        <v>16166.199999999999</v>
      </c>
    </row>
    <row r="66" spans="1:184" ht="18" x14ac:dyDescent="0.25">
      <c r="A66" s="8" t="s">
        <v>197</v>
      </c>
      <c r="B66" s="8" t="s">
        <v>15</v>
      </c>
      <c r="C66" s="9" t="s">
        <v>198</v>
      </c>
      <c r="D66" s="10" t="s">
        <v>199</v>
      </c>
      <c r="E66" s="10">
        <v>41066</v>
      </c>
      <c r="F66" s="14">
        <v>2250</v>
      </c>
      <c r="G66" s="14">
        <v>2250</v>
      </c>
      <c r="DJ66" s="1">
        <f>+ROUND(F66*25/30,2)</f>
        <v>1875</v>
      </c>
      <c r="DK66" s="1">
        <v>2250</v>
      </c>
      <c r="DL66" s="1">
        <v>2250</v>
      </c>
      <c r="DM66" s="1">
        <v>2250</v>
      </c>
      <c r="DN66" s="1">
        <v>2250</v>
      </c>
      <c r="DO66" s="1">
        <v>2250</v>
      </c>
      <c r="DP66" s="1">
        <v>2250</v>
      </c>
      <c r="DQ66" s="1">
        <v>2250</v>
      </c>
      <c r="DR66" s="1">
        <v>2250</v>
      </c>
      <c r="DS66" s="1">
        <v>2250</v>
      </c>
      <c r="DT66" s="1">
        <v>2250</v>
      </c>
      <c r="DU66" s="1">
        <v>2250</v>
      </c>
      <c r="DV66" s="1">
        <v>2250</v>
      </c>
      <c r="DW66" s="1">
        <v>2250</v>
      </c>
      <c r="DX66" s="1">
        <v>2250</v>
      </c>
      <c r="DY66" s="1">
        <v>2250</v>
      </c>
      <c r="DZ66" s="1">
        <v>2250</v>
      </c>
      <c r="EA66" s="1">
        <v>2250</v>
      </c>
      <c r="EB66" s="1">
        <v>2250</v>
      </c>
      <c r="EC66" s="1">
        <v>2250</v>
      </c>
      <c r="ED66" s="1">
        <v>2250</v>
      </c>
      <c r="EE66" s="1">
        <v>2250</v>
      </c>
      <c r="EF66" s="1">
        <v>2250</v>
      </c>
      <c r="EG66" s="1">
        <v>2250</v>
      </c>
      <c r="EH66" s="1">
        <v>2250</v>
      </c>
      <c r="EI66" s="1">
        <v>2250</v>
      </c>
      <c r="EJ66" s="1">
        <v>2250</v>
      </c>
      <c r="EK66" s="1">
        <v>2250</v>
      </c>
      <c r="EL66" s="1">
        <v>2250</v>
      </c>
      <c r="EM66" s="1">
        <v>2250</v>
      </c>
      <c r="EN66" s="1">
        <v>2250</v>
      </c>
      <c r="EO66" s="1">
        <v>2250</v>
      </c>
      <c r="EP66" s="1">
        <v>2250</v>
      </c>
      <c r="EQ66" s="1">
        <v>2250</v>
      </c>
      <c r="ER66" s="1">
        <v>2250</v>
      </c>
      <c r="ES66" s="1">
        <v>2250</v>
      </c>
      <c r="ET66" s="1">
        <v>2250</v>
      </c>
      <c r="EU66" s="1">
        <v>2250</v>
      </c>
      <c r="EV66" s="1">
        <v>2250</v>
      </c>
      <c r="EW66" s="1">
        <v>2250</v>
      </c>
      <c r="EX66" s="1">
        <v>2250</v>
      </c>
      <c r="EY66" s="1">
        <v>2250</v>
      </c>
      <c r="EZ66" s="1">
        <v>2250</v>
      </c>
      <c r="FA66" s="1">
        <v>2250</v>
      </c>
      <c r="FB66" s="1">
        <v>2250</v>
      </c>
      <c r="FC66" s="1">
        <v>2250</v>
      </c>
      <c r="FD66" s="1">
        <v>2250</v>
      </c>
      <c r="FE66" s="1">
        <v>2250</v>
      </c>
      <c r="FF66" s="1">
        <v>2250</v>
      </c>
      <c r="FG66" s="1">
        <v>2250</v>
      </c>
      <c r="FH66" s="1">
        <v>2250</v>
      </c>
      <c r="FI66" s="1">
        <v>2250</v>
      </c>
      <c r="FJ66" s="1">
        <v>2250</v>
      </c>
      <c r="FK66" s="1">
        <v>2250</v>
      </c>
      <c r="FL66" s="1">
        <v>2250</v>
      </c>
      <c r="FM66" s="1">
        <v>2250</v>
      </c>
      <c r="FN66" s="1">
        <v>2250</v>
      </c>
      <c r="FO66" s="1">
        <v>2250</v>
      </c>
      <c r="FP66" s="1">
        <v>2250</v>
      </c>
      <c r="FQ66" s="1">
        <v>2250</v>
      </c>
      <c r="FR66" s="1">
        <v>2250</v>
      </c>
      <c r="FT66" s="13">
        <f t="shared" si="0"/>
        <v>136875</v>
      </c>
      <c r="FU66" s="13">
        <f t="shared" si="2"/>
        <v>109875</v>
      </c>
      <c r="FW66" s="1">
        <v>2030.2</v>
      </c>
      <c r="FX66" s="1">
        <v>2.5</v>
      </c>
      <c r="GA66" s="1">
        <f t="shared" si="3"/>
        <v>2.5</v>
      </c>
      <c r="GB66" s="1">
        <f t="shared" si="4"/>
        <v>5075.5</v>
      </c>
    </row>
    <row r="67" spans="1:184" ht="18" x14ac:dyDescent="0.25">
      <c r="A67" s="8" t="s">
        <v>200</v>
      </c>
      <c r="B67" s="8" t="s">
        <v>15</v>
      </c>
      <c r="C67" s="9" t="s">
        <v>201</v>
      </c>
      <c r="D67" s="10" t="s">
        <v>202</v>
      </c>
      <c r="E67" s="10">
        <v>41074</v>
      </c>
      <c r="F67" s="14">
        <v>1800</v>
      </c>
      <c r="G67" s="14">
        <v>1800</v>
      </c>
      <c r="DJ67" s="1">
        <f>+ROUND(F67*17/30,2)</f>
        <v>1020</v>
      </c>
      <c r="DK67" s="1">
        <v>1800</v>
      </c>
      <c r="DL67" s="1">
        <v>1800</v>
      </c>
      <c r="DM67" s="1">
        <v>1800</v>
      </c>
      <c r="DN67" s="1">
        <v>1800</v>
      </c>
      <c r="DO67" s="1">
        <v>1800</v>
      </c>
      <c r="DP67" s="1">
        <v>1800</v>
      </c>
      <c r="DQ67" s="1">
        <v>1800</v>
      </c>
      <c r="DR67" s="1">
        <v>1800</v>
      </c>
      <c r="DS67" s="1">
        <v>1800</v>
      </c>
      <c r="DT67" s="1">
        <v>1800</v>
      </c>
      <c r="DU67" s="1">
        <v>1800</v>
      </c>
      <c r="DV67" s="1">
        <v>1800</v>
      </c>
      <c r="DW67" s="1">
        <v>1800</v>
      </c>
      <c r="DX67" s="1">
        <v>1800</v>
      </c>
      <c r="DY67" s="1">
        <v>1800</v>
      </c>
      <c r="DZ67" s="1">
        <v>1800</v>
      </c>
      <c r="EA67" s="1">
        <v>1800</v>
      </c>
      <c r="EB67" s="1">
        <v>1800</v>
      </c>
      <c r="EC67" s="1">
        <v>1800</v>
      </c>
      <c r="ED67" s="1">
        <v>1800</v>
      </c>
      <c r="EE67" s="1">
        <v>1800</v>
      </c>
      <c r="EF67" s="1">
        <v>1800</v>
      </c>
      <c r="EG67" s="1">
        <v>1800</v>
      </c>
      <c r="EH67" s="1">
        <v>1800</v>
      </c>
      <c r="EI67" s="1">
        <v>1800</v>
      </c>
      <c r="EJ67" s="1">
        <v>1800</v>
      </c>
      <c r="EK67" s="1">
        <v>1800</v>
      </c>
      <c r="EL67" s="1">
        <v>1800</v>
      </c>
      <c r="EM67" s="1">
        <v>1800</v>
      </c>
      <c r="EN67" s="1">
        <v>1800</v>
      </c>
      <c r="EO67" s="1">
        <v>1800</v>
      </c>
      <c r="EP67" s="1">
        <v>1800</v>
      </c>
      <c r="EQ67" s="1">
        <v>1800</v>
      </c>
      <c r="ER67" s="1">
        <v>1800</v>
      </c>
      <c r="ES67" s="1">
        <v>1800</v>
      </c>
      <c r="ET67" s="1">
        <v>1800</v>
      </c>
      <c r="EU67" s="1">
        <v>1800</v>
      </c>
      <c r="EV67" s="1">
        <v>1800</v>
      </c>
      <c r="EW67" s="1">
        <v>1800</v>
      </c>
      <c r="EX67" s="1">
        <v>1800</v>
      </c>
      <c r="EY67" s="1">
        <v>1800</v>
      </c>
      <c r="EZ67" s="1">
        <v>1800</v>
      </c>
      <c r="FA67" s="1">
        <v>1800</v>
      </c>
      <c r="FB67" s="1">
        <v>1800</v>
      </c>
      <c r="FC67" s="1">
        <v>1800</v>
      </c>
      <c r="FD67" s="1">
        <v>1800</v>
      </c>
      <c r="FE67" s="1">
        <v>1800</v>
      </c>
      <c r="FF67" s="1">
        <v>1800</v>
      </c>
      <c r="FG67" s="1">
        <v>1800</v>
      </c>
      <c r="FH67" s="1">
        <v>1800</v>
      </c>
      <c r="FI67" s="1">
        <v>1800</v>
      </c>
      <c r="FJ67" s="1">
        <v>1800</v>
      </c>
      <c r="FK67" s="1">
        <v>1800</v>
      </c>
      <c r="FL67" s="1">
        <v>1800</v>
      </c>
      <c r="FM67" s="1">
        <v>1800</v>
      </c>
      <c r="FN67" s="1">
        <v>1800</v>
      </c>
      <c r="FO67" s="1">
        <v>1800</v>
      </c>
      <c r="FP67" s="1">
        <v>1800</v>
      </c>
      <c r="FQ67" s="1">
        <v>1800</v>
      </c>
      <c r="FR67" s="1">
        <v>1800</v>
      </c>
      <c r="FT67" s="13">
        <f t="shared" si="0"/>
        <v>109020</v>
      </c>
      <c r="FU67" s="13">
        <f t="shared" si="2"/>
        <v>87420</v>
      </c>
      <c r="FW67" s="1">
        <v>1957.05</v>
      </c>
      <c r="FX67" s="1">
        <v>2.5</v>
      </c>
      <c r="GA67" s="1">
        <f t="shared" si="3"/>
        <v>2.5</v>
      </c>
      <c r="GB67" s="1">
        <f t="shared" si="4"/>
        <v>4892.625</v>
      </c>
    </row>
    <row r="68" spans="1:184" ht="18" x14ac:dyDescent="0.25">
      <c r="A68" s="8" t="s">
        <v>203</v>
      </c>
      <c r="B68" s="8" t="s">
        <v>15</v>
      </c>
      <c r="C68" s="9" t="s">
        <v>204</v>
      </c>
      <c r="D68" s="10" t="s">
        <v>205</v>
      </c>
      <c r="E68" s="10">
        <v>41083</v>
      </c>
      <c r="F68" s="14">
        <v>2250</v>
      </c>
      <c r="G68" s="14">
        <v>2250</v>
      </c>
      <c r="DJ68" s="1">
        <f>+ROUND(F68*8/30,2)</f>
        <v>600</v>
      </c>
      <c r="DK68" s="1">
        <v>2250</v>
      </c>
      <c r="DL68" s="1">
        <v>2250</v>
      </c>
      <c r="DM68" s="1">
        <v>2250</v>
      </c>
      <c r="DN68" s="1">
        <v>2250</v>
      </c>
      <c r="DO68" s="1">
        <v>2250</v>
      </c>
      <c r="DP68" s="1">
        <v>2250</v>
      </c>
      <c r="DQ68" s="1">
        <v>2250</v>
      </c>
      <c r="DR68" s="1">
        <v>2250</v>
      </c>
      <c r="DS68" s="1">
        <v>2250</v>
      </c>
      <c r="DT68" s="1">
        <v>2250</v>
      </c>
      <c r="DU68" s="1">
        <v>2250</v>
      </c>
      <c r="DV68" s="1">
        <v>2250</v>
      </c>
      <c r="DW68" s="1">
        <v>2250</v>
      </c>
      <c r="DX68" s="1">
        <v>2250</v>
      </c>
      <c r="DY68" s="1">
        <v>2250</v>
      </c>
      <c r="DZ68" s="1">
        <v>2250</v>
      </c>
      <c r="EA68" s="1">
        <v>2250</v>
      </c>
      <c r="EB68" s="1">
        <v>2250</v>
      </c>
      <c r="EC68" s="1">
        <v>2250</v>
      </c>
      <c r="ED68" s="1">
        <v>2250</v>
      </c>
      <c r="EE68" s="1">
        <v>2250</v>
      </c>
      <c r="EF68" s="1">
        <v>2250</v>
      </c>
      <c r="EG68" s="1">
        <v>2250</v>
      </c>
      <c r="EH68" s="1">
        <v>2250</v>
      </c>
      <c r="EI68" s="1">
        <v>2250</v>
      </c>
      <c r="EJ68" s="1">
        <v>2250</v>
      </c>
      <c r="EK68" s="1">
        <v>2250</v>
      </c>
      <c r="EL68" s="1">
        <v>2250</v>
      </c>
      <c r="EM68" s="1">
        <v>2250</v>
      </c>
      <c r="EN68" s="1">
        <v>2250</v>
      </c>
      <c r="EO68" s="1">
        <v>2250</v>
      </c>
      <c r="EP68" s="1">
        <v>2250</v>
      </c>
      <c r="EQ68" s="1">
        <v>2250</v>
      </c>
      <c r="ER68" s="1">
        <v>2250</v>
      </c>
      <c r="ES68" s="1">
        <v>2250</v>
      </c>
      <c r="ET68" s="1">
        <v>2250</v>
      </c>
      <c r="EU68" s="1">
        <v>2250</v>
      </c>
      <c r="EV68" s="1">
        <v>2250</v>
      </c>
      <c r="EW68" s="1">
        <v>2250</v>
      </c>
      <c r="EX68" s="1">
        <v>2250</v>
      </c>
      <c r="EY68" s="1">
        <v>2250</v>
      </c>
      <c r="EZ68" s="1">
        <v>2250</v>
      </c>
      <c r="FA68" s="1">
        <v>2250</v>
      </c>
      <c r="FB68" s="1">
        <v>2250</v>
      </c>
      <c r="FC68" s="1">
        <v>2250</v>
      </c>
      <c r="FD68" s="1">
        <v>2250</v>
      </c>
      <c r="FE68" s="1">
        <v>2250</v>
      </c>
      <c r="FF68" s="1">
        <v>2250</v>
      </c>
      <c r="FG68" s="1">
        <v>2250</v>
      </c>
      <c r="FH68" s="1">
        <v>2250</v>
      </c>
      <c r="FI68" s="1">
        <v>2250</v>
      </c>
      <c r="FJ68" s="1">
        <v>2250</v>
      </c>
      <c r="FK68" s="1">
        <v>2250</v>
      </c>
      <c r="FL68" s="1">
        <v>2250</v>
      </c>
      <c r="FM68" s="1">
        <v>2250</v>
      </c>
      <c r="FN68" s="1">
        <v>2250</v>
      </c>
      <c r="FO68" s="1">
        <v>2250</v>
      </c>
      <c r="FP68" s="1">
        <v>2250</v>
      </c>
      <c r="FQ68" s="1">
        <v>2250</v>
      </c>
      <c r="FR68" s="1">
        <v>2250</v>
      </c>
      <c r="FT68" s="13">
        <f t="shared" si="0"/>
        <v>135600</v>
      </c>
      <c r="FU68" s="13">
        <f t="shared" si="2"/>
        <v>108600</v>
      </c>
      <c r="FW68" s="1">
        <v>1957.05</v>
      </c>
      <c r="FX68" s="1">
        <v>2.5</v>
      </c>
      <c r="GA68" s="1">
        <f t="shared" si="3"/>
        <v>2.5</v>
      </c>
      <c r="GB68" s="1">
        <f t="shared" si="4"/>
        <v>4892.625</v>
      </c>
    </row>
    <row r="69" spans="1:184" ht="18" x14ac:dyDescent="0.25">
      <c r="A69" s="8" t="s">
        <v>206</v>
      </c>
      <c r="B69" s="8" t="s">
        <v>15</v>
      </c>
      <c r="C69" s="9" t="s">
        <v>207</v>
      </c>
      <c r="D69" s="10" t="s">
        <v>208</v>
      </c>
      <c r="E69" s="10">
        <v>41091</v>
      </c>
      <c r="F69" s="14">
        <v>4000</v>
      </c>
      <c r="G69" s="14">
        <v>4000</v>
      </c>
      <c r="DK69" s="1">
        <v>4000</v>
      </c>
      <c r="DL69" s="1">
        <v>4000</v>
      </c>
      <c r="DM69" s="1">
        <v>4000</v>
      </c>
      <c r="DN69" s="1">
        <v>4000</v>
      </c>
      <c r="DO69" s="1">
        <v>4000</v>
      </c>
      <c r="DP69" s="1">
        <v>4000</v>
      </c>
      <c r="DQ69" s="1">
        <v>4000</v>
      </c>
      <c r="DR69" s="1">
        <v>4000</v>
      </c>
      <c r="DS69" s="1">
        <v>4000</v>
      </c>
      <c r="DT69" s="1">
        <v>4000</v>
      </c>
      <c r="DU69" s="1">
        <v>4000</v>
      </c>
      <c r="DV69" s="1">
        <v>4000</v>
      </c>
      <c r="DW69" s="1">
        <v>4000</v>
      </c>
      <c r="DX69" s="1">
        <v>4000</v>
      </c>
      <c r="DY69" s="1">
        <v>4000</v>
      </c>
      <c r="DZ69" s="1">
        <v>4000</v>
      </c>
      <c r="EA69" s="1">
        <v>4000</v>
      </c>
      <c r="EB69" s="1">
        <v>4000</v>
      </c>
      <c r="EC69" s="1">
        <v>4000</v>
      </c>
      <c r="ED69" s="1">
        <v>4000</v>
      </c>
      <c r="EE69" s="1">
        <v>4000</v>
      </c>
      <c r="EF69" s="1">
        <v>4000</v>
      </c>
      <c r="EG69" s="1">
        <v>4000</v>
      </c>
      <c r="EH69" s="1">
        <v>4000</v>
      </c>
      <c r="EI69" s="1">
        <v>4000</v>
      </c>
      <c r="EJ69" s="1">
        <v>4000</v>
      </c>
      <c r="EK69" s="1">
        <v>4000</v>
      </c>
      <c r="EL69" s="1">
        <v>4000</v>
      </c>
      <c r="EM69" s="1">
        <v>4000</v>
      </c>
      <c r="EN69" s="1">
        <v>4000</v>
      </c>
      <c r="EO69" s="1">
        <v>4000</v>
      </c>
      <c r="EP69" s="1">
        <v>4000</v>
      </c>
      <c r="EQ69" s="1">
        <v>4000</v>
      </c>
      <c r="ER69" s="1">
        <v>4000</v>
      </c>
      <c r="ES69" s="1">
        <v>4000</v>
      </c>
      <c r="ET69" s="1">
        <v>4000</v>
      </c>
      <c r="EU69" s="1">
        <v>4000</v>
      </c>
      <c r="EV69" s="1">
        <v>4000</v>
      </c>
      <c r="EW69" s="1">
        <v>4000</v>
      </c>
      <c r="EX69" s="1">
        <v>4000</v>
      </c>
      <c r="EY69" s="1">
        <v>4000</v>
      </c>
      <c r="EZ69" s="1">
        <v>4000</v>
      </c>
      <c r="FA69" s="1">
        <v>4000</v>
      </c>
      <c r="FB69" s="1">
        <v>4000</v>
      </c>
      <c r="FC69" s="1">
        <v>4000</v>
      </c>
      <c r="FD69" s="1">
        <v>4000</v>
      </c>
      <c r="FE69" s="1">
        <v>4000</v>
      </c>
      <c r="FF69" s="1">
        <v>4000</v>
      </c>
      <c r="FG69" s="1">
        <v>4000</v>
      </c>
      <c r="FH69" s="1">
        <v>4000</v>
      </c>
      <c r="FI69" s="1">
        <v>4000</v>
      </c>
      <c r="FJ69" s="1">
        <v>4000</v>
      </c>
      <c r="FK69" s="1">
        <v>4000</v>
      </c>
      <c r="FL69" s="1">
        <v>4000</v>
      </c>
      <c r="FM69" s="1">
        <v>4000</v>
      </c>
      <c r="FN69" s="1">
        <v>4000</v>
      </c>
      <c r="FO69" s="1">
        <v>4000</v>
      </c>
      <c r="FP69" s="1">
        <v>4000</v>
      </c>
      <c r="FQ69" s="1">
        <v>4000</v>
      </c>
      <c r="FR69" s="1">
        <v>4000</v>
      </c>
      <c r="FT69" s="13">
        <f t="shared" si="0"/>
        <v>240000</v>
      </c>
      <c r="FU69" s="13">
        <f t="shared" si="2"/>
        <v>192000</v>
      </c>
      <c r="FW69" s="1">
        <v>3688.39</v>
      </c>
      <c r="FX69" s="1">
        <v>2.5</v>
      </c>
      <c r="FY69" s="1">
        <v>2.5</v>
      </c>
      <c r="GA69" s="1">
        <f t="shared" si="3"/>
        <v>5</v>
      </c>
      <c r="GB69" s="1">
        <f t="shared" si="4"/>
        <v>18441.95</v>
      </c>
    </row>
    <row r="70" spans="1:184" ht="18" x14ac:dyDescent="0.25">
      <c r="A70" s="8" t="s">
        <v>209</v>
      </c>
      <c r="B70" s="8" t="s">
        <v>131</v>
      </c>
      <c r="C70" s="9" t="s">
        <v>210</v>
      </c>
      <c r="D70" s="10" t="s">
        <v>211</v>
      </c>
      <c r="E70" s="10">
        <v>41097</v>
      </c>
      <c r="F70" s="14">
        <v>4000</v>
      </c>
      <c r="G70" s="14">
        <v>4000</v>
      </c>
      <c r="DK70" s="1">
        <f>+ROUND(F70*24/30,2)</f>
        <v>3200</v>
      </c>
      <c r="DL70" s="1">
        <v>4000</v>
      </c>
      <c r="DM70" s="1">
        <v>4000</v>
      </c>
      <c r="DN70" s="1">
        <v>4000</v>
      </c>
      <c r="DO70" s="1">
        <v>4000</v>
      </c>
      <c r="DP70" s="1">
        <v>4000</v>
      </c>
      <c r="DQ70" s="1">
        <v>4000</v>
      </c>
      <c r="DR70" s="1">
        <v>4000</v>
      </c>
      <c r="DS70" s="1">
        <v>4000</v>
      </c>
      <c r="DT70" s="1">
        <v>4000</v>
      </c>
      <c r="DU70" s="1">
        <v>4000</v>
      </c>
      <c r="DV70" s="1">
        <v>4000</v>
      </c>
      <c r="DW70" s="1">
        <v>4000</v>
      </c>
      <c r="DX70" s="1">
        <v>4000</v>
      </c>
      <c r="DY70" s="1">
        <v>4000</v>
      </c>
      <c r="DZ70" s="1">
        <v>4000</v>
      </c>
      <c r="EA70" s="1">
        <v>4000</v>
      </c>
      <c r="EB70" s="1">
        <v>4000</v>
      </c>
      <c r="EC70" s="1">
        <v>4000</v>
      </c>
      <c r="ED70" s="1">
        <v>4000</v>
      </c>
      <c r="EE70" s="1">
        <v>4000</v>
      </c>
      <c r="EF70" s="1">
        <v>4000</v>
      </c>
      <c r="EG70" s="1">
        <v>4000</v>
      </c>
      <c r="EH70" s="1">
        <v>4000</v>
      </c>
      <c r="EI70" s="1">
        <v>4000</v>
      </c>
      <c r="EJ70" s="1">
        <v>4000</v>
      </c>
      <c r="EK70" s="1">
        <v>4000</v>
      </c>
      <c r="EL70" s="1">
        <v>4000</v>
      </c>
      <c r="EM70" s="1">
        <v>4000</v>
      </c>
      <c r="EN70" s="1">
        <v>4000</v>
      </c>
      <c r="EO70" s="1">
        <v>4000</v>
      </c>
      <c r="EP70" s="1">
        <v>4000</v>
      </c>
      <c r="EQ70" s="1">
        <v>4000</v>
      </c>
      <c r="ER70" s="1">
        <v>4000</v>
      </c>
      <c r="ES70" s="1">
        <v>4000</v>
      </c>
      <c r="ET70" s="1">
        <v>4000</v>
      </c>
      <c r="EU70" s="1">
        <v>4000</v>
      </c>
      <c r="EV70" s="1">
        <v>4000</v>
      </c>
      <c r="EW70" s="1">
        <v>4000</v>
      </c>
      <c r="EX70" s="1">
        <v>4000</v>
      </c>
      <c r="EY70" s="1">
        <v>4000</v>
      </c>
      <c r="EZ70" s="1">
        <v>4000</v>
      </c>
      <c r="FA70" s="1">
        <v>4000</v>
      </c>
      <c r="FB70" s="1">
        <v>4000</v>
      </c>
      <c r="FC70" s="1">
        <v>4000</v>
      </c>
      <c r="FD70" s="1">
        <v>4000</v>
      </c>
      <c r="FE70" s="1">
        <v>4000</v>
      </c>
      <c r="FF70" s="1">
        <v>4000</v>
      </c>
      <c r="FG70" s="1">
        <v>4000</v>
      </c>
      <c r="FH70" s="1">
        <v>4000</v>
      </c>
      <c r="FI70" s="1">
        <v>4000</v>
      </c>
      <c r="FJ70" s="1">
        <v>4000</v>
      </c>
      <c r="FK70" s="1">
        <v>4000</v>
      </c>
      <c r="FL70" s="1">
        <v>4000</v>
      </c>
      <c r="FM70" s="1">
        <v>4000</v>
      </c>
      <c r="FN70" s="1">
        <v>4000</v>
      </c>
      <c r="FO70" s="1">
        <v>4000</v>
      </c>
      <c r="FP70" s="1">
        <v>4000</v>
      </c>
      <c r="FQ70" s="1">
        <v>4000</v>
      </c>
      <c r="FR70" s="1">
        <v>4000</v>
      </c>
      <c r="FT70" s="13">
        <f t="shared" ref="FT70:FT133" si="5">SUBTOTAL(9,J70:FS70)</f>
        <v>239200</v>
      </c>
      <c r="FU70" s="13">
        <f t="shared" si="2"/>
        <v>191200</v>
      </c>
      <c r="FW70" s="1">
        <v>3815.7200000000003</v>
      </c>
      <c r="FX70" s="1">
        <v>2.5</v>
      </c>
      <c r="FY70" s="1">
        <v>2.5</v>
      </c>
      <c r="GA70" s="1">
        <f t="shared" si="3"/>
        <v>5</v>
      </c>
      <c r="GB70" s="1">
        <f t="shared" si="4"/>
        <v>19078.600000000002</v>
      </c>
    </row>
    <row r="71" spans="1:184" ht="18" x14ac:dyDescent="0.25">
      <c r="A71" s="8" t="s">
        <v>212</v>
      </c>
      <c r="B71" s="8" t="s">
        <v>15</v>
      </c>
      <c r="C71" s="9" t="s">
        <v>213</v>
      </c>
      <c r="D71" s="10" t="s">
        <v>214</v>
      </c>
      <c r="E71" s="10">
        <v>41100</v>
      </c>
      <c r="F71" s="14">
        <v>4000</v>
      </c>
      <c r="G71" s="14">
        <v>4000</v>
      </c>
      <c r="DK71" s="1">
        <f>+ROUND(F71*21/30,2)</f>
        <v>2800</v>
      </c>
      <c r="DL71" s="1">
        <v>4000</v>
      </c>
      <c r="DM71" s="1">
        <v>4000</v>
      </c>
      <c r="DN71" s="1">
        <v>4000</v>
      </c>
      <c r="DO71" s="1">
        <v>4000</v>
      </c>
      <c r="DP71" s="1">
        <v>4000</v>
      </c>
      <c r="DQ71" s="1">
        <v>4000</v>
      </c>
      <c r="DR71" s="1">
        <v>4000</v>
      </c>
      <c r="DS71" s="1">
        <v>4000</v>
      </c>
      <c r="DT71" s="1">
        <v>4000</v>
      </c>
      <c r="DU71" s="1">
        <v>4000</v>
      </c>
      <c r="DV71" s="1">
        <v>4000</v>
      </c>
      <c r="DW71" s="1">
        <v>4000</v>
      </c>
      <c r="DX71" s="1">
        <v>4000</v>
      </c>
      <c r="DY71" s="1">
        <v>4000</v>
      </c>
      <c r="DZ71" s="1">
        <v>4000</v>
      </c>
      <c r="EA71" s="1">
        <v>4000</v>
      </c>
      <c r="EB71" s="1">
        <v>4000</v>
      </c>
      <c r="EC71" s="1">
        <v>4000</v>
      </c>
      <c r="ED71" s="1">
        <v>4000</v>
      </c>
      <c r="EE71" s="1">
        <v>4000</v>
      </c>
      <c r="EF71" s="1">
        <v>4000</v>
      </c>
      <c r="EG71" s="1">
        <v>4000</v>
      </c>
      <c r="EH71" s="1">
        <v>4000</v>
      </c>
      <c r="EI71" s="1">
        <v>4000</v>
      </c>
      <c r="EJ71" s="1">
        <v>4000</v>
      </c>
      <c r="EK71" s="1">
        <v>4000</v>
      </c>
      <c r="EL71" s="1">
        <v>4000</v>
      </c>
      <c r="EM71" s="1">
        <v>4000</v>
      </c>
      <c r="EN71" s="1">
        <v>4000</v>
      </c>
      <c r="EO71" s="1">
        <v>4000</v>
      </c>
      <c r="EP71" s="1">
        <v>4000</v>
      </c>
      <c r="EQ71" s="1">
        <v>4000</v>
      </c>
      <c r="ER71" s="1">
        <v>4000</v>
      </c>
      <c r="ES71" s="1">
        <v>4000</v>
      </c>
      <c r="ET71" s="1">
        <v>4000</v>
      </c>
      <c r="EU71" s="1">
        <v>4000</v>
      </c>
      <c r="EV71" s="1">
        <v>4000</v>
      </c>
      <c r="EW71" s="1">
        <v>4000</v>
      </c>
      <c r="EX71" s="1">
        <v>4000</v>
      </c>
      <c r="EY71" s="1">
        <v>4000</v>
      </c>
      <c r="EZ71" s="1">
        <v>4000</v>
      </c>
      <c r="FA71" s="1">
        <v>4000</v>
      </c>
      <c r="FB71" s="1">
        <v>4000</v>
      </c>
      <c r="FC71" s="1">
        <v>4000</v>
      </c>
      <c r="FD71" s="1">
        <v>4000</v>
      </c>
      <c r="FE71" s="1">
        <v>4000</v>
      </c>
      <c r="FF71" s="1">
        <v>4000</v>
      </c>
      <c r="FG71" s="1">
        <v>4000</v>
      </c>
      <c r="FH71" s="1">
        <v>4000</v>
      </c>
      <c r="FI71" s="1">
        <v>4000</v>
      </c>
      <c r="FJ71" s="1">
        <v>4000</v>
      </c>
      <c r="FK71" s="1">
        <v>4000</v>
      </c>
      <c r="FL71" s="1">
        <v>4000</v>
      </c>
      <c r="FM71" s="1">
        <v>4000</v>
      </c>
      <c r="FN71" s="1">
        <v>4000</v>
      </c>
      <c r="FO71" s="1">
        <v>4000</v>
      </c>
      <c r="FP71" s="1">
        <v>4000</v>
      </c>
      <c r="FQ71" s="1">
        <v>4000</v>
      </c>
      <c r="FR71" s="1">
        <v>4000</v>
      </c>
      <c r="FT71" s="13">
        <f t="shared" si="5"/>
        <v>238800</v>
      </c>
      <c r="FU71" s="13">
        <f t="shared" ref="FU71:FU134" si="6">+FT71-SUM(FG71:FR71)</f>
        <v>190800</v>
      </c>
      <c r="FW71" s="1">
        <v>4128.7</v>
      </c>
      <c r="FX71" s="1">
        <v>2.5</v>
      </c>
      <c r="FY71" s="1">
        <v>2.5</v>
      </c>
      <c r="GA71" s="1">
        <f t="shared" ref="GA71:GA134" si="7">+FX71+FY71+FZ71</f>
        <v>5</v>
      </c>
      <c r="GB71" s="1">
        <f t="shared" si="4"/>
        <v>20643.5</v>
      </c>
    </row>
    <row r="72" spans="1:184" ht="18" x14ac:dyDescent="0.25">
      <c r="A72" s="8" t="s">
        <v>215</v>
      </c>
      <c r="B72" s="8" t="s">
        <v>131</v>
      </c>
      <c r="C72" s="9" t="s">
        <v>216</v>
      </c>
      <c r="D72" s="10" t="s">
        <v>217</v>
      </c>
      <c r="E72" s="10">
        <v>41102</v>
      </c>
      <c r="F72" s="14">
        <v>3500</v>
      </c>
      <c r="G72" s="14">
        <v>3500</v>
      </c>
      <c r="DK72" s="1">
        <f>+ROUND(F72*19/30,2)</f>
        <v>2216.67</v>
      </c>
      <c r="DL72" s="1">
        <v>3500</v>
      </c>
      <c r="DM72" s="1">
        <v>3500</v>
      </c>
      <c r="DN72" s="1">
        <v>3500</v>
      </c>
      <c r="DO72" s="1">
        <v>3500</v>
      </c>
      <c r="DP72" s="1">
        <v>3500</v>
      </c>
      <c r="DQ72" s="1">
        <v>3500</v>
      </c>
      <c r="DR72" s="1">
        <v>3500</v>
      </c>
      <c r="DS72" s="1">
        <v>3500</v>
      </c>
      <c r="DT72" s="1">
        <v>3500</v>
      </c>
      <c r="DU72" s="1">
        <v>3500</v>
      </c>
      <c r="DV72" s="1">
        <v>3500</v>
      </c>
      <c r="DW72" s="1">
        <v>3500</v>
      </c>
      <c r="DX72" s="1">
        <v>3500</v>
      </c>
      <c r="DY72" s="1">
        <v>3500</v>
      </c>
      <c r="DZ72" s="1">
        <v>3500</v>
      </c>
      <c r="EA72" s="1">
        <v>3500</v>
      </c>
      <c r="EB72" s="1">
        <v>3500</v>
      </c>
      <c r="EC72" s="1">
        <v>3500</v>
      </c>
      <c r="ED72" s="1">
        <v>3500</v>
      </c>
      <c r="EE72" s="1">
        <v>3500</v>
      </c>
      <c r="EF72" s="1">
        <v>3500</v>
      </c>
      <c r="EG72" s="1">
        <v>3500</v>
      </c>
      <c r="EH72" s="1">
        <v>3500</v>
      </c>
      <c r="EI72" s="1">
        <v>3500</v>
      </c>
      <c r="EJ72" s="1">
        <v>3500</v>
      </c>
      <c r="EK72" s="1">
        <v>3500</v>
      </c>
      <c r="EL72" s="1">
        <v>3500</v>
      </c>
      <c r="EM72" s="1">
        <v>3500</v>
      </c>
      <c r="EN72" s="1">
        <v>3500</v>
      </c>
      <c r="EO72" s="1">
        <v>3500</v>
      </c>
      <c r="EP72" s="1">
        <v>3500</v>
      </c>
      <c r="EQ72" s="1">
        <v>3500</v>
      </c>
      <c r="ER72" s="1">
        <v>3500</v>
      </c>
      <c r="ES72" s="1">
        <v>3500</v>
      </c>
      <c r="ET72" s="1">
        <v>3500</v>
      </c>
      <c r="EU72" s="1">
        <v>3500</v>
      </c>
      <c r="EV72" s="1">
        <v>3500</v>
      </c>
      <c r="EW72" s="1">
        <v>3500</v>
      </c>
      <c r="EX72" s="1">
        <v>3500</v>
      </c>
      <c r="EY72" s="1">
        <v>3500</v>
      </c>
      <c r="EZ72" s="1">
        <v>3500</v>
      </c>
      <c r="FA72" s="1">
        <v>3500</v>
      </c>
      <c r="FB72" s="1">
        <v>3500</v>
      </c>
      <c r="FC72" s="1">
        <v>3500</v>
      </c>
      <c r="FD72" s="1">
        <v>3500</v>
      </c>
      <c r="FE72" s="1">
        <v>3500</v>
      </c>
      <c r="FF72" s="1">
        <v>3500</v>
      </c>
      <c r="FG72" s="1">
        <v>3500</v>
      </c>
      <c r="FH72" s="1">
        <v>3500</v>
      </c>
      <c r="FI72" s="1">
        <v>3500</v>
      </c>
      <c r="FJ72" s="1">
        <v>3500</v>
      </c>
      <c r="FK72" s="1">
        <v>3500</v>
      </c>
      <c r="FL72" s="1">
        <v>3500</v>
      </c>
      <c r="FM72" s="1">
        <v>3500</v>
      </c>
      <c r="FN72" s="1">
        <v>3500</v>
      </c>
      <c r="FO72" s="1">
        <v>3500</v>
      </c>
      <c r="FP72" s="1">
        <v>3500</v>
      </c>
      <c r="FQ72" s="1">
        <v>3500</v>
      </c>
      <c r="FR72" s="1">
        <v>3500</v>
      </c>
      <c r="FT72" s="13">
        <f t="shared" si="5"/>
        <v>208716.66999999998</v>
      </c>
      <c r="FU72" s="13">
        <f t="shared" si="6"/>
        <v>166716.66999999998</v>
      </c>
      <c r="FW72" s="1">
        <v>3419.8</v>
      </c>
      <c r="FX72" s="1">
        <v>2.5</v>
      </c>
      <c r="FY72" s="1">
        <v>2.5</v>
      </c>
      <c r="GA72" s="1">
        <f t="shared" si="7"/>
        <v>5</v>
      </c>
      <c r="GB72" s="1">
        <f t="shared" si="4"/>
        <v>17099</v>
      </c>
    </row>
    <row r="73" spans="1:184" ht="18" x14ac:dyDescent="0.25">
      <c r="A73" s="8" t="s">
        <v>218</v>
      </c>
      <c r="B73" s="8" t="s">
        <v>131</v>
      </c>
      <c r="C73" s="9" t="s">
        <v>219</v>
      </c>
      <c r="D73" s="10" t="s">
        <v>220</v>
      </c>
      <c r="E73" s="10">
        <v>41142</v>
      </c>
      <c r="F73" s="14">
        <v>3500</v>
      </c>
      <c r="G73" s="14">
        <v>3500</v>
      </c>
      <c r="DL73" s="1">
        <f>+ROUND(F73*10/30,2)</f>
        <v>1166.67</v>
      </c>
      <c r="DM73" s="1">
        <v>3500</v>
      </c>
      <c r="DN73" s="1">
        <v>3500</v>
      </c>
      <c r="DO73" s="1">
        <v>3500</v>
      </c>
      <c r="DP73" s="1">
        <v>3500</v>
      </c>
      <c r="DQ73" s="1">
        <v>3500</v>
      </c>
      <c r="DR73" s="1">
        <v>3500</v>
      </c>
      <c r="DS73" s="1">
        <v>3500</v>
      </c>
      <c r="DT73" s="1">
        <v>3500</v>
      </c>
      <c r="DU73" s="1">
        <v>3500</v>
      </c>
      <c r="DV73" s="1">
        <v>3500</v>
      </c>
      <c r="DW73" s="1">
        <v>3500</v>
      </c>
      <c r="DX73" s="1">
        <v>3500</v>
      </c>
      <c r="DY73" s="1">
        <v>3500</v>
      </c>
      <c r="DZ73" s="1">
        <v>3500</v>
      </c>
      <c r="EA73" s="1">
        <v>3500</v>
      </c>
      <c r="EB73" s="1">
        <v>3500</v>
      </c>
      <c r="EC73" s="1">
        <v>3500</v>
      </c>
      <c r="ED73" s="1">
        <v>3500</v>
      </c>
      <c r="EE73" s="1">
        <v>3500</v>
      </c>
      <c r="EF73" s="1">
        <v>3500</v>
      </c>
      <c r="EG73" s="1">
        <v>3500</v>
      </c>
      <c r="EH73" s="1">
        <v>3500</v>
      </c>
      <c r="EI73" s="1">
        <v>3500</v>
      </c>
      <c r="EJ73" s="1">
        <v>3500</v>
      </c>
      <c r="EK73" s="1">
        <v>3500</v>
      </c>
      <c r="EL73" s="1">
        <v>3500</v>
      </c>
      <c r="EM73" s="1">
        <v>3500</v>
      </c>
      <c r="EN73" s="1">
        <v>3500</v>
      </c>
      <c r="EO73" s="1">
        <v>3500</v>
      </c>
      <c r="EP73" s="1">
        <v>3500</v>
      </c>
      <c r="EQ73" s="1">
        <v>3500</v>
      </c>
      <c r="ER73" s="1">
        <v>3500</v>
      </c>
      <c r="ES73" s="1">
        <v>3500</v>
      </c>
      <c r="ET73" s="1">
        <v>3500</v>
      </c>
      <c r="EU73" s="1">
        <v>3500</v>
      </c>
      <c r="EV73" s="1">
        <v>3500</v>
      </c>
      <c r="EW73" s="1">
        <v>3500</v>
      </c>
      <c r="EX73" s="1">
        <v>3500</v>
      </c>
      <c r="EY73" s="1">
        <v>3500</v>
      </c>
      <c r="EZ73" s="1">
        <v>3500</v>
      </c>
      <c r="FA73" s="1">
        <v>3500</v>
      </c>
      <c r="FB73" s="1">
        <v>3500</v>
      </c>
      <c r="FC73" s="1">
        <v>3500</v>
      </c>
      <c r="FD73" s="1">
        <v>3500</v>
      </c>
      <c r="FE73" s="1">
        <v>3500</v>
      </c>
      <c r="FF73" s="1">
        <v>3500</v>
      </c>
      <c r="FG73" s="1">
        <v>3500</v>
      </c>
      <c r="FH73" s="1">
        <v>3500</v>
      </c>
      <c r="FI73" s="1">
        <v>3500</v>
      </c>
      <c r="FJ73" s="1">
        <v>3500</v>
      </c>
      <c r="FK73" s="1">
        <v>3500</v>
      </c>
      <c r="FL73" s="1">
        <v>3500</v>
      </c>
      <c r="FM73" s="1">
        <v>3500</v>
      </c>
      <c r="FN73" s="1">
        <v>3500</v>
      </c>
      <c r="FO73" s="1">
        <v>3500</v>
      </c>
      <c r="FP73" s="1">
        <v>3500</v>
      </c>
      <c r="FQ73" s="1">
        <v>3500</v>
      </c>
      <c r="FR73" s="1">
        <v>3500</v>
      </c>
      <c r="FT73" s="13">
        <f t="shared" si="5"/>
        <v>204166.66999999998</v>
      </c>
      <c r="FU73" s="13">
        <f t="shared" si="6"/>
        <v>162166.66999999998</v>
      </c>
      <c r="FW73" s="1">
        <v>3346.32</v>
      </c>
      <c r="FX73" s="1">
        <v>2.5</v>
      </c>
      <c r="FY73" s="1">
        <v>2.5</v>
      </c>
      <c r="GA73" s="1">
        <f t="shared" si="7"/>
        <v>5</v>
      </c>
      <c r="GB73" s="1">
        <f t="shared" si="4"/>
        <v>16731.600000000002</v>
      </c>
    </row>
    <row r="74" spans="1:184" ht="18" x14ac:dyDescent="0.25">
      <c r="A74" s="8" t="s">
        <v>221</v>
      </c>
      <c r="B74" s="8" t="s">
        <v>15</v>
      </c>
      <c r="C74" s="9" t="s">
        <v>222</v>
      </c>
      <c r="D74" s="10" t="s">
        <v>223</v>
      </c>
      <c r="E74" s="10">
        <v>41162</v>
      </c>
      <c r="F74" s="14">
        <v>2500</v>
      </c>
      <c r="G74" s="14">
        <v>2500</v>
      </c>
      <c r="DM74" s="1">
        <f>+ROUND(F74*21/30,2)</f>
        <v>1750</v>
      </c>
      <c r="DN74" s="1">
        <v>2500</v>
      </c>
      <c r="DO74" s="1">
        <v>2500</v>
      </c>
      <c r="DP74" s="1">
        <v>2500</v>
      </c>
      <c r="DQ74" s="1">
        <v>2500</v>
      </c>
      <c r="DR74" s="1">
        <v>2500</v>
      </c>
      <c r="DS74" s="1">
        <v>2500</v>
      </c>
      <c r="DT74" s="1">
        <v>2500</v>
      </c>
      <c r="DU74" s="1">
        <v>2500</v>
      </c>
      <c r="DV74" s="1">
        <v>2500</v>
      </c>
      <c r="DW74" s="1">
        <v>2500</v>
      </c>
      <c r="DX74" s="1">
        <v>2500</v>
      </c>
      <c r="DY74" s="1">
        <v>2500</v>
      </c>
      <c r="DZ74" s="1">
        <v>2500</v>
      </c>
      <c r="EA74" s="1">
        <v>2500</v>
      </c>
      <c r="EB74" s="1">
        <v>2500</v>
      </c>
      <c r="EC74" s="1">
        <v>2500</v>
      </c>
      <c r="ED74" s="1">
        <v>2500</v>
      </c>
      <c r="EE74" s="1">
        <v>2500</v>
      </c>
      <c r="EF74" s="1">
        <v>2500</v>
      </c>
      <c r="EG74" s="1">
        <v>2500</v>
      </c>
      <c r="EH74" s="1">
        <v>2500</v>
      </c>
      <c r="EI74" s="1">
        <v>2500</v>
      </c>
      <c r="EJ74" s="1">
        <v>2500</v>
      </c>
      <c r="EK74" s="1">
        <v>2500</v>
      </c>
      <c r="EL74" s="1">
        <v>2500</v>
      </c>
      <c r="EM74" s="1">
        <v>2500</v>
      </c>
      <c r="EN74" s="1">
        <v>2500</v>
      </c>
      <c r="EO74" s="1">
        <v>2500</v>
      </c>
      <c r="EP74" s="1">
        <v>2500</v>
      </c>
      <c r="EQ74" s="1">
        <v>2500</v>
      </c>
      <c r="ER74" s="1">
        <v>2500</v>
      </c>
      <c r="ES74" s="1">
        <v>2500</v>
      </c>
      <c r="ET74" s="1">
        <v>2500</v>
      </c>
      <c r="EU74" s="1">
        <v>2500</v>
      </c>
      <c r="EV74" s="1">
        <v>2500</v>
      </c>
      <c r="EW74" s="1">
        <v>2500</v>
      </c>
      <c r="EX74" s="1">
        <v>2500</v>
      </c>
      <c r="EY74" s="1">
        <v>2500</v>
      </c>
      <c r="EZ74" s="1">
        <v>2500</v>
      </c>
      <c r="FA74" s="1">
        <v>2500</v>
      </c>
      <c r="FB74" s="1">
        <v>2500</v>
      </c>
      <c r="FC74" s="1">
        <v>2500</v>
      </c>
      <c r="FD74" s="1">
        <v>2500</v>
      </c>
      <c r="FE74" s="1">
        <v>2500</v>
      </c>
      <c r="FF74" s="1">
        <v>2500</v>
      </c>
      <c r="FG74" s="1">
        <v>2500</v>
      </c>
      <c r="FH74" s="1">
        <v>2500</v>
      </c>
      <c r="FI74" s="1">
        <v>2500</v>
      </c>
      <c r="FJ74" s="1">
        <v>2500</v>
      </c>
      <c r="FK74" s="1">
        <v>2500</v>
      </c>
      <c r="FL74" s="1">
        <v>2500</v>
      </c>
      <c r="FM74" s="1">
        <v>2500</v>
      </c>
      <c r="FN74" s="1">
        <v>2500</v>
      </c>
      <c r="FO74" s="1">
        <v>2500</v>
      </c>
      <c r="FP74" s="1">
        <v>2500</v>
      </c>
      <c r="FQ74" s="1">
        <v>2500</v>
      </c>
      <c r="FR74" s="1">
        <v>2500</v>
      </c>
      <c r="FT74" s="13">
        <f t="shared" si="5"/>
        <v>144250</v>
      </c>
      <c r="FU74" s="13">
        <f t="shared" si="6"/>
        <v>114250</v>
      </c>
      <c r="FW74" s="1">
        <v>2589.73</v>
      </c>
      <c r="FX74" s="1">
        <v>2.5</v>
      </c>
      <c r="FY74" s="1">
        <v>2.5</v>
      </c>
      <c r="GA74" s="1">
        <f t="shared" si="7"/>
        <v>5</v>
      </c>
      <c r="GB74" s="1">
        <f t="shared" si="4"/>
        <v>12948.65</v>
      </c>
    </row>
    <row r="75" spans="1:184" ht="18" x14ac:dyDescent="0.25">
      <c r="A75" s="8" t="s">
        <v>224</v>
      </c>
      <c r="B75" s="8" t="s">
        <v>131</v>
      </c>
      <c r="C75" s="9" t="s">
        <v>225</v>
      </c>
      <c r="D75" s="10" t="s">
        <v>226</v>
      </c>
      <c r="E75" s="10">
        <v>41168</v>
      </c>
      <c r="F75" s="14">
        <v>3000</v>
      </c>
      <c r="G75" s="14">
        <v>3000</v>
      </c>
      <c r="DM75" s="1">
        <f>+ROUND(F75*15/30,2)</f>
        <v>1500</v>
      </c>
      <c r="DN75" s="1">
        <v>3000</v>
      </c>
      <c r="DO75" s="1">
        <v>3000</v>
      </c>
      <c r="DP75" s="1">
        <v>3000</v>
      </c>
      <c r="DQ75" s="1">
        <v>3000</v>
      </c>
      <c r="DR75" s="1">
        <v>3000</v>
      </c>
      <c r="DS75" s="1">
        <v>3000</v>
      </c>
      <c r="DT75" s="1">
        <v>3000</v>
      </c>
      <c r="DU75" s="1">
        <v>3000</v>
      </c>
      <c r="DV75" s="1">
        <v>3000</v>
      </c>
      <c r="DW75" s="1">
        <v>3000</v>
      </c>
      <c r="DX75" s="1">
        <v>3000</v>
      </c>
      <c r="DY75" s="1">
        <v>3000</v>
      </c>
      <c r="DZ75" s="1">
        <v>3000</v>
      </c>
      <c r="EA75" s="1">
        <v>3000</v>
      </c>
      <c r="EB75" s="1">
        <v>3000</v>
      </c>
      <c r="EC75" s="1">
        <v>3000</v>
      </c>
      <c r="ED75" s="1">
        <v>3000</v>
      </c>
      <c r="EE75" s="1">
        <v>3000</v>
      </c>
      <c r="EF75" s="1">
        <v>3000</v>
      </c>
      <c r="EG75" s="1">
        <v>3000</v>
      </c>
      <c r="EH75" s="1">
        <v>3000</v>
      </c>
      <c r="EI75" s="1">
        <v>3000</v>
      </c>
      <c r="EJ75" s="1">
        <v>3000</v>
      </c>
      <c r="EK75" s="1">
        <v>3000</v>
      </c>
      <c r="EL75" s="1">
        <v>3000</v>
      </c>
      <c r="EM75" s="1">
        <v>3000</v>
      </c>
      <c r="EN75" s="1">
        <v>3000</v>
      </c>
      <c r="EO75" s="1">
        <v>3000</v>
      </c>
      <c r="EP75" s="1">
        <v>3000</v>
      </c>
      <c r="EQ75" s="1">
        <v>3000</v>
      </c>
      <c r="ER75" s="1">
        <v>3000</v>
      </c>
      <c r="ES75" s="1">
        <v>3000</v>
      </c>
      <c r="ET75" s="1">
        <v>3000</v>
      </c>
      <c r="EU75" s="1">
        <v>3000</v>
      </c>
      <c r="EV75" s="1">
        <v>3000</v>
      </c>
      <c r="EW75" s="1">
        <v>3000</v>
      </c>
      <c r="EX75" s="1">
        <v>3000</v>
      </c>
      <c r="EY75" s="1">
        <v>3000</v>
      </c>
      <c r="EZ75" s="1">
        <v>3000</v>
      </c>
      <c r="FA75" s="1">
        <v>3000</v>
      </c>
      <c r="FB75" s="1">
        <v>3000</v>
      </c>
      <c r="FC75" s="1">
        <v>3000</v>
      </c>
      <c r="FD75" s="1">
        <v>3000</v>
      </c>
      <c r="FE75" s="1">
        <v>3000</v>
      </c>
      <c r="FF75" s="1">
        <v>3000</v>
      </c>
      <c r="FG75" s="1">
        <v>3000</v>
      </c>
      <c r="FH75" s="1">
        <v>3000</v>
      </c>
      <c r="FI75" s="1">
        <v>3000</v>
      </c>
      <c r="FJ75" s="1">
        <v>3000</v>
      </c>
      <c r="FK75" s="1">
        <v>3000</v>
      </c>
      <c r="FL75" s="1">
        <v>3000</v>
      </c>
      <c r="FM75" s="1">
        <v>3000</v>
      </c>
      <c r="FN75" s="1">
        <v>3000</v>
      </c>
      <c r="FO75" s="1">
        <v>3000</v>
      </c>
      <c r="FP75" s="1">
        <v>3000</v>
      </c>
      <c r="FQ75" s="1">
        <v>3000</v>
      </c>
      <c r="FR75" s="1">
        <v>3000</v>
      </c>
      <c r="FT75" s="13">
        <f t="shared" si="5"/>
        <v>172500</v>
      </c>
      <c r="FU75" s="13">
        <f t="shared" si="6"/>
        <v>136500</v>
      </c>
      <c r="FW75" s="1">
        <v>3152.45</v>
      </c>
      <c r="FX75" s="1">
        <v>2.5</v>
      </c>
      <c r="FY75" s="1">
        <v>2.5</v>
      </c>
      <c r="GA75" s="1">
        <f t="shared" si="7"/>
        <v>5</v>
      </c>
      <c r="GB75" s="1">
        <f t="shared" si="4"/>
        <v>15762.25</v>
      </c>
    </row>
    <row r="76" spans="1:184" ht="18" x14ac:dyDescent="0.25">
      <c r="A76" s="8" t="s">
        <v>227</v>
      </c>
      <c r="B76" s="8" t="s">
        <v>15</v>
      </c>
      <c r="C76" s="9" t="s">
        <v>228</v>
      </c>
      <c r="D76" s="10" t="s">
        <v>229</v>
      </c>
      <c r="E76" s="10">
        <v>41168</v>
      </c>
      <c r="F76" s="14">
        <v>4000</v>
      </c>
      <c r="G76" s="14">
        <v>4000</v>
      </c>
      <c r="DM76" s="1">
        <f>+ROUND(F76*15/30,2)</f>
        <v>2000</v>
      </c>
      <c r="DN76" s="1">
        <v>4000</v>
      </c>
      <c r="DO76" s="1">
        <v>4000</v>
      </c>
      <c r="DP76" s="1">
        <v>4000</v>
      </c>
      <c r="DQ76" s="1">
        <v>4000</v>
      </c>
      <c r="DR76" s="1">
        <v>4000</v>
      </c>
      <c r="DS76" s="1">
        <v>4000</v>
      </c>
      <c r="DT76" s="1">
        <v>4000</v>
      </c>
      <c r="DU76" s="1">
        <v>4000</v>
      </c>
      <c r="DV76" s="1">
        <v>4000</v>
      </c>
      <c r="DW76" s="1">
        <v>4000</v>
      </c>
      <c r="DX76" s="1">
        <v>4000</v>
      </c>
      <c r="DY76" s="1">
        <v>4000</v>
      </c>
      <c r="DZ76" s="1">
        <v>4000</v>
      </c>
      <c r="EA76" s="1">
        <v>4000</v>
      </c>
      <c r="EB76" s="1">
        <v>4000</v>
      </c>
      <c r="EC76" s="1">
        <v>4000</v>
      </c>
      <c r="ED76" s="1">
        <v>4000</v>
      </c>
      <c r="EE76" s="1">
        <v>4000</v>
      </c>
      <c r="EF76" s="1">
        <v>4000</v>
      </c>
      <c r="EG76" s="1">
        <v>4000</v>
      </c>
      <c r="EH76" s="1">
        <v>4000</v>
      </c>
      <c r="EI76" s="1">
        <v>4000</v>
      </c>
      <c r="EJ76" s="1">
        <v>4000</v>
      </c>
      <c r="EK76" s="1">
        <v>4000</v>
      </c>
      <c r="EL76" s="1">
        <v>4000</v>
      </c>
      <c r="EM76" s="1">
        <v>4000</v>
      </c>
      <c r="EN76" s="1">
        <v>4000</v>
      </c>
      <c r="EO76" s="1">
        <v>4000</v>
      </c>
      <c r="EP76" s="1">
        <v>4000</v>
      </c>
      <c r="EQ76" s="1">
        <v>4000</v>
      </c>
      <c r="ER76" s="1">
        <v>4000</v>
      </c>
      <c r="ES76" s="1">
        <v>4000</v>
      </c>
      <c r="ET76" s="1">
        <v>4000</v>
      </c>
      <c r="EU76" s="1">
        <v>4000</v>
      </c>
      <c r="EV76" s="1">
        <v>4000</v>
      </c>
      <c r="EW76" s="1">
        <v>4000</v>
      </c>
      <c r="EX76" s="1">
        <v>4000</v>
      </c>
      <c r="EY76" s="1">
        <v>4000</v>
      </c>
      <c r="EZ76" s="1">
        <v>4000</v>
      </c>
      <c r="FA76" s="1">
        <v>4000</v>
      </c>
      <c r="FB76" s="1">
        <v>4000</v>
      </c>
      <c r="FC76" s="1">
        <v>4000</v>
      </c>
      <c r="FD76" s="1">
        <v>4000</v>
      </c>
      <c r="FE76" s="1">
        <v>4000</v>
      </c>
      <c r="FF76" s="1">
        <v>4000</v>
      </c>
      <c r="FG76" s="1">
        <v>4000</v>
      </c>
      <c r="FH76" s="1">
        <v>4000</v>
      </c>
      <c r="FI76" s="1">
        <v>4000</v>
      </c>
      <c r="FJ76" s="1">
        <v>4000</v>
      </c>
      <c r="FK76" s="1">
        <v>4000</v>
      </c>
      <c r="FL76" s="1">
        <v>4000</v>
      </c>
      <c r="FM76" s="1">
        <v>4000</v>
      </c>
      <c r="FN76" s="1">
        <v>4000</v>
      </c>
      <c r="FO76" s="1">
        <v>4000</v>
      </c>
      <c r="FP76" s="1">
        <v>4000</v>
      </c>
      <c r="FQ76" s="1">
        <v>4000</v>
      </c>
      <c r="FR76" s="1">
        <v>4000</v>
      </c>
      <c r="FT76" s="13">
        <f t="shared" si="5"/>
        <v>230000</v>
      </c>
      <c r="FU76" s="13">
        <f t="shared" si="6"/>
        <v>182000</v>
      </c>
      <c r="FW76" s="1">
        <v>4025.26</v>
      </c>
      <c r="FX76" s="1">
        <v>2.5</v>
      </c>
      <c r="FY76" s="1">
        <v>2.5</v>
      </c>
      <c r="GA76" s="1">
        <f t="shared" si="7"/>
        <v>5</v>
      </c>
      <c r="GB76" s="1">
        <f t="shared" si="4"/>
        <v>20126.300000000003</v>
      </c>
    </row>
    <row r="77" spans="1:184" ht="18" x14ac:dyDescent="0.25">
      <c r="A77" s="8" t="s">
        <v>230</v>
      </c>
      <c r="B77" s="8" t="s">
        <v>131</v>
      </c>
      <c r="C77" s="9" t="s">
        <v>231</v>
      </c>
      <c r="D77" s="10" t="s">
        <v>232</v>
      </c>
      <c r="E77" s="10">
        <v>41169</v>
      </c>
      <c r="F77" s="14">
        <v>3500</v>
      </c>
      <c r="G77" s="14">
        <v>3500</v>
      </c>
      <c r="DM77" s="1">
        <f>+ROUND(F77*14/30,2)</f>
        <v>1633.33</v>
      </c>
      <c r="DN77" s="1">
        <v>3500</v>
      </c>
      <c r="DO77" s="1">
        <v>3500</v>
      </c>
      <c r="DP77" s="1">
        <v>3500</v>
      </c>
      <c r="DQ77" s="1">
        <v>3500</v>
      </c>
      <c r="DR77" s="1">
        <v>3500</v>
      </c>
      <c r="DS77" s="1">
        <v>3500</v>
      </c>
      <c r="DT77" s="1">
        <v>3500</v>
      </c>
      <c r="DU77" s="1">
        <v>3500</v>
      </c>
      <c r="DV77" s="1">
        <v>3500</v>
      </c>
      <c r="DW77" s="1">
        <v>3500</v>
      </c>
      <c r="DX77" s="1">
        <v>3500</v>
      </c>
      <c r="DY77" s="1">
        <v>3500</v>
      </c>
      <c r="DZ77" s="1">
        <v>3500</v>
      </c>
      <c r="EA77" s="1">
        <v>3500</v>
      </c>
      <c r="EB77" s="1">
        <v>3500</v>
      </c>
      <c r="EC77" s="1">
        <v>3500</v>
      </c>
      <c r="ED77" s="1">
        <v>3500</v>
      </c>
      <c r="EE77" s="1">
        <v>3500</v>
      </c>
      <c r="EF77" s="1">
        <v>3500</v>
      </c>
      <c r="EG77" s="1">
        <v>3500</v>
      </c>
      <c r="EH77" s="1">
        <v>3500</v>
      </c>
      <c r="EI77" s="1">
        <v>3500</v>
      </c>
      <c r="EJ77" s="1">
        <v>3500</v>
      </c>
      <c r="EK77" s="1">
        <v>3500</v>
      </c>
      <c r="EL77" s="1">
        <v>3500</v>
      </c>
      <c r="EM77" s="1">
        <v>3500</v>
      </c>
      <c r="EN77" s="1">
        <v>3500</v>
      </c>
      <c r="EO77" s="1">
        <v>3500</v>
      </c>
      <c r="EP77" s="1">
        <v>3500</v>
      </c>
      <c r="EQ77" s="1">
        <v>3500</v>
      </c>
      <c r="ER77" s="1">
        <v>3500</v>
      </c>
      <c r="ES77" s="1">
        <v>3500</v>
      </c>
      <c r="ET77" s="1">
        <v>3500</v>
      </c>
      <c r="EU77" s="1">
        <v>3500</v>
      </c>
      <c r="EV77" s="1">
        <v>3500</v>
      </c>
      <c r="EW77" s="1">
        <v>3500</v>
      </c>
      <c r="EX77" s="1">
        <v>3500</v>
      </c>
      <c r="EY77" s="1">
        <v>3500</v>
      </c>
      <c r="EZ77" s="1">
        <v>3500</v>
      </c>
      <c r="FA77" s="1">
        <v>3500</v>
      </c>
      <c r="FB77" s="1">
        <v>3500</v>
      </c>
      <c r="FC77" s="1">
        <v>3500</v>
      </c>
      <c r="FD77" s="1">
        <v>3500</v>
      </c>
      <c r="FE77" s="1">
        <v>3500</v>
      </c>
      <c r="FF77" s="1">
        <v>3500</v>
      </c>
      <c r="FG77" s="1">
        <v>3500</v>
      </c>
      <c r="FH77" s="1">
        <v>3500</v>
      </c>
      <c r="FI77" s="1">
        <v>3500</v>
      </c>
      <c r="FJ77" s="1">
        <v>3500</v>
      </c>
      <c r="FK77" s="1">
        <v>3500</v>
      </c>
      <c r="FL77" s="1">
        <v>3500</v>
      </c>
      <c r="FM77" s="1">
        <v>3500</v>
      </c>
      <c r="FN77" s="1">
        <v>3500</v>
      </c>
      <c r="FO77" s="1">
        <v>3500</v>
      </c>
      <c r="FP77" s="1">
        <v>3500</v>
      </c>
      <c r="FQ77" s="1">
        <v>3500</v>
      </c>
      <c r="FR77" s="1">
        <v>3500</v>
      </c>
      <c r="FT77" s="13">
        <f t="shared" si="5"/>
        <v>201133.33000000002</v>
      </c>
      <c r="FU77" s="13">
        <f t="shared" si="6"/>
        <v>159133.33000000002</v>
      </c>
      <c r="FW77" s="1">
        <v>3571.44</v>
      </c>
      <c r="FX77" s="1">
        <v>2.5</v>
      </c>
      <c r="FY77" s="1">
        <v>2.5</v>
      </c>
      <c r="GA77" s="1">
        <f t="shared" si="7"/>
        <v>5</v>
      </c>
      <c r="GB77" s="1">
        <f t="shared" si="4"/>
        <v>17857.2</v>
      </c>
    </row>
    <row r="78" spans="1:184" ht="18" x14ac:dyDescent="0.25">
      <c r="A78" s="8" t="s">
        <v>233</v>
      </c>
      <c r="B78" s="8" t="s">
        <v>131</v>
      </c>
      <c r="C78" s="9" t="s">
        <v>234</v>
      </c>
      <c r="D78" s="10" t="s">
        <v>235</v>
      </c>
      <c r="E78" s="10">
        <v>41174</v>
      </c>
      <c r="F78" s="14">
        <v>3500</v>
      </c>
      <c r="G78" s="14">
        <v>3500</v>
      </c>
      <c r="DM78" s="1">
        <f>+ROUND(F78*9/30,2)</f>
        <v>1050</v>
      </c>
      <c r="DN78" s="1">
        <v>3500</v>
      </c>
      <c r="DO78" s="1">
        <v>3500</v>
      </c>
      <c r="DP78" s="1">
        <v>3500</v>
      </c>
      <c r="DQ78" s="1">
        <v>3500</v>
      </c>
      <c r="DR78" s="1">
        <v>3500</v>
      </c>
      <c r="DS78" s="1">
        <v>3500</v>
      </c>
      <c r="DT78" s="1">
        <v>3500</v>
      </c>
      <c r="DU78" s="1">
        <v>3500</v>
      </c>
      <c r="DV78" s="1">
        <v>3500</v>
      </c>
      <c r="DW78" s="1">
        <v>3500</v>
      </c>
      <c r="DX78" s="1">
        <v>3500</v>
      </c>
      <c r="DY78" s="1">
        <v>3500</v>
      </c>
      <c r="DZ78" s="1">
        <v>3500</v>
      </c>
      <c r="EA78" s="1">
        <v>3500</v>
      </c>
      <c r="EB78" s="1">
        <v>3500</v>
      </c>
      <c r="EC78" s="1">
        <v>3500</v>
      </c>
      <c r="ED78" s="1">
        <v>3500</v>
      </c>
      <c r="EE78" s="1">
        <v>3500</v>
      </c>
      <c r="EF78" s="1">
        <v>3500</v>
      </c>
      <c r="EG78" s="1">
        <v>3500</v>
      </c>
      <c r="EH78" s="1">
        <v>3500</v>
      </c>
      <c r="EI78" s="1">
        <v>3500</v>
      </c>
      <c r="EJ78" s="1">
        <v>3500</v>
      </c>
      <c r="EK78" s="1">
        <v>3500</v>
      </c>
      <c r="EL78" s="1">
        <v>3500</v>
      </c>
      <c r="EM78" s="1">
        <v>3500</v>
      </c>
      <c r="EN78" s="1">
        <v>3500</v>
      </c>
      <c r="EO78" s="1">
        <v>3500</v>
      </c>
      <c r="EP78" s="1">
        <v>3500</v>
      </c>
      <c r="EQ78" s="1">
        <v>3500</v>
      </c>
      <c r="ER78" s="1">
        <v>3500</v>
      </c>
      <c r="ES78" s="1">
        <v>3500</v>
      </c>
      <c r="ET78" s="1">
        <v>3500</v>
      </c>
      <c r="EU78" s="1">
        <v>3500</v>
      </c>
      <c r="EV78" s="1">
        <v>3500</v>
      </c>
      <c r="EW78" s="1">
        <v>3500</v>
      </c>
      <c r="EX78" s="1">
        <v>3500</v>
      </c>
      <c r="EY78" s="1">
        <v>3500</v>
      </c>
      <c r="EZ78" s="1">
        <v>3500</v>
      </c>
      <c r="FA78" s="1">
        <v>3500</v>
      </c>
      <c r="FB78" s="1">
        <v>3500</v>
      </c>
      <c r="FC78" s="1">
        <v>3500</v>
      </c>
      <c r="FD78" s="1">
        <v>3500</v>
      </c>
      <c r="FE78" s="1">
        <v>3500</v>
      </c>
      <c r="FF78" s="1">
        <v>3500</v>
      </c>
      <c r="FG78" s="1">
        <v>3500</v>
      </c>
      <c r="FH78" s="1">
        <v>3500</v>
      </c>
      <c r="FI78" s="1">
        <v>3500</v>
      </c>
      <c r="FJ78" s="1">
        <v>3500</v>
      </c>
      <c r="FK78" s="1">
        <v>3500</v>
      </c>
      <c r="FL78" s="1">
        <v>3500</v>
      </c>
      <c r="FM78" s="1">
        <v>3500</v>
      </c>
      <c r="FN78" s="1">
        <v>3500</v>
      </c>
      <c r="FO78" s="1">
        <v>3500</v>
      </c>
      <c r="FP78" s="1">
        <v>3500</v>
      </c>
      <c r="FQ78" s="1">
        <v>3500</v>
      </c>
      <c r="FR78" s="1">
        <v>3500</v>
      </c>
      <c r="FT78" s="13">
        <f t="shared" si="5"/>
        <v>200550</v>
      </c>
      <c r="FU78" s="13">
        <f t="shared" si="6"/>
        <v>158550</v>
      </c>
      <c r="FW78" s="1">
        <v>3233.27</v>
      </c>
      <c r="FX78" s="1">
        <v>2.5</v>
      </c>
      <c r="FY78" s="1">
        <v>2.5</v>
      </c>
      <c r="GA78" s="1">
        <f t="shared" si="7"/>
        <v>5</v>
      </c>
      <c r="GB78" s="1">
        <f t="shared" si="4"/>
        <v>16166.35</v>
      </c>
    </row>
    <row r="79" spans="1:184" ht="18" x14ac:dyDescent="0.25">
      <c r="A79" s="8" t="s">
        <v>236</v>
      </c>
      <c r="B79" s="8" t="s">
        <v>131</v>
      </c>
      <c r="C79" s="9" t="s">
        <v>237</v>
      </c>
      <c r="D79" s="10" t="s">
        <v>238</v>
      </c>
      <c r="E79" s="10">
        <v>41174</v>
      </c>
      <c r="F79" s="14">
        <v>4000</v>
      </c>
      <c r="G79" s="14">
        <v>4000</v>
      </c>
      <c r="DM79" s="1">
        <f>+ROUND(F79*9/30,2)</f>
        <v>1200</v>
      </c>
      <c r="DN79" s="1">
        <v>4000</v>
      </c>
      <c r="DO79" s="1">
        <v>4000</v>
      </c>
      <c r="DP79" s="1">
        <v>4000</v>
      </c>
      <c r="DQ79" s="1">
        <v>4000</v>
      </c>
      <c r="DR79" s="1">
        <v>4000</v>
      </c>
      <c r="DS79" s="1">
        <v>4000</v>
      </c>
      <c r="DT79" s="1">
        <v>4000</v>
      </c>
      <c r="DU79" s="1">
        <v>4000</v>
      </c>
      <c r="DV79" s="1">
        <v>4000</v>
      </c>
      <c r="DW79" s="1">
        <v>4000</v>
      </c>
      <c r="DX79" s="1">
        <v>4000</v>
      </c>
      <c r="DY79" s="1">
        <v>4000</v>
      </c>
      <c r="DZ79" s="1">
        <v>4000</v>
      </c>
      <c r="EA79" s="1">
        <v>4000</v>
      </c>
      <c r="EB79" s="1">
        <v>4000</v>
      </c>
      <c r="EC79" s="1">
        <v>4000</v>
      </c>
      <c r="ED79" s="1">
        <v>4000</v>
      </c>
      <c r="EE79" s="1">
        <v>4000</v>
      </c>
      <c r="EF79" s="1">
        <v>4000</v>
      </c>
      <c r="EG79" s="1">
        <v>4000</v>
      </c>
      <c r="EH79" s="1">
        <v>4000</v>
      </c>
      <c r="EI79" s="1">
        <v>4000</v>
      </c>
      <c r="EJ79" s="1">
        <v>4000</v>
      </c>
      <c r="EK79" s="1">
        <v>4000</v>
      </c>
      <c r="EL79" s="1">
        <v>4000</v>
      </c>
      <c r="EM79" s="1">
        <v>4000</v>
      </c>
      <c r="EN79" s="1">
        <v>4000</v>
      </c>
      <c r="EO79" s="1">
        <v>4000</v>
      </c>
      <c r="EP79" s="1">
        <v>4000</v>
      </c>
      <c r="EQ79" s="1">
        <v>4000</v>
      </c>
      <c r="ER79" s="1">
        <v>4000</v>
      </c>
      <c r="ES79" s="1">
        <v>4000</v>
      </c>
      <c r="ET79" s="1">
        <v>4000</v>
      </c>
      <c r="EU79" s="1">
        <v>4000</v>
      </c>
      <c r="EV79" s="1">
        <v>4000</v>
      </c>
      <c r="EW79" s="1">
        <v>4000</v>
      </c>
      <c r="EX79" s="1">
        <v>4000</v>
      </c>
      <c r="EY79" s="1">
        <v>4000</v>
      </c>
      <c r="EZ79" s="1">
        <v>4000</v>
      </c>
      <c r="FA79" s="1">
        <v>4000</v>
      </c>
      <c r="FB79" s="1">
        <v>4000</v>
      </c>
      <c r="FC79" s="1">
        <v>4000</v>
      </c>
      <c r="FD79" s="1">
        <v>4000</v>
      </c>
      <c r="FE79" s="1">
        <v>4000</v>
      </c>
      <c r="FF79" s="1">
        <v>4000</v>
      </c>
      <c r="FG79" s="1">
        <v>4000</v>
      </c>
      <c r="FH79" s="1">
        <v>4000</v>
      </c>
      <c r="FI79" s="1">
        <v>4000</v>
      </c>
      <c r="FJ79" s="1">
        <v>4000</v>
      </c>
      <c r="FK79" s="1">
        <v>4000</v>
      </c>
      <c r="FL79" s="1">
        <v>4000</v>
      </c>
      <c r="FM79" s="1">
        <v>4000</v>
      </c>
      <c r="FN79" s="1">
        <v>4000</v>
      </c>
      <c r="FO79" s="1">
        <v>4000</v>
      </c>
      <c r="FP79" s="1">
        <v>4000</v>
      </c>
      <c r="FQ79" s="1">
        <v>4000</v>
      </c>
      <c r="FR79" s="1">
        <v>4000</v>
      </c>
      <c r="FT79" s="13">
        <f t="shared" si="5"/>
        <v>229200</v>
      </c>
      <c r="FU79" s="13">
        <f t="shared" si="6"/>
        <v>181200</v>
      </c>
      <c r="FW79" s="1">
        <v>4053.18</v>
      </c>
      <c r="FX79" s="1">
        <v>2.5</v>
      </c>
      <c r="FY79" s="1">
        <v>2.5</v>
      </c>
      <c r="GA79" s="1">
        <f t="shared" si="7"/>
        <v>5</v>
      </c>
      <c r="GB79" s="1">
        <f t="shared" si="4"/>
        <v>20265.899999999998</v>
      </c>
    </row>
    <row r="80" spans="1:184" ht="18" x14ac:dyDescent="0.25">
      <c r="A80" s="8" t="s">
        <v>239</v>
      </c>
      <c r="B80" s="8" t="s">
        <v>15</v>
      </c>
      <c r="C80" s="9" t="s">
        <v>240</v>
      </c>
      <c r="D80" s="10" t="s">
        <v>241</v>
      </c>
      <c r="E80" s="10">
        <v>41223</v>
      </c>
      <c r="F80" s="14">
        <v>3000</v>
      </c>
      <c r="G80" s="14">
        <v>3000</v>
      </c>
      <c r="DO80" s="1">
        <f>+ROUND(F80*21/30,2)</f>
        <v>2100</v>
      </c>
      <c r="DP80" s="1">
        <v>3000</v>
      </c>
      <c r="DQ80" s="1">
        <v>3000</v>
      </c>
      <c r="DR80" s="1">
        <v>3000</v>
      </c>
      <c r="DS80" s="1">
        <v>3000</v>
      </c>
      <c r="DT80" s="1">
        <v>3000</v>
      </c>
      <c r="DU80" s="1">
        <v>3000</v>
      </c>
      <c r="DV80" s="1">
        <v>3000</v>
      </c>
      <c r="DW80" s="1">
        <v>3000</v>
      </c>
      <c r="DX80" s="1">
        <v>3000</v>
      </c>
      <c r="DY80" s="1">
        <v>3000</v>
      </c>
      <c r="DZ80" s="1">
        <v>3000</v>
      </c>
      <c r="EA80" s="1">
        <v>3000</v>
      </c>
      <c r="EB80" s="1">
        <v>3000</v>
      </c>
      <c r="EC80" s="1">
        <v>3000</v>
      </c>
      <c r="ED80" s="1">
        <v>3000</v>
      </c>
      <c r="EE80" s="1">
        <v>3000</v>
      </c>
      <c r="EF80" s="1">
        <v>3000</v>
      </c>
      <c r="EG80" s="1">
        <v>3000</v>
      </c>
      <c r="EH80" s="1">
        <v>3000</v>
      </c>
      <c r="EI80" s="1">
        <v>3000</v>
      </c>
      <c r="EJ80" s="1">
        <v>3000</v>
      </c>
      <c r="EK80" s="1">
        <v>3000</v>
      </c>
      <c r="EL80" s="1">
        <v>3000</v>
      </c>
      <c r="EM80" s="1">
        <v>3000</v>
      </c>
      <c r="EN80" s="1">
        <v>3000</v>
      </c>
      <c r="EO80" s="1">
        <v>3000</v>
      </c>
      <c r="EP80" s="1">
        <v>3000</v>
      </c>
      <c r="EQ80" s="1">
        <v>3000</v>
      </c>
      <c r="ER80" s="1">
        <v>3000</v>
      </c>
      <c r="ES80" s="1">
        <v>3000</v>
      </c>
      <c r="ET80" s="1">
        <v>3000</v>
      </c>
      <c r="EU80" s="1">
        <v>3000</v>
      </c>
      <c r="EV80" s="1">
        <v>3000</v>
      </c>
      <c r="EW80" s="1">
        <v>3000</v>
      </c>
      <c r="EX80" s="1">
        <v>3000</v>
      </c>
      <c r="EY80" s="1">
        <v>3000</v>
      </c>
      <c r="EZ80" s="1">
        <v>3000</v>
      </c>
      <c r="FA80" s="1">
        <v>3000</v>
      </c>
      <c r="FB80" s="1">
        <v>3000</v>
      </c>
      <c r="FC80" s="1">
        <v>3000</v>
      </c>
      <c r="FD80" s="1">
        <v>3000</v>
      </c>
      <c r="FE80" s="1">
        <v>3000</v>
      </c>
      <c r="FF80" s="1">
        <v>3000</v>
      </c>
      <c r="FG80" s="1">
        <v>3000</v>
      </c>
      <c r="FH80" s="1">
        <v>3000</v>
      </c>
      <c r="FI80" s="1">
        <v>3000</v>
      </c>
      <c r="FJ80" s="1">
        <v>3000</v>
      </c>
      <c r="FK80" s="1">
        <v>3000</v>
      </c>
      <c r="FL80" s="1">
        <v>3000</v>
      </c>
      <c r="FM80" s="1">
        <v>3000</v>
      </c>
      <c r="FN80" s="1">
        <v>3000</v>
      </c>
      <c r="FO80" s="1">
        <v>3000</v>
      </c>
      <c r="FP80" s="1">
        <v>3000</v>
      </c>
      <c r="FQ80" s="1">
        <v>3000</v>
      </c>
      <c r="FR80" s="1">
        <v>3000</v>
      </c>
      <c r="FT80" s="13">
        <f t="shared" si="5"/>
        <v>167100</v>
      </c>
      <c r="FU80" s="13">
        <f t="shared" si="6"/>
        <v>131100</v>
      </c>
      <c r="FW80" s="1">
        <v>3030.56</v>
      </c>
      <c r="FX80" s="1">
        <v>2.5</v>
      </c>
      <c r="FY80" s="1">
        <v>2.5</v>
      </c>
      <c r="GA80" s="1">
        <f t="shared" si="7"/>
        <v>5</v>
      </c>
      <c r="GB80" s="1">
        <f t="shared" si="4"/>
        <v>15152.8</v>
      </c>
    </row>
    <row r="81" spans="1:184" ht="18" x14ac:dyDescent="0.25">
      <c r="A81" s="8" t="s">
        <v>242</v>
      </c>
      <c r="B81" s="8" t="s">
        <v>19</v>
      </c>
      <c r="C81" s="9" t="s">
        <v>243</v>
      </c>
      <c r="D81" s="10" t="s">
        <v>244</v>
      </c>
      <c r="E81" s="10">
        <v>41225</v>
      </c>
      <c r="F81" s="14">
        <v>3000</v>
      </c>
      <c r="G81" s="14">
        <v>3000</v>
      </c>
      <c r="DO81" s="1">
        <f>+ROUND(F81*19/30,2)</f>
        <v>1900</v>
      </c>
      <c r="DP81" s="1">
        <v>3000</v>
      </c>
      <c r="DQ81" s="1">
        <v>3000</v>
      </c>
      <c r="DR81" s="1">
        <v>3000</v>
      </c>
      <c r="DS81" s="1">
        <v>3000</v>
      </c>
      <c r="DT81" s="1">
        <v>3000</v>
      </c>
      <c r="DU81" s="1">
        <v>3000</v>
      </c>
      <c r="DV81" s="1">
        <v>3000</v>
      </c>
      <c r="DW81" s="1">
        <v>3000</v>
      </c>
      <c r="DX81" s="1">
        <v>3000</v>
      </c>
      <c r="DY81" s="1">
        <v>3000</v>
      </c>
      <c r="DZ81" s="1">
        <v>3000</v>
      </c>
      <c r="EA81" s="1">
        <v>3000</v>
      </c>
      <c r="EB81" s="1">
        <v>3000</v>
      </c>
      <c r="EC81" s="1">
        <v>3000</v>
      </c>
      <c r="ED81" s="1">
        <v>3000</v>
      </c>
      <c r="EE81" s="1">
        <v>3000</v>
      </c>
      <c r="EF81" s="1">
        <v>3000</v>
      </c>
      <c r="EG81" s="1">
        <v>3000</v>
      </c>
      <c r="EH81" s="1">
        <v>3000</v>
      </c>
      <c r="EI81" s="1">
        <v>3000</v>
      </c>
      <c r="EJ81" s="1">
        <v>3000</v>
      </c>
      <c r="EK81" s="1">
        <v>3000</v>
      </c>
      <c r="EL81" s="1">
        <v>3000</v>
      </c>
      <c r="EM81" s="1">
        <v>3000</v>
      </c>
      <c r="EN81" s="1">
        <v>3000</v>
      </c>
      <c r="EO81" s="1">
        <v>3000</v>
      </c>
      <c r="EP81" s="1">
        <v>3000</v>
      </c>
      <c r="EQ81" s="1">
        <v>3000</v>
      </c>
      <c r="ER81" s="1">
        <v>3000</v>
      </c>
      <c r="ES81" s="1">
        <v>3000</v>
      </c>
      <c r="ET81" s="1">
        <v>3000</v>
      </c>
      <c r="EU81" s="1">
        <v>3000</v>
      </c>
      <c r="EV81" s="1">
        <v>3000</v>
      </c>
      <c r="EW81" s="1">
        <v>3000</v>
      </c>
      <c r="EX81" s="1">
        <v>3000</v>
      </c>
      <c r="EY81" s="1">
        <v>3000</v>
      </c>
      <c r="EZ81" s="1">
        <v>3000</v>
      </c>
      <c r="FA81" s="1">
        <v>3000</v>
      </c>
      <c r="FB81" s="1">
        <v>3000</v>
      </c>
      <c r="FC81" s="1">
        <v>3000</v>
      </c>
      <c r="FD81" s="1">
        <v>3000</v>
      </c>
      <c r="FE81" s="1">
        <v>3000</v>
      </c>
      <c r="FF81" s="1">
        <v>3000</v>
      </c>
      <c r="FG81" s="1">
        <v>3000</v>
      </c>
      <c r="FH81" s="1">
        <v>3000</v>
      </c>
      <c r="FI81" s="1">
        <v>3000</v>
      </c>
      <c r="FJ81" s="1">
        <v>3000</v>
      </c>
      <c r="FK81" s="1">
        <v>3000</v>
      </c>
      <c r="FL81" s="1">
        <v>3000</v>
      </c>
      <c r="FM81" s="1">
        <v>3000</v>
      </c>
      <c r="FN81" s="1">
        <v>3000</v>
      </c>
      <c r="FO81" s="1">
        <v>3000</v>
      </c>
      <c r="FP81" s="1">
        <v>3000</v>
      </c>
      <c r="FQ81" s="1">
        <v>3000</v>
      </c>
      <c r="FR81" s="1">
        <v>3000</v>
      </c>
      <c r="FT81" s="13">
        <f t="shared" si="5"/>
        <v>166900</v>
      </c>
      <c r="FU81" s="13">
        <f t="shared" si="6"/>
        <v>130900</v>
      </c>
      <c r="FW81" s="1">
        <v>2801.57</v>
      </c>
      <c r="FX81" s="1">
        <v>2.5</v>
      </c>
      <c r="FY81" s="1">
        <v>2.5</v>
      </c>
      <c r="GA81" s="1">
        <f t="shared" si="7"/>
        <v>5</v>
      </c>
      <c r="GB81" s="1">
        <f t="shared" si="4"/>
        <v>14007.85</v>
      </c>
    </row>
    <row r="82" spans="1:184" ht="18" x14ac:dyDescent="0.25">
      <c r="A82" s="8" t="s">
        <v>245</v>
      </c>
      <c r="B82" s="8" t="s">
        <v>15</v>
      </c>
      <c r="C82" s="9" t="s">
        <v>246</v>
      </c>
      <c r="D82" s="10" t="s">
        <v>247</v>
      </c>
      <c r="E82" s="10">
        <v>41229</v>
      </c>
      <c r="F82" s="14">
        <v>2500</v>
      </c>
      <c r="G82" s="14">
        <v>2500</v>
      </c>
      <c r="DO82" s="1">
        <f>+ROUND(F82*15/30,2)</f>
        <v>1250</v>
      </c>
      <c r="DP82" s="1">
        <v>2500</v>
      </c>
      <c r="DQ82" s="1">
        <v>2500</v>
      </c>
      <c r="DR82" s="1">
        <v>2500</v>
      </c>
      <c r="DS82" s="1">
        <v>2500</v>
      </c>
      <c r="DT82" s="1">
        <v>2500</v>
      </c>
      <c r="DU82" s="1">
        <v>2500</v>
      </c>
      <c r="DV82" s="1">
        <v>2500</v>
      </c>
      <c r="DW82" s="1">
        <v>2500</v>
      </c>
      <c r="DX82" s="1">
        <v>2500</v>
      </c>
      <c r="DY82" s="1">
        <v>2500</v>
      </c>
      <c r="DZ82" s="1">
        <v>2500</v>
      </c>
      <c r="EA82" s="1">
        <v>2500</v>
      </c>
      <c r="EB82" s="1">
        <v>2500</v>
      </c>
      <c r="EC82" s="1">
        <v>2500</v>
      </c>
      <c r="ED82" s="1">
        <v>2500</v>
      </c>
      <c r="EE82" s="1">
        <v>2500</v>
      </c>
      <c r="EF82" s="1">
        <v>2500</v>
      </c>
      <c r="EG82" s="1">
        <v>2500</v>
      </c>
      <c r="EH82" s="1">
        <v>2500</v>
      </c>
      <c r="EI82" s="1">
        <v>2500</v>
      </c>
      <c r="EJ82" s="1">
        <v>2500</v>
      </c>
      <c r="EK82" s="1">
        <v>2500</v>
      </c>
      <c r="EL82" s="1">
        <v>2500</v>
      </c>
      <c r="EM82" s="1">
        <v>2500</v>
      </c>
      <c r="EN82" s="1">
        <v>2500</v>
      </c>
      <c r="EO82" s="1">
        <v>2500</v>
      </c>
      <c r="EP82" s="1">
        <v>2500</v>
      </c>
      <c r="EQ82" s="1">
        <v>2500</v>
      </c>
      <c r="ER82" s="1">
        <v>2500</v>
      </c>
      <c r="ES82" s="1">
        <v>2500</v>
      </c>
      <c r="ET82" s="1">
        <v>2500</v>
      </c>
      <c r="EU82" s="1">
        <v>2500</v>
      </c>
      <c r="EV82" s="1">
        <v>2500</v>
      </c>
      <c r="EW82" s="1">
        <v>2500</v>
      </c>
      <c r="EX82" s="1">
        <v>2500</v>
      </c>
      <c r="EY82" s="1">
        <v>2500</v>
      </c>
      <c r="EZ82" s="1">
        <v>2500</v>
      </c>
      <c r="FA82" s="1">
        <v>2500</v>
      </c>
      <c r="FB82" s="1">
        <v>2500</v>
      </c>
      <c r="FC82" s="1">
        <v>2500</v>
      </c>
      <c r="FD82" s="1">
        <v>2500</v>
      </c>
      <c r="FE82" s="1">
        <v>2500</v>
      </c>
      <c r="FF82" s="1">
        <v>2500</v>
      </c>
      <c r="FG82" s="1">
        <v>2500</v>
      </c>
      <c r="FH82" s="1">
        <v>2500</v>
      </c>
      <c r="FI82" s="1">
        <v>2500</v>
      </c>
      <c r="FJ82" s="1">
        <v>2500</v>
      </c>
      <c r="FK82" s="1">
        <v>2500</v>
      </c>
      <c r="FL82" s="1">
        <v>2500</v>
      </c>
      <c r="FM82" s="1">
        <v>2500</v>
      </c>
      <c r="FN82" s="1">
        <v>2500</v>
      </c>
      <c r="FO82" s="1">
        <v>2500</v>
      </c>
      <c r="FP82" s="1">
        <v>2500</v>
      </c>
      <c r="FQ82" s="1">
        <v>2500</v>
      </c>
      <c r="FR82" s="1">
        <v>2500</v>
      </c>
      <c r="FT82" s="13">
        <f t="shared" si="5"/>
        <v>138750</v>
      </c>
      <c r="FU82" s="13">
        <f t="shared" si="6"/>
        <v>108750</v>
      </c>
      <c r="FW82" s="1">
        <v>2782.82</v>
      </c>
      <c r="FX82" s="1">
        <v>2.5</v>
      </c>
      <c r="FY82" s="1">
        <v>2.5</v>
      </c>
      <c r="GA82" s="1">
        <f t="shared" si="7"/>
        <v>5</v>
      </c>
      <c r="GB82" s="1">
        <f t="shared" si="4"/>
        <v>13914.1</v>
      </c>
    </row>
    <row r="83" spans="1:184" ht="18" x14ac:dyDescent="0.25">
      <c r="A83" s="8" t="s">
        <v>248</v>
      </c>
      <c r="B83" s="8" t="s">
        <v>131</v>
      </c>
      <c r="C83" s="9" t="s">
        <v>249</v>
      </c>
      <c r="D83" s="10" t="s">
        <v>250</v>
      </c>
      <c r="E83" s="10">
        <v>41238</v>
      </c>
      <c r="F83" s="14">
        <v>3000</v>
      </c>
      <c r="G83" s="14">
        <v>3000</v>
      </c>
      <c r="DO83" s="1">
        <f>+ROUND(F83*6/30,2)</f>
        <v>600</v>
      </c>
      <c r="DP83" s="1">
        <v>3000</v>
      </c>
      <c r="DQ83" s="1">
        <v>3000</v>
      </c>
      <c r="DR83" s="1">
        <v>3000</v>
      </c>
      <c r="DS83" s="1">
        <v>3000</v>
      </c>
      <c r="DT83" s="1">
        <v>3000</v>
      </c>
      <c r="DU83" s="1">
        <v>3000</v>
      </c>
      <c r="DV83" s="1">
        <v>3000</v>
      </c>
      <c r="DW83" s="1">
        <v>3000</v>
      </c>
      <c r="DX83" s="1">
        <v>3000</v>
      </c>
      <c r="DY83" s="1">
        <v>3000</v>
      </c>
      <c r="DZ83" s="1">
        <v>3000</v>
      </c>
      <c r="EA83" s="1">
        <v>3000</v>
      </c>
      <c r="EB83" s="1">
        <v>3000</v>
      </c>
      <c r="EC83" s="1">
        <v>3000</v>
      </c>
      <c r="ED83" s="1">
        <v>3000</v>
      </c>
      <c r="EE83" s="1">
        <v>3000</v>
      </c>
      <c r="EF83" s="1">
        <v>3000</v>
      </c>
      <c r="EG83" s="1">
        <v>3000</v>
      </c>
      <c r="EH83" s="1">
        <v>3000</v>
      </c>
      <c r="EI83" s="1">
        <v>3000</v>
      </c>
      <c r="EJ83" s="1">
        <v>3000</v>
      </c>
      <c r="EK83" s="1">
        <v>3000</v>
      </c>
      <c r="EL83" s="1">
        <v>3000</v>
      </c>
      <c r="EM83" s="1">
        <v>3000</v>
      </c>
      <c r="EN83" s="1">
        <v>3000</v>
      </c>
      <c r="EO83" s="1">
        <v>3000</v>
      </c>
      <c r="EP83" s="1">
        <v>3000</v>
      </c>
      <c r="EQ83" s="1">
        <v>3000</v>
      </c>
      <c r="ER83" s="1">
        <v>3000</v>
      </c>
      <c r="ES83" s="1">
        <v>3000</v>
      </c>
      <c r="ET83" s="1">
        <v>3000</v>
      </c>
      <c r="EU83" s="1">
        <v>3000</v>
      </c>
      <c r="EV83" s="1">
        <v>3000</v>
      </c>
      <c r="EW83" s="1">
        <v>3000</v>
      </c>
      <c r="EX83" s="1">
        <v>3000</v>
      </c>
      <c r="EY83" s="1">
        <v>3000</v>
      </c>
      <c r="EZ83" s="1">
        <v>3000</v>
      </c>
      <c r="FA83" s="1">
        <v>3000</v>
      </c>
      <c r="FB83" s="1">
        <v>3000</v>
      </c>
      <c r="FC83" s="1">
        <v>3000</v>
      </c>
      <c r="FD83" s="1">
        <v>3000</v>
      </c>
      <c r="FE83" s="1">
        <v>3000</v>
      </c>
      <c r="FF83" s="1">
        <v>3000</v>
      </c>
      <c r="FG83" s="1">
        <v>3000</v>
      </c>
      <c r="FH83" s="1">
        <v>3000</v>
      </c>
      <c r="FI83" s="1">
        <v>3000</v>
      </c>
      <c r="FJ83" s="1">
        <v>3000</v>
      </c>
      <c r="FK83" s="1">
        <v>3000</v>
      </c>
      <c r="FL83" s="1">
        <v>3000</v>
      </c>
      <c r="FM83" s="1">
        <v>3000</v>
      </c>
      <c r="FN83" s="1">
        <v>3000</v>
      </c>
      <c r="FO83" s="1">
        <v>3000</v>
      </c>
      <c r="FP83" s="1">
        <v>3000</v>
      </c>
      <c r="FQ83" s="1">
        <v>3000</v>
      </c>
      <c r="FR83" s="1">
        <v>3000</v>
      </c>
      <c r="FT83" s="13">
        <f t="shared" si="5"/>
        <v>165600</v>
      </c>
      <c r="FU83" s="13">
        <f t="shared" si="6"/>
        <v>129600</v>
      </c>
      <c r="FW83" s="1">
        <v>3010.7</v>
      </c>
      <c r="FX83" s="1">
        <v>2.5</v>
      </c>
      <c r="FY83" s="1">
        <v>2.5</v>
      </c>
      <c r="GA83" s="1">
        <f t="shared" si="7"/>
        <v>5</v>
      </c>
      <c r="GB83" s="1">
        <f t="shared" si="4"/>
        <v>15053.5</v>
      </c>
    </row>
    <row r="84" spans="1:184" ht="18" x14ac:dyDescent="0.25">
      <c r="A84" s="8" t="s">
        <v>251</v>
      </c>
      <c r="B84" s="8" t="s">
        <v>15</v>
      </c>
      <c r="C84" s="9" t="s">
        <v>252</v>
      </c>
      <c r="D84" s="10" t="s">
        <v>253</v>
      </c>
      <c r="E84" s="10">
        <v>41242</v>
      </c>
      <c r="F84" s="14">
        <v>2500</v>
      </c>
      <c r="G84" s="14">
        <v>2500</v>
      </c>
      <c r="DO84" s="1">
        <f>+ROUND(F84*2/30,2)</f>
        <v>166.67</v>
      </c>
      <c r="DP84" s="1">
        <v>2500</v>
      </c>
      <c r="DQ84" s="1">
        <v>2500</v>
      </c>
      <c r="DR84" s="1">
        <v>2500</v>
      </c>
      <c r="DS84" s="1">
        <v>2500</v>
      </c>
      <c r="DT84" s="1">
        <v>2500</v>
      </c>
      <c r="DU84" s="1">
        <v>2500</v>
      </c>
      <c r="DV84" s="1">
        <v>2500</v>
      </c>
      <c r="DW84" s="1">
        <v>2500</v>
      </c>
      <c r="DX84" s="1">
        <v>2500</v>
      </c>
      <c r="DY84" s="1">
        <v>2500</v>
      </c>
      <c r="DZ84" s="1">
        <v>2500</v>
      </c>
      <c r="EA84" s="1">
        <v>2500</v>
      </c>
      <c r="EB84" s="1">
        <v>2500</v>
      </c>
      <c r="EC84" s="1">
        <v>2500</v>
      </c>
      <c r="ED84" s="1">
        <v>2500</v>
      </c>
      <c r="EE84" s="1">
        <v>2500</v>
      </c>
      <c r="EF84" s="1">
        <v>2500</v>
      </c>
      <c r="EG84" s="1">
        <v>2500</v>
      </c>
      <c r="EH84" s="1">
        <v>2500</v>
      </c>
      <c r="EI84" s="1">
        <v>2500</v>
      </c>
      <c r="EJ84" s="1">
        <v>2500</v>
      </c>
      <c r="EK84" s="1">
        <v>2500</v>
      </c>
      <c r="EL84" s="1">
        <v>2500</v>
      </c>
      <c r="EM84" s="1">
        <v>2500</v>
      </c>
      <c r="EN84" s="1">
        <v>2500</v>
      </c>
      <c r="EO84" s="1">
        <v>2500</v>
      </c>
      <c r="EP84" s="1">
        <v>2500</v>
      </c>
      <c r="EQ84" s="1">
        <v>2500</v>
      </c>
      <c r="ER84" s="1">
        <v>2500</v>
      </c>
      <c r="ES84" s="1">
        <v>2500</v>
      </c>
      <c r="ET84" s="1">
        <v>2500</v>
      </c>
      <c r="EU84" s="1">
        <v>2500</v>
      </c>
      <c r="EV84" s="1">
        <v>2500</v>
      </c>
      <c r="EW84" s="1">
        <v>2500</v>
      </c>
      <c r="EX84" s="1">
        <v>2500</v>
      </c>
      <c r="EY84" s="1">
        <v>2500</v>
      </c>
      <c r="EZ84" s="1">
        <v>2500</v>
      </c>
      <c r="FA84" s="1">
        <v>2500</v>
      </c>
      <c r="FB84" s="1">
        <v>2500</v>
      </c>
      <c r="FC84" s="1">
        <v>2500</v>
      </c>
      <c r="FD84" s="1">
        <v>2500</v>
      </c>
      <c r="FE84" s="1">
        <v>2500</v>
      </c>
      <c r="FF84" s="1">
        <v>2500</v>
      </c>
      <c r="FG84" s="1">
        <v>2500</v>
      </c>
      <c r="FH84" s="1">
        <v>2500</v>
      </c>
      <c r="FI84" s="1">
        <v>2500</v>
      </c>
      <c r="FJ84" s="1">
        <v>2500</v>
      </c>
      <c r="FK84" s="1">
        <v>2500</v>
      </c>
      <c r="FL84" s="1">
        <v>2500</v>
      </c>
      <c r="FM84" s="1">
        <v>2500</v>
      </c>
      <c r="FN84" s="1">
        <v>2500</v>
      </c>
      <c r="FO84" s="1">
        <v>2500</v>
      </c>
      <c r="FP84" s="1">
        <v>2500</v>
      </c>
      <c r="FQ84" s="1">
        <v>2500</v>
      </c>
      <c r="FR84" s="1">
        <v>2500</v>
      </c>
      <c r="FT84" s="13">
        <f t="shared" si="5"/>
        <v>137666.66999999998</v>
      </c>
      <c r="FU84" s="13">
        <f t="shared" si="6"/>
        <v>107666.66999999998</v>
      </c>
      <c r="FW84" s="1">
        <v>2636.84</v>
      </c>
      <c r="FX84" s="1">
        <v>2.5</v>
      </c>
      <c r="FY84" s="1">
        <v>2.5</v>
      </c>
      <c r="GA84" s="1">
        <f t="shared" si="7"/>
        <v>5</v>
      </c>
      <c r="GB84" s="1">
        <f t="shared" si="4"/>
        <v>13184.2</v>
      </c>
    </row>
    <row r="85" spans="1:184" ht="18" x14ac:dyDescent="0.25">
      <c r="A85" s="8" t="s">
        <v>254</v>
      </c>
      <c r="B85" s="8" t="s">
        <v>131</v>
      </c>
      <c r="C85" s="9" t="s">
        <v>255</v>
      </c>
      <c r="D85" s="10" t="s">
        <v>256</v>
      </c>
      <c r="E85" s="10">
        <v>41242</v>
      </c>
      <c r="F85" s="14">
        <v>3500</v>
      </c>
      <c r="G85" s="14">
        <v>3500</v>
      </c>
      <c r="DO85" s="1">
        <f>+ROUND(F85*2/30,2)</f>
        <v>233.33</v>
      </c>
      <c r="DP85" s="1">
        <v>3500</v>
      </c>
      <c r="DQ85" s="1">
        <v>3500</v>
      </c>
      <c r="DR85" s="1">
        <v>3500</v>
      </c>
      <c r="DS85" s="1">
        <v>3500</v>
      </c>
      <c r="DT85" s="1">
        <v>3500</v>
      </c>
      <c r="DU85" s="1">
        <v>3500</v>
      </c>
      <c r="DV85" s="1">
        <v>3500</v>
      </c>
      <c r="DW85" s="1">
        <v>3500</v>
      </c>
      <c r="DX85" s="1">
        <v>3500</v>
      </c>
      <c r="DY85" s="1">
        <v>3500</v>
      </c>
      <c r="DZ85" s="1">
        <v>3500</v>
      </c>
      <c r="EA85" s="1">
        <v>3500</v>
      </c>
      <c r="EB85" s="1">
        <v>3500</v>
      </c>
      <c r="EC85" s="1">
        <v>3500</v>
      </c>
      <c r="ED85" s="1">
        <v>3500</v>
      </c>
      <c r="EE85" s="1">
        <v>3500</v>
      </c>
      <c r="EF85" s="1">
        <v>3500</v>
      </c>
      <c r="EG85" s="1">
        <v>3500</v>
      </c>
      <c r="EH85" s="1">
        <v>3500</v>
      </c>
      <c r="EI85" s="1">
        <v>3500</v>
      </c>
      <c r="EJ85" s="1">
        <v>3500</v>
      </c>
      <c r="EK85" s="1">
        <v>3500</v>
      </c>
      <c r="EL85" s="1">
        <v>3500</v>
      </c>
      <c r="EM85" s="1">
        <v>3500</v>
      </c>
      <c r="EN85" s="1">
        <v>3500</v>
      </c>
      <c r="EO85" s="1">
        <v>3500</v>
      </c>
      <c r="EP85" s="1">
        <v>3500</v>
      </c>
      <c r="EQ85" s="1">
        <v>3500</v>
      </c>
      <c r="ER85" s="1">
        <v>3500</v>
      </c>
      <c r="ES85" s="1">
        <v>3500</v>
      </c>
      <c r="ET85" s="1">
        <v>3500</v>
      </c>
      <c r="EU85" s="1">
        <v>3500</v>
      </c>
      <c r="EV85" s="1">
        <v>3500</v>
      </c>
      <c r="EW85" s="1">
        <v>3500</v>
      </c>
      <c r="EX85" s="1">
        <v>3500</v>
      </c>
      <c r="EY85" s="1">
        <v>3500</v>
      </c>
      <c r="EZ85" s="1">
        <v>3500</v>
      </c>
      <c r="FA85" s="1">
        <v>3500</v>
      </c>
      <c r="FB85" s="1">
        <v>3500</v>
      </c>
      <c r="FC85" s="1">
        <v>3500</v>
      </c>
      <c r="FD85" s="1">
        <v>3500</v>
      </c>
      <c r="FE85" s="1">
        <v>3500</v>
      </c>
      <c r="FF85" s="1">
        <v>3500</v>
      </c>
      <c r="FG85" s="1">
        <v>3500</v>
      </c>
      <c r="FH85" s="1">
        <v>3500</v>
      </c>
      <c r="FI85" s="1">
        <v>3500</v>
      </c>
      <c r="FJ85" s="1">
        <v>3500</v>
      </c>
      <c r="FK85" s="1">
        <v>3500</v>
      </c>
      <c r="FL85" s="1">
        <v>3500</v>
      </c>
      <c r="FM85" s="1">
        <v>3500</v>
      </c>
      <c r="FN85" s="1">
        <v>3500</v>
      </c>
      <c r="FO85" s="1">
        <v>3500</v>
      </c>
      <c r="FP85" s="1">
        <v>3500</v>
      </c>
      <c r="FQ85" s="1">
        <v>3500</v>
      </c>
      <c r="FR85" s="1">
        <v>3500</v>
      </c>
      <c r="FT85" s="13">
        <f t="shared" si="5"/>
        <v>192733.33000000002</v>
      </c>
      <c r="FU85" s="13">
        <f t="shared" si="6"/>
        <v>150733.33000000002</v>
      </c>
      <c r="FW85" s="1">
        <v>3250.89</v>
      </c>
      <c r="FX85" s="1">
        <v>2.5</v>
      </c>
      <c r="FY85" s="1">
        <v>2.5</v>
      </c>
      <c r="GA85" s="1">
        <f t="shared" si="7"/>
        <v>5</v>
      </c>
      <c r="GB85" s="1">
        <f t="shared" si="4"/>
        <v>16254.449999999999</v>
      </c>
    </row>
    <row r="86" spans="1:184" ht="18" x14ac:dyDescent="0.25">
      <c r="A86" s="8" t="s">
        <v>257</v>
      </c>
      <c r="B86" s="8" t="s">
        <v>15</v>
      </c>
      <c r="C86" s="9" t="s">
        <v>258</v>
      </c>
      <c r="D86" s="10" t="s">
        <v>259</v>
      </c>
      <c r="E86" s="10">
        <v>41248</v>
      </c>
      <c r="F86" s="14">
        <v>2500</v>
      </c>
      <c r="G86" s="14">
        <v>2500</v>
      </c>
      <c r="DP86" s="1">
        <f>+ROUND(F86*26/30,2)</f>
        <v>2166.67</v>
      </c>
      <c r="DQ86" s="1">
        <v>2500</v>
      </c>
      <c r="DR86" s="1">
        <v>2500</v>
      </c>
      <c r="DS86" s="1">
        <v>2500</v>
      </c>
      <c r="DT86" s="1">
        <v>2500</v>
      </c>
      <c r="DU86" s="1">
        <v>2500</v>
      </c>
      <c r="DV86" s="1">
        <v>2500</v>
      </c>
      <c r="DW86" s="1">
        <v>2500</v>
      </c>
      <c r="DX86" s="1">
        <v>2500</v>
      </c>
      <c r="DY86" s="1">
        <v>2500</v>
      </c>
      <c r="DZ86" s="1">
        <v>2500</v>
      </c>
      <c r="EA86" s="1">
        <v>2500</v>
      </c>
      <c r="EB86" s="1">
        <v>2500</v>
      </c>
      <c r="EC86" s="1">
        <v>2500</v>
      </c>
      <c r="ED86" s="1">
        <v>2500</v>
      </c>
      <c r="EE86" s="1">
        <v>2500</v>
      </c>
      <c r="EF86" s="1">
        <v>2500</v>
      </c>
      <c r="EG86" s="1">
        <v>2500</v>
      </c>
      <c r="EH86" s="1">
        <v>2500</v>
      </c>
      <c r="EI86" s="1">
        <v>2500</v>
      </c>
      <c r="EJ86" s="1">
        <v>2500</v>
      </c>
      <c r="EK86" s="1">
        <v>2500</v>
      </c>
      <c r="EL86" s="1">
        <v>2500</v>
      </c>
      <c r="EM86" s="1">
        <v>2500</v>
      </c>
      <c r="EN86" s="1">
        <v>2500</v>
      </c>
      <c r="EO86" s="1">
        <v>2500</v>
      </c>
      <c r="EP86" s="1">
        <v>2500</v>
      </c>
      <c r="EQ86" s="1">
        <v>2500</v>
      </c>
      <c r="ER86" s="1">
        <v>2500</v>
      </c>
      <c r="ES86" s="1">
        <v>2500</v>
      </c>
      <c r="ET86" s="1">
        <v>2500</v>
      </c>
      <c r="EU86" s="1">
        <v>2500</v>
      </c>
      <c r="EV86" s="1">
        <v>2500</v>
      </c>
      <c r="EW86" s="1">
        <v>2500</v>
      </c>
      <c r="EX86" s="1">
        <v>2500</v>
      </c>
      <c r="EY86" s="1">
        <v>2500</v>
      </c>
      <c r="EZ86" s="1">
        <v>2500</v>
      </c>
      <c r="FA86" s="1">
        <v>2500</v>
      </c>
      <c r="FB86" s="1">
        <v>2500</v>
      </c>
      <c r="FC86" s="1">
        <v>2500</v>
      </c>
      <c r="FD86" s="1">
        <v>2500</v>
      </c>
      <c r="FE86" s="1">
        <v>2500</v>
      </c>
      <c r="FF86" s="1">
        <v>2500</v>
      </c>
      <c r="FG86" s="1">
        <v>2500</v>
      </c>
      <c r="FH86" s="1">
        <v>2500</v>
      </c>
      <c r="FI86" s="1">
        <v>2500</v>
      </c>
      <c r="FJ86" s="1">
        <v>2500</v>
      </c>
      <c r="FK86" s="1">
        <v>2500</v>
      </c>
      <c r="FL86" s="1">
        <v>2500</v>
      </c>
      <c r="FM86" s="1">
        <v>2500</v>
      </c>
      <c r="FN86" s="1">
        <v>2500</v>
      </c>
      <c r="FO86" s="1">
        <v>2500</v>
      </c>
      <c r="FP86" s="1">
        <v>2500</v>
      </c>
      <c r="FQ86" s="1">
        <v>2500</v>
      </c>
      <c r="FR86" s="1">
        <v>2500</v>
      </c>
      <c r="FT86" s="13">
        <f t="shared" si="5"/>
        <v>137166.66999999998</v>
      </c>
      <c r="FU86" s="13">
        <f t="shared" si="6"/>
        <v>107166.66999999998</v>
      </c>
      <c r="FW86" s="1">
        <v>2574.9299999999998</v>
      </c>
      <c r="FX86" s="1">
        <v>2.5</v>
      </c>
      <c r="FY86" s="1">
        <v>2.5</v>
      </c>
      <c r="GA86" s="1">
        <f t="shared" si="7"/>
        <v>5</v>
      </c>
      <c r="GB86" s="1">
        <f t="shared" si="4"/>
        <v>12874.65</v>
      </c>
    </row>
    <row r="87" spans="1:184" ht="18" x14ac:dyDescent="0.25">
      <c r="A87" s="8" t="s">
        <v>260</v>
      </c>
      <c r="B87" s="8" t="s">
        <v>15</v>
      </c>
      <c r="C87" s="9" t="s">
        <v>261</v>
      </c>
      <c r="D87" s="10" t="s">
        <v>262</v>
      </c>
      <c r="E87" s="10">
        <v>41255</v>
      </c>
      <c r="F87" s="14">
        <v>4000</v>
      </c>
      <c r="G87" s="14">
        <v>4000</v>
      </c>
      <c r="DP87" s="1">
        <f>+ROUND(F87*19/30,2)</f>
        <v>2533.33</v>
      </c>
      <c r="DQ87" s="1">
        <v>4000</v>
      </c>
      <c r="DR87" s="1">
        <v>4000</v>
      </c>
      <c r="DS87" s="1">
        <v>4000</v>
      </c>
      <c r="DT87" s="1">
        <v>4000</v>
      </c>
      <c r="DU87" s="1">
        <v>4000</v>
      </c>
      <c r="DV87" s="1">
        <v>4000</v>
      </c>
      <c r="DW87" s="1">
        <v>4000</v>
      </c>
      <c r="DX87" s="1">
        <v>4000</v>
      </c>
      <c r="DY87" s="1">
        <v>4000</v>
      </c>
      <c r="DZ87" s="1">
        <v>4000</v>
      </c>
      <c r="EA87" s="1">
        <v>4000</v>
      </c>
      <c r="EB87" s="1">
        <v>4000</v>
      </c>
      <c r="EC87" s="1">
        <v>4000</v>
      </c>
      <c r="ED87" s="1">
        <v>4000</v>
      </c>
      <c r="EE87" s="1">
        <v>4000</v>
      </c>
      <c r="EF87" s="1">
        <v>4000</v>
      </c>
      <c r="EG87" s="1">
        <v>4000</v>
      </c>
      <c r="EH87" s="1">
        <v>4000</v>
      </c>
      <c r="EI87" s="1">
        <v>4000</v>
      </c>
      <c r="EJ87" s="1">
        <v>4000</v>
      </c>
      <c r="EK87" s="1">
        <v>4000</v>
      </c>
      <c r="EL87" s="1">
        <v>4000</v>
      </c>
      <c r="EM87" s="1">
        <v>4000</v>
      </c>
      <c r="EN87" s="1">
        <v>4000</v>
      </c>
      <c r="EO87" s="1">
        <v>4000</v>
      </c>
      <c r="EP87" s="1">
        <v>4000</v>
      </c>
      <c r="EQ87" s="1">
        <v>4000</v>
      </c>
      <c r="ER87" s="1">
        <v>4000</v>
      </c>
      <c r="ES87" s="1">
        <v>4000</v>
      </c>
      <c r="ET87" s="1">
        <v>4000</v>
      </c>
      <c r="EU87" s="1">
        <v>4000</v>
      </c>
      <c r="EV87" s="1">
        <v>4000</v>
      </c>
      <c r="EW87" s="1">
        <v>4000</v>
      </c>
      <c r="EX87" s="1">
        <v>4000</v>
      </c>
      <c r="EY87" s="1">
        <v>4000</v>
      </c>
      <c r="EZ87" s="1">
        <v>4000</v>
      </c>
      <c r="FA87" s="1">
        <v>4000</v>
      </c>
      <c r="FB87" s="1">
        <v>4000</v>
      </c>
      <c r="FC87" s="1">
        <v>4000</v>
      </c>
      <c r="FD87" s="1">
        <v>4000</v>
      </c>
      <c r="FE87" s="1">
        <v>4000</v>
      </c>
      <c r="FF87" s="1">
        <v>4000</v>
      </c>
      <c r="FG87" s="1">
        <v>4000</v>
      </c>
      <c r="FH87" s="1">
        <v>4000</v>
      </c>
      <c r="FI87" s="1">
        <v>4000</v>
      </c>
      <c r="FJ87" s="1">
        <v>4000</v>
      </c>
      <c r="FK87" s="1">
        <v>4000</v>
      </c>
      <c r="FL87" s="1">
        <v>4000</v>
      </c>
      <c r="FM87" s="1">
        <v>4000</v>
      </c>
      <c r="FN87" s="1">
        <v>4000</v>
      </c>
      <c r="FO87" s="1">
        <v>4000</v>
      </c>
      <c r="FP87" s="1">
        <v>4000</v>
      </c>
      <c r="FQ87" s="1">
        <v>4000</v>
      </c>
      <c r="FR87" s="1">
        <v>4000</v>
      </c>
      <c r="FT87" s="13">
        <f t="shared" si="5"/>
        <v>218533.33000000002</v>
      </c>
      <c r="FU87" s="13">
        <f t="shared" si="6"/>
        <v>170533.33000000002</v>
      </c>
      <c r="FW87" s="1">
        <v>3761.08</v>
      </c>
      <c r="FX87" s="1">
        <v>2.5</v>
      </c>
      <c r="FY87" s="1">
        <v>2.5</v>
      </c>
      <c r="GA87" s="1">
        <f t="shared" si="7"/>
        <v>5</v>
      </c>
      <c r="GB87" s="1">
        <f t="shared" si="4"/>
        <v>18805.400000000001</v>
      </c>
    </row>
    <row r="88" spans="1:184" ht="18" x14ac:dyDescent="0.25">
      <c r="A88" s="8" t="s">
        <v>263</v>
      </c>
      <c r="B88" s="8" t="s">
        <v>15</v>
      </c>
      <c r="C88" s="9" t="s">
        <v>264</v>
      </c>
      <c r="D88" s="10" t="s">
        <v>265</v>
      </c>
      <c r="E88" s="10">
        <v>41266</v>
      </c>
      <c r="F88" s="14">
        <v>4000</v>
      </c>
      <c r="G88" s="14">
        <v>4000</v>
      </c>
      <c r="DP88" s="1">
        <f>+ROUND(F88*8/30,2)</f>
        <v>1066.67</v>
      </c>
      <c r="DQ88" s="1">
        <v>4000</v>
      </c>
      <c r="DR88" s="1">
        <v>4000</v>
      </c>
      <c r="DS88" s="1">
        <v>4000</v>
      </c>
      <c r="DT88" s="1">
        <v>4000</v>
      </c>
      <c r="DU88" s="1">
        <v>4000</v>
      </c>
      <c r="DV88" s="1">
        <v>4000</v>
      </c>
      <c r="DW88" s="1">
        <v>4000</v>
      </c>
      <c r="DX88" s="1">
        <v>4000</v>
      </c>
      <c r="DY88" s="1">
        <v>4000</v>
      </c>
      <c r="DZ88" s="1">
        <v>4000</v>
      </c>
      <c r="EA88" s="1">
        <v>4000</v>
      </c>
      <c r="EB88" s="1">
        <v>4000</v>
      </c>
      <c r="EC88" s="1">
        <v>4000</v>
      </c>
      <c r="ED88" s="1">
        <v>4000</v>
      </c>
      <c r="EE88" s="1">
        <v>4000</v>
      </c>
      <c r="EF88" s="1">
        <v>4000</v>
      </c>
      <c r="EG88" s="1">
        <v>4000</v>
      </c>
      <c r="EH88" s="1">
        <v>4000</v>
      </c>
      <c r="EI88" s="1">
        <v>4000</v>
      </c>
      <c r="EJ88" s="1">
        <v>4000</v>
      </c>
      <c r="EK88" s="1">
        <v>4000</v>
      </c>
      <c r="EL88" s="1">
        <v>4000</v>
      </c>
      <c r="EM88" s="1">
        <v>4000</v>
      </c>
      <c r="EN88" s="1">
        <v>4000</v>
      </c>
      <c r="EO88" s="1">
        <v>4000</v>
      </c>
      <c r="EP88" s="1">
        <v>4000</v>
      </c>
      <c r="EQ88" s="1">
        <v>4000</v>
      </c>
      <c r="ER88" s="1">
        <v>4000</v>
      </c>
      <c r="ES88" s="1">
        <v>4000</v>
      </c>
      <c r="ET88" s="1">
        <v>4000</v>
      </c>
      <c r="EU88" s="1">
        <v>4000</v>
      </c>
      <c r="EV88" s="1">
        <v>4000</v>
      </c>
      <c r="EW88" s="1">
        <v>4000</v>
      </c>
      <c r="EX88" s="1">
        <v>4000</v>
      </c>
      <c r="EY88" s="1">
        <v>4000</v>
      </c>
      <c r="EZ88" s="1">
        <v>4000</v>
      </c>
      <c r="FA88" s="1">
        <v>4000</v>
      </c>
      <c r="FB88" s="1">
        <v>4000</v>
      </c>
      <c r="FC88" s="1">
        <v>4000</v>
      </c>
      <c r="FD88" s="1">
        <v>4000</v>
      </c>
      <c r="FE88" s="1">
        <v>4000</v>
      </c>
      <c r="FF88" s="1">
        <v>4000</v>
      </c>
      <c r="FG88" s="1">
        <v>4000</v>
      </c>
      <c r="FH88" s="1">
        <v>4000</v>
      </c>
      <c r="FI88" s="1">
        <v>4000</v>
      </c>
      <c r="FJ88" s="1">
        <v>4000</v>
      </c>
      <c r="FK88" s="1">
        <v>4000</v>
      </c>
      <c r="FL88" s="1">
        <v>4000</v>
      </c>
      <c r="FM88" s="1">
        <v>4000</v>
      </c>
      <c r="FN88" s="1">
        <v>4000</v>
      </c>
      <c r="FO88" s="1">
        <v>4000</v>
      </c>
      <c r="FP88" s="1">
        <v>4000</v>
      </c>
      <c r="FQ88" s="1">
        <v>4000</v>
      </c>
      <c r="FR88" s="1">
        <v>4000</v>
      </c>
      <c r="FT88" s="13">
        <f t="shared" si="5"/>
        <v>217066.66999999998</v>
      </c>
      <c r="FU88" s="13">
        <f t="shared" si="6"/>
        <v>169066.66999999998</v>
      </c>
      <c r="FW88" s="1">
        <v>4238.47</v>
      </c>
      <c r="FX88" s="1">
        <v>2.5</v>
      </c>
      <c r="FY88" s="1">
        <v>2.5</v>
      </c>
      <c r="GA88" s="1">
        <f t="shared" si="7"/>
        <v>5</v>
      </c>
      <c r="GB88" s="1">
        <f t="shared" si="4"/>
        <v>21192.350000000002</v>
      </c>
    </row>
    <row r="89" spans="1:184" ht="18" x14ac:dyDescent="0.25">
      <c r="A89" s="8" t="s">
        <v>266</v>
      </c>
      <c r="B89" s="8" t="s">
        <v>131</v>
      </c>
      <c r="C89" s="9" t="s">
        <v>267</v>
      </c>
      <c r="D89" s="10" t="s">
        <v>268</v>
      </c>
      <c r="E89" s="10">
        <v>41272</v>
      </c>
      <c r="F89" s="14">
        <v>4000</v>
      </c>
      <c r="G89" s="14">
        <v>4000</v>
      </c>
      <c r="DP89" s="1">
        <f>+ROUND(F89*2/30,2)</f>
        <v>266.67</v>
      </c>
      <c r="DQ89" s="1">
        <v>4000</v>
      </c>
      <c r="DR89" s="1">
        <v>4000</v>
      </c>
      <c r="DS89" s="1">
        <v>4000</v>
      </c>
      <c r="DT89" s="1">
        <v>4000</v>
      </c>
      <c r="DU89" s="1">
        <v>4000</v>
      </c>
      <c r="DV89" s="1">
        <v>4000</v>
      </c>
      <c r="DW89" s="1">
        <v>4000</v>
      </c>
      <c r="DX89" s="1">
        <v>4000</v>
      </c>
      <c r="DY89" s="1">
        <v>4000</v>
      </c>
      <c r="DZ89" s="1">
        <v>4000</v>
      </c>
      <c r="EA89" s="1">
        <v>4000</v>
      </c>
      <c r="EB89" s="1">
        <v>4000</v>
      </c>
      <c r="EC89" s="1">
        <v>4000</v>
      </c>
      <c r="ED89" s="1">
        <v>4000</v>
      </c>
      <c r="EE89" s="1">
        <v>4000</v>
      </c>
      <c r="EF89" s="1">
        <v>4000</v>
      </c>
      <c r="EG89" s="1">
        <v>4000</v>
      </c>
      <c r="EH89" s="1">
        <v>4000</v>
      </c>
      <c r="EI89" s="1">
        <v>4000</v>
      </c>
      <c r="EJ89" s="1">
        <v>4000</v>
      </c>
      <c r="EK89" s="1">
        <v>4000</v>
      </c>
      <c r="EL89" s="1">
        <v>4000</v>
      </c>
      <c r="EM89" s="1">
        <v>4000</v>
      </c>
      <c r="EN89" s="1">
        <v>4000</v>
      </c>
      <c r="EO89" s="1">
        <v>4000</v>
      </c>
      <c r="EP89" s="1">
        <v>4000</v>
      </c>
      <c r="EQ89" s="1">
        <v>4000</v>
      </c>
      <c r="ER89" s="1">
        <v>4000</v>
      </c>
      <c r="ES89" s="1">
        <v>4000</v>
      </c>
      <c r="ET89" s="1">
        <v>4000</v>
      </c>
      <c r="EU89" s="1">
        <v>4000</v>
      </c>
      <c r="EV89" s="1">
        <v>4000</v>
      </c>
      <c r="EW89" s="1">
        <v>4000</v>
      </c>
      <c r="EX89" s="1">
        <v>4000</v>
      </c>
      <c r="EY89" s="1">
        <v>4000</v>
      </c>
      <c r="EZ89" s="1">
        <v>4000</v>
      </c>
      <c r="FA89" s="1">
        <v>4000</v>
      </c>
      <c r="FB89" s="1">
        <v>4000</v>
      </c>
      <c r="FC89" s="1">
        <v>4000</v>
      </c>
      <c r="FD89" s="1">
        <v>4000</v>
      </c>
      <c r="FE89" s="1">
        <v>4000</v>
      </c>
      <c r="FF89" s="1">
        <v>4000</v>
      </c>
      <c r="FG89" s="1">
        <v>4000</v>
      </c>
      <c r="FH89" s="1">
        <v>4000</v>
      </c>
      <c r="FI89" s="1">
        <v>4000</v>
      </c>
      <c r="FJ89" s="1">
        <v>4000</v>
      </c>
      <c r="FK89" s="1">
        <v>4000</v>
      </c>
      <c r="FL89" s="1">
        <v>4000</v>
      </c>
      <c r="FM89" s="1">
        <v>4000</v>
      </c>
      <c r="FN89" s="1">
        <v>4000</v>
      </c>
      <c r="FO89" s="1">
        <v>4000</v>
      </c>
      <c r="FP89" s="1">
        <v>4000</v>
      </c>
      <c r="FQ89" s="1">
        <v>4000</v>
      </c>
      <c r="FR89" s="1">
        <v>4000</v>
      </c>
      <c r="FT89" s="13">
        <f t="shared" si="5"/>
        <v>216266.66999999998</v>
      </c>
      <c r="FU89" s="13">
        <f t="shared" si="6"/>
        <v>168266.66999999998</v>
      </c>
      <c r="FW89" s="1">
        <v>4004.36</v>
      </c>
      <c r="FX89" s="1">
        <v>2.5</v>
      </c>
      <c r="FY89" s="1">
        <v>2.5</v>
      </c>
      <c r="GA89" s="1">
        <f t="shared" si="7"/>
        <v>5</v>
      </c>
      <c r="GB89" s="1">
        <f t="shared" si="4"/>
        <v>20021.8</v>
      </c>
    </row>
    <row r="90" spans="1:184" ht="18" x14ac:dyDescent="0.25">
      <c r="A90" s="8" t="s">
        <v>269</v>
      </c>
      <c r="B90" s="8" t="s">
        <v>15</v>
      </c>
      <c r="C90" s="9" t="s">
        <v>270</v>
      </c>
      <c r="D90" s="10" t="s">
        <v>271</v>
      </c>
      <c r="E90" s="10">
        <v>41276</v>
      </c>
      <c r="F90" s="14">
        <v>3500</v>
      </c>
      <c r="G90" s="14">
        <v>3500</v>
      </c>
      <c r="DQ90" s="1">
        <f>+ROUND(F90*29/30,2)</f>
        <v>3383.33</v>
      </c>
      <c r="DR90" s="1">
        <v>3500</v>
      </c>
      <c r="DS90" s="1">
        <v>3500</v>
      </c>
      <c r="DT90" s="1">
        <v>3500</v>
      </c>
      <c r="DU90" s="1">
        <v>3500</v>
      </c>
      <c r="DV90" s="1">
        <v>3500</v>
      </c>
      <c r="DW90" s="1">
        <v>3500</v>
      </c>
      <c r="DX90" s="1">
        <v>3500</v>
      </c>
      <c r="DY90" s="1">
        <v>3500</v>
      </c>
      <c r="DZ90" s="1">
        <v>3500</v>
      </c>
      <c r="EA90" s="1">
        <v>3500</v>
      </c>
      <c r="EB90" s="1">
        <v>3500</v>
      </c>
      <c r="EC90" s="1">
        <v>3500</v>
      </c>
      <c r="ED90" s="1">
        <v>3500</v>
      </c>
      <c r="EE90" s="1">
        <v>3500</v>
      </c>
      <c r="EF90" s="1">
        <v>3500</v>
      </c>
      <c r="EG90" s="1">
        <v>3500</v>
      </c>
      <c r="EH90" s="1">
        <v>3500</v>
      </c>
      <c r="EI90" s="1">
        <v>3500</v>
      </c>
      <c r="EJ90" s="1">
        <v>3500</v>
      </c>
      <c r="EK90" s="1">
        <v>3500</v>
      </c>
      <c r="EL90" s="1">
        <v>3500</v>
      </c>
      <c r="EM90" s="1">
        <v>3500</v>
      </c>
      <c r="EN90" s="1">
        <v>3500</v>
      </c>
      <c r="EO90" s="1">
        <v>3500</v>
      </c>
      <c r="EP90" s="1">
        <v>3500</v>
      </c>
      <c r="EQ90" s="1">
        <v>3500</v>
      </c>
      <c r="ER90" s="1">
        <v>3500</v>
      </c>
      <c r="ES90" s="1">
        <v>3500</v>
      </c>
      <c r="ET90" s="1">
        <v>3500</v>
      </c>
      <c r="EU90" s="1">
        <v>3500</v>
      </c>
      <c r="EV90" s="1">
        <v>3500</v>
      </c>
      <c r="EW90" s="1">
        <v>3500</v>
      </c>
      <c r="EX90" s="1">
        <v>3500</v>
      </c>
      <c r="EY90" s="1">
        <v>3500</v>
      </c>
      <c r="EZ90" s="1">
        <v>3500</v>
      </c>
      <c r="FA90" s="1">
        <v>3500</v>
      </c>
      <c r="FB90" s="1">
        <v>3500</v>
      </c>
      <c r="FC90" s="1">
        <v>3500</v>
      </c>
      <c r="FD90" s="1">
        <v>3500</v>
      </c>
      <c r="FE90" s="1">
        <v>3500</v>
      </c>
      <c r="FF90" s="1">
        <v>3500</v>
      </c>
      <c r="FG90" s="1">
        <v>3500</v>
      </c>
      <c r="FH90" s="1">
        <v>3500</v>
      </c>
      <c r="FI90" s="1">
        <v>3500</v>
      </c>
      <c r="FJ90" s="1">
        <v>3500</v>
      </c>
      <c r="FK90" s="1">
        <v>3500</v>
      </c>
      <c r="FL90" s="1">
        <v>3500</v>
      </c>
      <c r="FM90" s="1">
        <v>3500</v>
      </c>
      <c r="FN90" s="1">
        <v>3500</v>
      </c>
      <c r="FO90" s="1">
        <v>3500</v>
      </c>
      <c r="FP90" s="1">
        <v>3500</v>
      </c>
      <c r="FQ90" s="1">
        <v>3500</v>
      </c>
      <c r="FR90" s="1">
        <v>3500</v>
      </c>
      <c r="FT90" s="13">
        <f t="shared" si="5"/>
        <v>188883.33000000002</v>
      </c>
      <c r="FU90" s="13">
        <f t="shared" si="6"/>
        <v>146883.33000000002</v>
      </c>
      <c r="FW90" s="1">
        <v>3238.5</v>
      </c>
      <c r="FX90" s="1">
        <v>2.5</v>
      </c>
      <c r="FY90" s="1">
        <v>2.5</v>
      </c>
      <c r="GA90" s="1">
        <f t="shared" si="7"/>
        <v>5</v>
      </c>
      <c r="GB90" s="1">
        <f t="shared" si="4"/>
        <v>16192.5</v>
      </c>
    </row>
    <row r="91" spans="1:184" ht="18" x14ac:dyDescent="0.25">
      <c r="A91" s="8" t="s">
        <v>272</v>
      </c>
      <c r="B91" s="8" t="s">
        <v>131</v>
      </c>
      <c r="C91" s="9" t="s">
        <v>273</v>
      </c>
      <c r="D91" s="10" t="s">
        <v>274</v>
      </c>
      <c r="E91" s="10">
        <v>41301</v>
      </c>
      <c r="F91" s="14">
        <v>3000</v>
      </c>
      <c r="G91" s="14">
        <v>3000</v>
      </c>
      <c r="DQ91" s="1">
        <f>+ROUND(F91*4/30,2)</f>
        <v>400</v>
      </c>
      <c r="DR91" s="1">
        <v>3000</v>
      </c>
      <c r="DS91" s="1">
        <v>3000</v>
      </c>
      <c r="DT91" s="1">
        <v>3000</v>
      </c>
      <c r="DU91" s="1">
        <v>3000</v>
      </c>
      <c r="DV91" s="1">
        <v>3000</v>
      </c>
      <c r="DW91" s="1">
        <v>3000</v>
      </c>
      <c r="DX91" s="1">
        <v>3000</v>
      </c>
      <c r="DY91" s="1">
        <v>3000</v>
      </c>
      <c r="DZ91" s="1">
        <v>3000</v>
      </c>
      <c r="EA91" s="1">
        <v>3000</v>
      </c>
      <c r="EB91" s="1">
        <v>3000</v>
      </c>
      <c r="EC91" s="1">
        <v>3000</v>
      </c>
      <c r="ED91" s="1">
        <v>3000</v>
      </c>
      <c r="EE91" s="1">
        <v>3000</v>
      </c>
      <c r="EF91" s="1">
        <v>3000</v>
      </c>
      <c r="EG91" s="1">
        <v>3000</v>
      </c>
      <c r="EH91" s="1">
        <v>3000</v>
      </c>
      <c r="EI91" s="1">
        <v>3000</v>
      </c>
      <c r="EJ91" s="1">
        <v>3000</v>
      </c>
      <c r="EK91" s="1">
        <v>3000</v>
      </c>
      <c r="EL91" s="1">
        <v>3000</v>
      </c>
      <c r="EM91" s="1">
        <v>3000</v>
      </c>
      <c r="EN91" s="1">
        <v>3000</v>
      </c>
      <c r="EO91" s="1">
        <v>3000</v>
      </c>
      <c r="EP91" s="1">
        <v>3000</v>
      </c>
      <c r="EQ91" s="1">
        <v>3000</v>
      </c>
      <c r="ER91" s="1">
        <v>3000</v>
      </c>
      <c r="ES91" s="1">
        <v>3000</v>
      </c>
      <c r="ET91" s="1">
        <v>3000</v>
      </c>
      <c r="EU91" s="1">
        <v>3000</v>
      </c>
      <c r="EV91" s="1">
        <v>3000</v>
      </c>
      <c r="EW91" s="1">
        <v>3000</v>
      </c>
      <c r="EX91" s="1">
        <v>3000</v>
      </c>
      <c r="EY91" s="1">
        <v>3000</v>
      </c>
      <c r="EZ91" s="1">
        <v>3000</v>
      </c>
      <c r="FA91" s="1">
        <v>3000</v>
      </c>
      <c r="FB91" s="1">
        <v>3000</v>
      </c>
      <c r="FC91" s="1">
        <v>3000</v>
      </c>
      <c r="FD91" s="1">
        <v>3000</v>
      </c>
      <c r="FE91" s="1">
        <v>3000</v>
      </c>
      <c r="FF91" s="1">
        <v>3000</v>
      </c>
      <c r="FG91" s="1">
        <v>3000</v>
      </c>
      <c r="FH91" s="1">
        <v>3000</v>
      </c>
      <c r="FI91" s="1">
        <v>3000</v>
      </c>
      <c r="FJ91" s="1">
        <v>3000</v>
      </c>
      <c r="FK91" s="1">
        <v>3000</v>
      </c>
      <c r="FL91" s="1">
        <v>3000</v>
      </c>
      <c r="FM91" s="1">
        <v>3000</v>
      </c>
      <c r="FN91" s="1">
        <v>3000</v>
      </c>
      <c r="FO91" s="1">
        <v>3000</v>
      </c>
      <c r="FP91" s="1">
        <v>3000</v>
      </c>
      <c r="FQ91" s="1">
        <v>3000</v>
      </c>
      <c r="FR91" s="1">
        <v>3000</v>
      </c>
      <c r="FT91" s="13">
        <f t="shared" si="5"/>
        <v>159400</v>
      </c>
      <c r="FU91" s="13">
        <f t="shared" si="6"/>
        <v>123400</v>
      </c>
      <c r="FW91" s="1">
        <v>3178.9</v>
      </c>
      <c r="FX91" s="1">
        <v>2.5</v>
      </c>
      <c r="FY91" s="1">
        <v>2.5</v>
      </c>
      <c r="GA91" s="1">
        <f t="shared" si="7"/>
        <v>5</v>
      </c>
      <c r="GB91" s="1">
        <f t="shared" si="4"/>
        <v>15894.5</v>
      </c>
    </row>
    <row r="92" spans="1:184" ht="18" x14ac:dyDescent="0.25">
      <c r="A92" s="8" t="s">
        <v>275</v>
      </c>
      <c r="B92" s="8" t="s">
        <v>15</v>
      </c>
      <c r="C92" s="9" t="s">
        <v>276</v>
      </c>
      <c r="D92" s="10" t="s">
        <v>277</v>
      </c>
      <c r="E92" s="10">
        <v>41318</v>
      </c>
      <c r="F92" s="14">
        <v>4000</v>
      </c>
      <c r="G92" s="14">
        <v>4000</v>
      </c>
      <c r="DR92" s="1">
        <f>+ROUND(F92*18/30,2)</f>
        <v>2400</v>
      </c>
      <c r="DS92" s="1">
        <v>4000</v>
      </c>
      <c r="DT92" s="1">
        <v>4000</v>
      </c>
      <c r="DU92" s="1">
        <v>4000</v>
      </c>
      <c r="DV92" s="1">
        <v>4000</v>
      </c>
      <c r="DW92" s="1">
        <v>4000</v>
      </c>
      <c r="DX92" s="1">
        <v>4000</v>
      </c>
      <c r="DY92" s="1">
        <v>4000</v>
      </c>
      <c r="DZ92" s="1">
        <v>4000</v>
      </c>
      <c r="EA92" s="1">
        <v>4000</v>
      </c>
      <c r="EB92" s="1">
        <v>4000</v>
      </c>
      <c r="EC92" s="1">
        <v>4000</v>
      </c>
      <c r="ED92" s="1">
        <v>4000</v>
      </c>
      <c r="EE92" s="1">
        <v>4000</v>
      </c>
      <c r="EF92" s="1">
        <v>4000</v>
      </c>
      <c r="EG92" s="1">
        <v>4000</v>
      </c>
      <c r="EH92" s="1">
        <v>4000</v>
      </c>
      <c r="EI92" s="1">
        <v>4000</v>
      </c>
      <c r="EJ92" s="1">
        <v>4000</v>
      </c>
      <c r="EK92" s="1">
        <v>4000</v>
      </c>
      <c r="EL92" s="1">
        <v>4000</v>
      </c>
      <c r="EM92" s="1">
        <v>4000</v>
      </c>
      <c r="EN92" s="1">
        <v>4000</v>
      </c>
      <c r="EO92" s="1">
        <v>4000</v>
      </c>
      <c r="EP92" s="1">
        <v>4000</v>
      </c>
      <c r="EQ92" s="1">
        <v>4000</v>
      </c>
      <c r="ER92" s="1">
        <v>4000</v>
      </c>
      <c r="ES92" s="1">
        <v>4000</v>
      </c>
      <c r="ET92" s="1">
        <v>4000</v>
      </c>
      <c r="EU92" s="1">
        <v>4000</v>
      </c>
      <c r="EV92" s="1">
        <v>4000</v>
      </c>
      <c r="EW92" s="1">
        <v>4000</v>
      </c>
      <c r="EX92" s="1">
        <v>4000</v>
      </c>
      <c r="EY92" s="1">
        <v>4000</v>
      </c>
      <c r="EZ92" s="1">
        <v>4000</v>
      </c>
      <c r="FA92" s="1">
        <v>4000</v>
      </c>
      <c r="FB92" s="1">
        <v>4000</v>
      </c>
      <c r="FC92" s="1">
        <v>4000</v>
      </c>
      <c r="FD92" s="1">
        <v>4000</v>
      </c>
      <c r="FE92" s="1">
        <v>4000</v>
      </c>
      <c r="FF92" s="1">
        <v>4000</v>
      </c>
      <c r="FG92" s="1">
        <v>4000</v>
      </c>
      <c r="FH92" s="1">
        <v>4000</v>
      </c>
      <c r="FI92" s="1">
        <v>4000</v>
      </c>
      <c r="FJ92" s="1">
        <v>4000</v>
      </c>
      <c r="FK92" s="1">
        <v>4000</v>
      </c>
      <c r="FL92" s="1">
        <v>4000</v>
      </c>
      <c r="FM92" s="1">
        <v>4000</v>
      </c>
      <c r="FN92" s="1">
        <v>4000</v>
      </c>
      <c r="FO92" s="1">
        <v>4000</v>
      </c>
      <c r="FP92" s="1">
        <v>4000</v>
      </c>
      <c r="FQ92" s="1">
        <v>4000</v>
      </c>
      <c r="FR92" s="1">
        <v>4000</v>
      </c>
      <c r="FT92" s="13">
        <f t="shared" si="5"/>
        <v>210400</v>
      </c>
      <c r="FU92" s="13">
        <f t="shared" si="6"/>
        <v>162400</v>
      </c>
      <c r="FW92" s="1">
        <v>4352.1099999999997</v>
      </c>
      <c r="FX92" s="1">
        <v>2.5</v>
      </c>
      <c r="FY92" s="1">
        <v>2.5</v>
      </c>
      <c r="GA92" s="1">
        <f t="shared" si="7"/>
        <v>5</v>
      </c>
      <c r="GB92" s="1">
        <f t="shared" si="4"/>
        <v>21760.55</v>
      </c>
    </row>
    <row r="93" spans="1:184" ht="18" x14ac:dyDescent="0.25">
      <c r="A93" s="8" t="s">
        <v>278</v>
      </c>
      <c r="B93" s="8" t="s">
        <v>15</v>
      </c>
      <c r="C93" s="9" t="s">
        <v>279</v>
      </c>
      <c r="D93" s="10" t="s">
        <v>280</v>
      </c>
      <c r="E93" s="10">
        <v>41338</v>
      </c>
      <c r="F93" s="14">
        <v>3000</v>
      </c>
      <c r="G93" s="14">
        <v>3000</v>
      </c>
      <c r="DS93" s="1">
        <f>+ROUND(F93*26/30,2)</f>
        <v>2600</v>
      </c>
      <c r="DT93" s="1">
        <v>3000</v>
      </c>
      <c r="DU93" s="1">
        <v>3000</v>
      </c>
      <c r="DV93" s="1">
        <v>3000</v>
      </c>
      <c r="DW93" s="1">
        <v>3000</v>
      </c>
      <c r="DX93" s="1">
        <v>3000</v>
      </c>
      <c r="DY93" s="1">
        <v>3000</v>
      </c>
      <c r="DZ93" s="1">
        <v>3000</v>
      </c>
      <c r="EA93" s="1">
        <v>3000</v>
      </c>
      <c r="EB93" s="1">
        <v>3000</v>
      </c>
      <c r="EC93" s="1">
        <v>3000</v>
      </c>
      <c r="ED93" s="1">
        <v>3000</v>
      </c>
      <c r="EE93" s="1">
        <v>3000</v>
      </c>
      <c r="EF93" s="1">
        <v>3000</v>
      </c>
      <c r="EG93" s="1">
        <v>3000</v>
      </c>
      <c r="EH93" s="1">
        <v>3000</v>
      </c>
      <c r="EI93" s="1">
        <v>3000</v>
      </c>
      <c r="EJ93" s="1">
        <v>3000</v>
      </c>
      <c r="EK93" s="1">
        <v>3000</v>
      </c>
      <c r="EL93" s="1">
        <v>3000</v>
      </c>
      <c r="EM93" s="1">
        <v>3000</v>
      </c>
      <c r="EN93" s="1">
        <v>3000</v>
      </c>
      <c r="EO93" s="1">
        <v>3000</v>
      </c>
      <c r="EP93" s="1">
        <v>3000</v>
      </c>
      <c r="EQ93" s="1">
        <v>3000</v>
      </c>
      <c r="ER93" s="1">
        <v>3000</v>
      </c>
      <c r="ES93" s="1">
        <v>3000</v>
      </c>
      <c r="ET93" s="1">
        <v>3000</v>
      </c>
      <c r="EU93" s="1">
        <v>3000</v>
      </c>
      <c r="EV93" s="1">
        <v>3000</v>
      </c>
      <c r="EW93" s="1">
        <v>3000</v>
      </c>
      <c r="EX93" s="1">
        <v>3000</v>
      </c>
      <c r="EY93" s="1">
        <v>3000</v>
      </c>
      <c r="EZ93" s="1">
        <v>3000</v>
      </c>
      <c r="FA93" s="1">
        <v>3000</v>
      </c>
      <c r="FB93" s="1">
        <v>3000</v>
      </c>
      <c r="FC93" s="1">
        <v>3000</v>
      </c>
      <c r="FD93" s="1">
        <v>3000</v>
      </c>
      <c r="FE93" s="1">
        <v>3000</v>
      </c>
      <c r="FF93" s="1">
        <v>3000</v>
      </c>
      <c r="FG93" s="1">
        <v>3000</v>
      </c>
      <c r="FH93" s="1">
        <v>3000</v>
      </c>
      <c r="FI93" s="1">
        <v>3000</v>
      </c>
      <c r="FJ93" s="1">
        <v>3000</v>
      </c>
      <c r="FK93" s="1">
        <v>3000</v>
      </c>
      <c r="FL93" s="1">
        <v>3000</v>
      </c>
      <c r="FM93" s="1">
        <v>3000</v>
      </c>
      <c r="FN93" s="1">
        <v>3000</v>
      </c>
      <c r="FO93" s="1">
        <v>3000</v>
      </c>
      <c r="FP93" s="1">
        <v>3000</v>
      </c>
      <c r="FQ93" s="1">
        <v>3000</v>
      </c>
      <c r="FR93" s="1">
        <v>3000</v>
      </c>
      <c r="FT93" s="13">
        <f t="shared" si="5"/>
        <v>155600</v>
      </c>
      <c r="FU93" s="13">
        <f t="shared" si="6"/>
        <v>119600</v>
      </c>
      <c r="FW93" s="1">
        <v>2939.75</v>
      </c>
      <c r="FX93" s="1">
        <v>2.5</v>
      </c>
      <c r="FY93" s="1">
        <v>2.5</v>
      </c>
      <c r="GA93" s="1">
        <f t="shared" si="7"/>
        <v>5</v>
      </c>
      <c r="GB93" s="1">
        <f t="shared" si="4"/>
        <v>14698.75</v>
      </c>
    </row>
    <row r="94" spans="1:184" ht="18" x14ac:dyDescent="0.25">
      <c r="A94" s="8" t="s">
        <v>281</v>
      </c>
      <c r="B94" s="8" t="s">
        <v>15</v>
      </c>
      <c r="C94" s="9" t="s">
        <v>282</v>
      </c>
      <c r="D94" s="10" t="s">
        <v>283</v>
      </c>
      <c r="E94" s="10">
        <v>41372</v>
      </c>
      <c r="F94" s="14">
        <v>2500</v>
      </c>
      <c r="G94" s="14">
        <v>2500</v>
      </c>
      <c r="DT94" s="1">
        <f>+ROUND(F94*23/30,2)</f>
        <v>1916.67</v>
      </c>
      <c r="DU94" s="1">
        <v>2500</v>
      </c>
      <c r="DV94" s="1">
        <v>2500</v>
      </c>
      <c r="DW94" s="1">
        <v>2500</v>
      </c>
      <c r="DX94" s="1">
        <v>2500</v>
      </c>
      <c r="DY94" s="1">
        <v>2500</v>
      </c>
      <c r="DZ94" s="1">
        <v>2500</v>
      </c>
      <c r="EA94" s="1">
        <v>2500</v>
      </c>
      <c r="EB94" s="1">
        <v>2500</v>
      </c>
      <c r="EC94" s="1">
        <v>2500</v>
      </c>
      <c r="ED94" s="1">
        <v>2500</v>
      </c>
      <c r="EE94" s="1">
        <v>2500</v>
      </c>
      <c r="EF94" s="1">
        <v>2500</v>
      </c>
      <c r="EG94" s="1">
        <v>2500</v>
      </c>
      <c r="EH94" s="1">
        <v>2500</v>
      </c>
      <c r="EI94" s="1">
        <v>2500</v>
      </c>
      <c r="EJ94" s="1">
        <v>2500</v>
      </c>
      <c r="EK94" s="1">
        <v>2500</v>
      </c>
      <c r="EL94" s="1">
        <v>2500</v>
      </c>
      <c r="EM94" s="1">
        <v>2500</v>
      </c>
      <c r="EN94" s="1">
        <v>2500</v>
      </c>
      <c r="EO94" s="1">
        <v>2500</v>
      </c>
      <c r="EP94" s="1">
        <v>2500</v>
      </c>
      <c r="EQ94" s="1">
        <v>2500</v>
      </c>
      <c r="ER94" s="1">
        <v>2500</v>
      </c>
      <c r="ES94" s="1">
        <v>2500</v>
      </c>
      <c r="ET94" s="1">
        <v>2500</v>
      </c>
      <c r="EU94" s="1">
        <v>2500</v>
      </c>
      <c r="EV94" s="1">
        <v>2500</v>
      </c>
      <c r="EW94" s="1">
        <v>2500</v>
      </c>
      <c r="EX94" s="1">
        <v>2500</v>
      </c>
      <c r="EY94" s="1">
        <v>2500</v>
      </c>
      <c r="EZ94" s="1">
        <v>2500</v>
      </c>
      <c r="FA94" s="1">
        <v>2500</v>
      </c>
      <c r="FB94" s="1">
        <v>2500</v>
      </c>
      <c r="FC94" s="1">
        <v>2500</v>
      </c>
      <c r="FD94" s="1">
        <v>2500</v>
      </c>
      <c r="FE94" s="1">
        <v>2500</v>
      </c>
      <c r="FF94" s="1">
        <v>2500</v>
      </c>
      <c r="FG94" s="1">
        <v>2500</v>
      </c>
      <c r="FH94" s="1">
        <v>2500</v>
      </c>
      <c r="FI94" s="1">
        <v>2500</v>
      </c>
      <c r="FJ94" s="1">
        <v>2500</v>
      </c>
      <c r="FK94" s="1">
        <v>2500</v>
      </c>
      <c r="FL94" s="1">
        <v>2500</v>
      </c>
      <c r="FM94" s="1">
        <v>2500</v>
      </c>
      <c r="FN94" s="1">
        <v>2500</v>
      </c>
      <c r="FO94" s="1">
        <v>2500</v>
      </c>
      <c r="FP94" s="1">
        <v>2500</v>
      </c>
      <c r="FQ94" s="1">
        <v>2500</v>
      </c>
      <c r="FR94" s="1">
        <v>2500</v>
      </c>
      <c r="FT94" s="13">
        <f t="shared" si="5"/>
        <v>126916.67</v>
      </c>
      <c r="FU94" s="13">
        <f t="shared" si="6"/>
        <v>96916.67</v>
      </c>
      <c r="FW94" s="1">
        <v>2452.7199999999998</v>
      </c>
      <c r="FX94" s="1">
        <v>2.5</v>
      </c>
      <c r="FY94" s="1">
        <v>2.5</v>
      </c>
      <c r="GA94" s="1">
        <f t="shared" si="7"/>
        <v>5</v>
      </c>
      <c r="GB94" s="1">
        <f t="shared" si="4"/>
        <v>12263.599999999999</v>
      </c>
    </row>
    <row r="95" spans="1:184" ht="18" x14ac:dyDescent="0.25">
      <c r="A95" s="8" t="s">
        <v>284</v>
      </c>
      <c r="B95" s="8" t="s">
        <v>15</v>
      </c>
      <c r="C95" s="9" t="s">
        <v>285</v>
      </c>
      <c r="D95" s="10" t="s">
        <v>286</v>
      </c>
      <c r="E95" s="10">
        <v>41377</v>
      </c>
      <c r="F95" s="14">
        <v>2250</v>
      </c>
      <c r="G95" s="14">
        <v>2250</v>
      </c>
      <c r="DT95" s="1">
        <f>+ROUND(F95*18/30,2)</f>
        <v>1350</v>
      </c>
      <c r="DU95" s="1">
        <v>2250</v>
      </c>
      <c r="DV95" s="1">
        <v>2250</v>
      </c>
      <c r="DW95" s="1">
        <v>2250</v>
      </c>
      <c r="DX95" s="1">
        <v>2250</v>
      </c>
      <c r="DY95" s="1">
        <v>2250</v>
      </c>
      <c r="DZ95" s="1">
        <v>2250</v>
      </c>
      <c r="EA95" s="1">
        <v>2250</v>
      </c>
      <c r="EB95" s="1">
        <v>2250</v>
      </c>
      <c r="EC95" s="1">
        <v>2250</v>
      </c>
      <c r="ED95" s="1">
        <v>2250</v>
      </c>
      <c r="EE95" s="1">
        <v>2250</v>
      </c>
      <c r="EF95" s="1">
        <v>2250</v>
      </c>
      <c r="EG95" s="1">
        <v>2250</v>
      </c>
      <c r="EH95" s="1">
        <v>2250</v>
      </c>
      <c r="EI95" s="1">
        <v>2250</v>
      </c>
      <c r="EJ95" s="1">
        <v>2250</v>
      </c>
      <c r="EK95" s="1">
        <v>2250</v>
      </c>
      <c r="EL95" s="1">
        <v>2250</v>
      </c>
      <c r="EM95" s="1">
        <v>2250</v>
      </c>
      <c r="EN95" s="1">
        <v>2250</v>
      </c>
      <c r="EO95" s="1">
        <v>2250</v>
      </c>
      <c r="EP95" s="1">
        <v>2250</v>
      </c>
      <c r="EQ95" s="1">
        <v>2250</v>
      </c>
      <c r="ER95" s="1">
        <v>2250</v>
      </c>
      <c r="ES95" s="1">
        <v>2250</v>
      </c>
      <c r="ET95" s="1">
        <v>2250</v>
      </c>
      <c r="EU95" s="1">
        <v>2250</v>
      </c>
      <c r="EV95" s="1">
        <v>2250</v>
      </c>
      <c r="EW95" s="1">
        <v>2250</v>
      </c>
      <c r="EX95" s="1">
        <v>2250</v>
      </c>
      <c r="EY95" s="1">
        <v>2250</v>
      </c>
      <c r="EZ95" s="1">
        <v>2250</v>
      </c>
      <c r="FA95" s="1">
        <v>2250</v>
      </c>
      <c r="FB95" s="1">
        <v>2250</v>
      </c>
      <c r="FC95" s="1">
        <v>2250</v>
      </c>
      <c r="FD95" s="1">
        <v>2250</v>
      </c>
      <c r="FE95" s="1">
        <v>2250</v>
      </c>
      <c r="FF95" s="1">
        <v>2250</v>
      </c>
      <c r="FG95" s="1">
        <v>2250</v>
      </c>
      <c r="FH95" s="1">
        <v>2250</v>
      </c>
      <c r="FI95" s="1">
        <v>2250</v>
      </c>
      <c r="FJ95" s="1">
        <v>2250</v>
      </c>
      <c r="FK95" s="1">
        <v>2250</v>
      </c>
      <c r="FL95" s="1">
        <v>2250</v>
      </c>
      <c r="FM95" s="1">
        <v>2250</v>
      </c>
      <c r="FN95" s="1">
        <v>2250</v>
      </c>
      <c r="FO95" s="1">
        <v>2250</v>
      </c>
      <c r="FP95" s="1">
        <v>2250</v>
      </c>
      <c r="FQ95" s="1">
        <v>2250</v>
      </c>
      <c r="FR95" s="1">
        <v>2250</v>
      </c>
      <c r="FT95" s="13">
        <f t="shared" si="5"/>
        <v>113850</v>
      </c>
      <c r="FU95" s="13">
        <f t="shared" si="6"/>
        <v>86850</v>
      </c>
      <c r="FW95" s="1">
        <v>2326.73</v>
      </c>
      <c r="FX95" s="1">
        <v>2.5</v>
      </c>
      <c r="GA95" s="1">
        <f t="shared" si="7"/>
        <v>2.5</v>
      </c>
      <c r="GB95" s="1">
        <f t="shared" si="4"/>
        <v>5816.8249999999998</v>
      </c>
    </row>
    <row r="96" spans="1:184" ht="18" x14ac:dyDescent="0.25">
      <c r="A96" s="8" t="s">
        <v>287</v>
      </c>
      <c r="B96" s="8" t="s">
        <v>131</v>
      </c>
      <c r="C96" s="9" t="s">
        <v>288</v>
      </c>
      <c r="D96" s="10" t="s">
        <v>289</v>
      </c>
      <c r="E96" s="10">
        <v>41387</v>
      </c>
      <c r="F96" s="14">
        <v>2500</v>
      </c>
      <c r="G96" s="14">
        <v>2500</v>
      </c>
      <c r="DT96" s="1">
        <f>+ROUND(F96*8/30,2)</f>
        <v>666.67</v>
      </c>
      <c r="DU96" s="1">
        <v>2500</v>
      </c>
      <c r="DV96" s="1">
        <v>2500</v>
      </c>
      <c r="DW96" s="1">
        <v>2500</v>
      </c>
      <c r="DX96" s="1">
        <v>2500</v>
      </c>
      <c r="DY96" s="1">
        <v>2500</v>
      </c>
      <c r="DZ96" s="1">
        <v>2500</v>
      </c>
      <c r="EA96" s="1">
        <v>2500</v>
      </c>
      <c r="EB96" s="1">
        <v>2500</v>
      </c>
      <c r="EC96" s="1">
        <v>2500</v>
      </c>
      <c r="ED96" s="1">
        <v>2500</v>
      </c>
      <c r="EE96" s="1">
        <v>2500</v>
      </c>
      <c r="EF96" s="1">
        <v>2500</v>
      </c>
      <c r="EG96" s="1">
        <v>2500</v>
      </c>
      <c r="EH96" s="1">
        <v>2500</v>
      </c>
      <c r="EI96" s="1">
        <v>2500</v>
      </c>
      <c r="EJ96" s="1">
        <v>2500</v>
      </c>
      <c r="EK96" s="1">
        <v>2500</v>
      </c>
      <c r="EL96" s="1">
        <v>2500</v>
      </c>
      <c r="EM96" s="1">
        <v>2500</v>
      </c>
      <c r="EN96" s="1">
        <v>2500</v>
      </c>
      <c r="EO96" s="1">
        <v>2500</v>
      </c>
      <c r="EP96" s="1">
        <v>2500</v>
      </c>
      <c r="EQ96" s="1">
        <v>2500</v>
      </c>
      <c r="ER96" s="1">
        <v>2500</v>
      </c>
      <c r="ES96" s="1">
        <v>2500</v>
      </c>
      <c r="ET96" s="1">
        <v>2500</v>
      </c>
      <c r="EU96" s="1">
        <v>2500</v>
      </c>
      <c r="EV96" s="1">
        <v>2500</v>
      </c>
      <c r="EW96" s="1">
        <v>2500</v>
      </c>
      <c r="EX96" s="1">
        <v>2500</v>
      </c>
      <c r="EY96" s="1">
        <v>2500</v>
      </c>
      <c r="EZ96" s="1">
        <v>2500</v>
      </c>
      <c r="FA96" s="1">
        <v>2500</v>
      </c>
      <c r="FB96" s="1">
        <v>2500</v>
      </c>
      <c r="FC96" s="1">
        <v>2500</v>
      </c>
      <c r="FD96" s="1">
        <v>2500</v>
      </c>
      <c r="FE96" s="1">
        <v>2500</v>
      </c>
      <c r="FF96" s="1">
        <v>2500</v>
      </c>
      <c r="FG96" s="1">
        <v>2500</v>
      </c>
      <c r="FH96" s="1">
        <v>2500</v>
      </c>
      <c r="FI96" s="1">
        <v>2500</v>
      </c>
      <c r="FJ96" s="1">
        <v>2500</v>
      </c>
      <c r="FK96" s="1">
        <v>2500</v>
      </c>
      <c r="FL96" s="1">
        <v>2500</v>
      </c>
      <c r="FM96" s="1">
        <v>2500</v>
      </c>
      <c r="FN96" s="1">
        <v>2500</v>
      </c>
      <c r="FO96" s="1">
        <v>2500</v>
      </c>
      <c r="FP96" s="1">
        <v>2500</v>
      </c>
      <c r="FQ96" s="1">
        <v>2500</v>
      </c>
      <c r="FR96" s="1">
        <v>2500</v>
      </c>
      <c r="FT96" s="13">
        <f t="shared" si="5"/>
        <v>125666.67</v>
      </c>
      <c r="FU96" s="13">
        <f t="shared" si="6"/>
        <v>95666.67</v>
      </c>
      <c r="FW96" s="1">
        <v>2428.63</v>
      </c>
      <c r="FX96" s="1">
        <v>2.5</v>
      </c>
      <c r="FY96" s="1">
        <v>2.5</v>
      </c>
      <c r="GA96" s="1">
        <f t="shared" si="7"/>
        <v>5</v>
      </c>
      <c r="GB96" s="1">
        <f t="shared" ref="GB96:GB159" si="8">+FW96*GA96</f>
        <v>12143.150000000001</v>
      </c>
    </row>
    <row r="97" spans="1:184" ht="18" x14ac:dyDescent="0.25">
      <c r="A97" s="8" t="s">
        <v>290</v>
      </c>
      <c r="B97" s="8" t="s">
        <v>15</v>
      </c>
      <c r="C97" s="9" t="s">
        <v>291</v>
      </c>
      <c r="D97" s="10" t="s">
        <v>292</v>
      </c>
      <c r="E97" s="10">
        <v>41415</v>
      </c>
      <c r="F97" s="14">
        <v>4000</v>
      </c>
      <c r="G97" s="14">
        <v>4000</v>
      </c>
      <c r="DU97" s="1">
        <f>+ROUND(F97*10/30,2)</f>
        <v>1333.33</v>
      </c>
      <c r="DV97" s="1">
        <v>4000</v>
      </c>
      <c r="DW97" s="1">
        <v>4000</v>
      </c>
      <c r="DX97" s="1">
        <v>4000</v>
      </c>
      <c r="DY97" s="1">
        <v>4000</v>
      </c>
      <c r="DZ97" s="1">
        <v>4000</v>
      </c>
      <c r="EA97" s="1">
        <v>4000</v>
      </c>
      <c r="EB97" s="1">
        <v>4000</v>
      </c>
      <c r="EC97" s="1">
        <v>4000</v>
      </c>
      <c r="ED97" s="1">
        <v>4000</v>
      </c>
      <c r="EE97" s="1">
        <v>4000</v>
      </c>
      <c r="EF97" s="1">
        <v>4000</v>
      </c>
      <c r="EG97" s="1">
        <v>4000</v>
      </c>
      <c r="EH97" s="1">
        <v>4000</v>
      </c>
      <c r="EI97" s="1">
        <v>4000</v>
      </c>
      <c r="EJ97" s="1">
        <v>4000</v>
      </c>
      <c r="EK97" s="1">
        <v>4000</v>
      </c>
      <c r="EL97" s="1">
        <v>4000</v>
      </c>
      <c r="EM97" s="1">
        <v>4000</v>
      </c>
      <c r="EN97" s="1">
        <v>4000</v>
      </c>
      <c r="EO97" s="1">
        <v>4000</v>
      </c>
      <c r="EP97" s="1">
        <v>4000</v>
      </c>
      <c r="EQ97" s="1">
        <v>4000</v>
      </c>
      <c r="ER97" s="1">
        <v>4000</v>
      </c>
      <c r="ES97" s="1">
        <v>4000</v>
      </c>
      <c r="ET97" s="1">
        <v>4000</v>
      </c>
      <c r="EU97" s="1">
        <v>4000</v>
      </c>
      <c r="EV97" s="1">
        <v>4000</v>
      </c>
      <c r="EW97" s="1">
        <v>4000</v>
      </c>
      <c r="EX97" s="1">
        <v>4000</v>
      </c>
      <c r="EY97" s="1">
        <v>4000</v>
      </c>
      <c r="EZ97" s="1">
        <v>4000</v>
      </c>
      <c r="FA97" s="1">
        <v>4000</v>
      </c>
      <c r="FB97" s="1">
        <v>4000</v>
      </c>
      <c r="FC97" s="1">
        <v>4000</v>
      </c>
      <c r="FD97" s="1">
        <v>4000</v>
      </c>
      <c r="FE97" s="1">
        <v>4000</v>
      </c>
      <c r="FF97" s="1">
        <v>4000</v>
      </c>
      <c r="FG97" s="1">
        <v>4000</v>
      </c>
      <c r="FH97" s="1">
        <v>4000</v>
      </c>
      <c r="FI97" s="1">
        <v>4000</v>
      </c>
      <c r="FJ97" s="1">
        <v>4000</v>
      </c>
      <c r="FK97" s="1">
        <v>4000</v>
      </c>
      <c r="FL97" s="1">
        <v>4000</v>
      </c>
      <c r="FM97" s="1">
        <v>4000</v>
      </c>
      <c r="FN97" s="1">
        <v>4000</v>
      </c>
      <c r="FO97" s="1">
        <v>4000</v>
      </c>
      <c r="FP97" s="1">
        <v>4000</v>
      </c>
      <c r="FQ97" s="1">
        <v>4000</v>
      </c>
      <c r="FR97" s="1">
        <v>4000</v>
      </c>
      <c r="FT97" s="13">
        <f t="shared" si="5"/>
        <v>197333.33000000002</v>
      </c>
      <c r="FU97" s="13">
        <f t="shared" si="6"/>
        <v>149333.33000000002</v>
      </c>
      <c r="FW97" s="1">
        <v>3419.65</v>
      </c>
      <c r="FX97" s="1">
        <v>2.5</v>
      </c>
      <c r="FY97" s="1">
        <v>2.5</v>
      </c>
      <c r="GA97" s="1">
        <f t="shared" si="7"/>
        <v>5</v>
      </c>
      <c r="GB97" s="1">
        <f t="shared" si="8"/>
        <v>17098.25</v>
      </c>
    </row>
    <row r="98" spans="1:184" ht="18" x14ac:dyDescent="0.25">
      <c r="A98" s="8" t="s">
        <v>293</v>
      </c>
      <c r="B98" s="8" t="s">
        <v>15</v>
      </c>
      <c r="C98" s="9" t="s">
        <v>294</v>
      </c>
      <c r="D98" s="10" t="s">
        <v>295</v>
      </c>
      <c r="E98" s="10">
        <v>41421</v>
      </c>
      <c r="F98" s="14">
        <v>4000</v>
      </c>
      <c r="G98" s="14">
        <v>4000</v>
      </c>
      <c r="DU98" s="1">
        <f>+ROUND(F98*4/30,2)</f>
        <v>533.33000000000004</v>
      </c>
      <c r="DV98" s="1">
        <v>4000</v>
      </c>
      <c r="DW98" s="1">
        <v>4000</v>
      </c>
      <c r="DX98" s="1">
        <v>4000</v>
      </c>
      <c r="DY98" s="1">
        <v>4000</v>
      </c>
      <c r="DZ98" s="1">
        <v>4000</v>
      </c>
      <c r="EA98" s="1">
        <v>4000</v>
      </c>
      <c r="EB98" s="1">
        <v>4000</v>
      </c>
      <c r="EC98" s="1">
        <v>4000</v>
      </c>
      <c r="ED98" s="1">
        <v>4000</v>
      </c>
      <c r="EE98" s="1">
        <v>4000</v>
      </c>
      <c r="EF98" s="1">
        <v>4000</v>
      </c>
      <c r="EG98" s="1">
        <v>4000</v>
      </c>
      <c r="EH98" s="1">
        <v>4000</v>
      </c>
      <c r="EI98" s="1">
        <v>4000</v>
      </c>
      <c r="EJ98" s="1">
        <v>4000</v>
      </c>
      <c r="EK98" s="1">
        <v>4000</v>
      </c>
      <c r="EL98" s="1">
        <v>4000</v>
      </c>
      <c r="EM98" s="1">
        <v>4000</v>
      </c>
      <c r="EN98" s="1">
        <v>4000</v>
      </c>
      <c r="EO98" s="1">
        <v>4000</v>
      </c>
      <c r="EP98" s="1">
        <v>4000</v>
      </c>
      <c r="EQ98" s="1">
        <v>4000</v>
      </c>
      <c r="ER98" s="1">
        <v>4000</v>
      </c>
      <c r="ES98" s="1">
        <v>4000</v>
      </c>
      <c r="ET98" s="1">
        <v>4000</v>
      </c>
      <c r="EU98" s="1">
        <v>4000</v>
      </c>
      <c r="EV98" s="1">
        <v>4000</v>
      </c>
      <c r="EW98" s="1">
        <v>4000</v>
      </c>
      <c r="EX98" s="1">
        <v>4000</v>
      </c>
      <c r="EY98" s="1">
        <v>4000</v>
      </c>
      <c r="EZ98" s="1">
        <v>4000</v>
      </c>
      <c r="FA98" s="1">
        <v>4000</v>
      </c>
      <c r="FB98" s="1">
        <v>4000</v>
      </c>
      <c r="FC98" s="1">
        <v>4000</v>
      </c>
      <c r="FD98" s="1">
        <v>4000</v>
      </c>
      <c r="FE98" s="1">
        <v>4000</v>
      </c>
      <c r="FF98" s="1">
        <v>4000</v>
      </c>
      <c r="FG98" s="1">
        <v>4000</v>
      </c>
      <c r="FH98" s="1">
        <v>4000</v>
      </c>
      <c r="FI98" s="1">
        <v>4000</v>
      </c>
      <c r="FJ98" s="1">
        <v>4000</v>
      </c>
      <c r="FK98" s="1">
        <v>4000</v>
      </c>
      <c r="FL98" s="1">
        <v>4000</v>
      </c>
      <c r="FM98" s="1">
        <v>4000</v>
      </c>
      <c r="FN98" s="1">
        <v>4000</v>
      </c>
      <c r="FO98" s="1">
        <v>4000</v>
      </c>
      <c r="FP98" s="1">
        <v>4000</v>
      </c>
      <c r="FQ98" s="1">
        <v>4000</v>
      </c>
      <c r="FR98" s="1">
        <v>4000</v>
      </c>
      <c r="FT98" s="13">
        <f t="shared" si="5"/>
        <v>196533.33000000002</v>
      </c>
      <c r="FU98" s="13">
        <f t="shared" si="6"/>
        <v>148533.33000000002</v>
      </c>
      <c r="FW98" s="1">
        <v>3653.03</v>
      </c>
      <c r="FX98" s="1">
        <v>2.5</v>
      </c>
      <c r="FY98" s="1">
        <v>2.5</v>
      </c>
      <c r="GA98" s="1">
        <f t="shared" si="7"/>
        <v>5</v>
      </c>
      <c r="GB98" s="1">
        <f t="shared" si="8"/>
        <v>18265.150000000001</v>
      </c>
    </row>
    <row r="99" spans="1:184" ht="18" x14ac:dyDescent="0.25">
      <c r="A99" s="8" t="s">
        <v>296</v>
      </c>
      <c r="B99" s="8" t="s">
        <v>131</v>
      </c>
      <c r="C99" s="9" t="s">
        <v>297</v>
      </c>
      <c r="D99" s="10" t="s">
        <v>298</v>
      </c>
      <c r="E99" s="10">
        <v>41440</v>
      </c>
      <c r="F99" s="14">
        <v>4000</v>
      </c>
      <c r="G99" s="14">
        <v>4000</v>
      </c>
      <c r="DV99" s="1">
        <f>+ROUND(F99*16/30,2)</f>
        <v>2133.33</v>
      </c>
      <c r="DW99" s="1">
        <v>4000</v>
      </c>
      <c r="DX99" s="1">
        <v>4000</v>
      </c>
      <c r="DY99" s="1">
        <v>4000</v>
      </c>
      <c r="DZ99" s="1">
        <v>4000</v>
      </c>
      <c r="EA99" s="1">
        <v>4000</v>
      </c>
      <c r="EB99" s="1">
        <v>4000</v>
      </c>
      <c r="EC99" s="1">
        <v>4000</v>
      </c>
      <c r="ED99" s="1">
        <v>4000</v>
      </c>
      <c r="EE99" s="1">
        <v>4000</v>
      </c>
      <c r="EF99" s="1">
        <v>4000</v>
      </c>
      <c r="EG99" s="1">
        <v>4000</v>
      </c>
      <c r="EH99" s="1">
        <v>4000</v>
      </c>
      <c r="EI99" s="1">
        <v>4000</v>
      </c>
      <c r="EJ99" s="1">
        <v>4000</v>
      </c>
      <c r="EK99" s="1">
        <v>4000</v>
      </c>
      <c r="EL99" s="1">
        <v>4000</v>
      </c>
      <c r="EM99" s="1">
        <v>4000</v>
      </c>
      <c r="EN99" s="1">
        <v>4000</v>
      </c>
      <c r="EO99" s="1">
        <v>4000</v>
      </c>
      <c r="EP99" s="1">
        <v>4000</v>
      </c>
      <c r="EQ99" s="1">
        <v>4000</v>
      </c>
      <c r="ER99" s="1">
        <v>4000</v>
      </c>
      <c r="ES99" s="1">
        <v>4000</v>
      </c>
      <c r="ET99" s="1">
        <v>4000</v>
      </c>
      <c r="EU99" s="1">
        <v>4000</v>
      </c>
      <c r="EV99" s="1">
        <v>4000</v>
      </c>
      <c r="EW99" s="1">
        <v>4000</v>
      </c>
      <c r="EX99" s="1">
        <v>4000</v>
      </c>
      <c r="EY99" s="1">
        <v>4000</v>
      </c>
      <c r="EZ99" s="1">
        <v>4000</v>
      </c>
      <c r="FA99" s="1">
        <v>4000</v>
      </c>
      <c r="FB99" s="1">
        <v>4000</v>
      </c>
      <c r="FC99" s="1">
        <v>4000</v>
      </c>
      <c r="FD99" s="1">
        <v>4000</v>
      </c>
      <c r="FE99" s="1">
        <v>4000</v>
      </c>
      <c r="FF99" s="1">
        <v>4000</v>
      </c>
      <c r="FG99" s="1">
        <v>4000</v>
      </c>
      <c r="FH99" s="1">
        <v>4000</v>
      </c>
      <c r="FI99" s="1">
        <v>4000</v>
      </c>
      <c r="FJ99" s="1">
        <v>4000</v>
      </c>
      <c r="FK99" s="1">
        <v>4000</v>
      </c>
      <c r="FL99" s="1">
        <v>4000</v>
      </c>
      <c r="FM99" s="1">
        <v>4000</v>
      </c>
      <c r="FN99" s="1">
        <v>4000</v>
      </c>
      <c r="FO99" s="1">
        <v>4000</v>
      </c>
      <c r="FP99" s="1">
        <v>4000</v>
      </c>
      <c r="FQ99" s="1">
        <v>4000</v>
      </c>
      <c r="FR99" s="1">
        <v>4000</v>
      </c>
      <c r="FT99" s="13">
        <f t="shared" si="5"/>
        <v>194133.33000000002</v>
      </c>
      <c r="FU99" s="13">
        <f t="shared" si="6"/>
        <v>146133.33000000002</v>
      </c>
      <c r="FW99" s="1">
        <v>3442.18</v>
      </c>
      <c r="FX99" s="1">
        <v>2.5</v>
      </c>
      <c r="FY99" s="1">
        <v>2.5</v>
      </c>
      <c r="GA99" s="1">
        <f t="shared" si="7"/>
        <v>5</v>
      </c>
      <c r="GB99" s="1">
        <f t="shared" si="8"/>
        <v>17210.899999999998</v>
      </c>
    </row>
    <row r="100" spans="1:184" ht="18" x14ac:dyDescent="0.25">
      <c r="A100" s="8" t="s">
        <v>299</v>
      </c>
      <c r="B100" s="8" t="s">
        <v>131</v>
      </c>
      <c r="C100" s="9" t="s">
        <v>300</v>
      </c>
      <c r="D100" s="10" t="s">
        <v>301</v>
      </c>
      <c r="E100" s="10">
        <v>41447</v>
      </c>
      <c r="F100" s="14">
        <v>3000</v>
      </c>
      <c r="G100" s="14">
        <v>3000</v>
      </c>
      <c r="DV100" s="1">
        <f>+ROUND(F100*9/30,2)</f>
        <v>900</v>
      </c>
      <c r="DW100" s="1">
        <v>3000</v>
      </c>
      <c r="DX100" s="1">
        <v>3000</v>
      </c>
      <c r="DY100" s="1">
        <v>3000</v>
      </c>
      <c r="DZ100" s="1">
        <v>3000</v>
      </c>
      <c r="EA100" s="1">
        <v>3000</v>
      </c>
      <c r="EB100" s="1">
        <v>3000</v>
      </c>
      <c r="EC100" s="1">
        <v>3000</v>
      </c>
      <c r="ED100" s="1">
        <v>3000</v>
      </c>
      <c r="EE100" s="1">
        <v>3000</v>
      </c>
      <c r="EF100" s="1">
        <v>3000</v>
      </c>
      <c r="EG100" s="1">
        <v>3000</v>
      </c>
      <c r="EH100" s="1">
        <v>3000</v>
      </c>
      <c r="EI100" s="1">
        <v>3000</v>
      </c>
      <c r="EJ100" s="1">
        <v>3000</v>
      </c>
      <c r="EK100" s="1">
        <v>3000</v>
      </c>
      <c r="EL100" s="1">
        <v>3000</v>
      </c>
      <c r="EM100" s="1">
        <v>3000</v>
      </c>
      <c r="EN100" s="1">
        <v>3000</v>
      </c>
      <c r="EO100" s="1">
        <v>3000</v>
      </c>
      <c r="EP100" s="1">
        <v>3000</v>
      </c>
      <c r="EQ100" s="1">
        <v>3000</v>
      </c>
      <c r="ER100" s="1">
        <v>3000</v>
      </c>
      <c r="ES100" s="1">
        <v>3000</v>
      </c>
      <c r="ET100" s="1">
        <v>3000</v>
      </c>
      <c r="EU100" s="1">
        <v>3000</v>
      </c>
      <c r="EV100" s="1">
        <v>3000</v>
      </c>
      <c r="EW100" s="1">
        <v>3000</v>
      </c>
      <c r="EX100" s="1">
        <v>3000</v>
      </c>
      <c r="EY100" s="1">
        <v>3000</v>
      </c>
      <c r="EZ100" s="1">
        <v>3000</v>
      </c>
      <c r="FA100" s="1">
        <v>3000</v>
      </c>
      <c r="FB100" s="1">
        <v>3000</v>
      </c>
      <c r="FC100" s="1">
        <v>3000</v>
      </c>
      <c r="FD100" s="1">
        <v>3000</v>
      </c>
      <c r="FE100" s="1">
        <v>3000</v>
      </c>
      <c r="FF100" s="1">
        <v>3000</v>
      </c>
      <c r="FG100" s="1">
        <v>3000</v>
      </c>
      <c r="FH100" s="1">
        <v>3000</v>
      </c>
      <c r="FI100" s="1">
        <v>3000</v>
      </c>
      <c r="FJ100" s="1">
        <v>3000</v>
      </c>
      <c r="FK100" s="1">
        <v>3000</v>
      </c>
      <c r="FL100" s="1">
        <v>3000</v>
      </c>
      <c r="FM100" s="1">
        <v>3000</v>
      </c>
      <c r="FN100" s="1">
        <v>3000</v>
      </c>
      <c r="FO100" s="1">
        <v>3000</v>
      </c>
      <c r="FP100" s="1">
        <v>3000</v>
      </c>
      <c r="FQ100" s="1">
        <v>3000</v>
      </c>
      <c r="FR100" s="1">
        <v>3000</v>
      </c>
      <c r="FT100" s="13">
        <f t="shared" si="5"/>
        <v>144900</v>
      </c>
      <c r="FU100" s="13">
        <f t="shared" si="6"/>
        <v>108900</v>
      </c>
      <c r="FW100" s="1">
        <v>2573.5300000000002</v>
      </c>
      <c r="FX100" s="1">
        <v>2.5</v>
      </c>
      <c r="FY100" s="1">
        <v>2.5</v>
      </c>
      <c r="GA100" s="1">
        <f t="shared" si="7"/>
        <v>5</v>
      </c>
      <c r="GB100" s="1">
        <f t="shared" si="8"/>
        <v>12867.650000000001</v>
      </c>
    </row>
    <row r="101" spans="1:184" ht="18" x14ac:dyDescent="0.25">
      <c r="A101" s="8" t="s">
        <v>302</v>
      </c>
      <c r="B101" s="8" t="s">
        <v>15</v>
      </c>
      <c r="C101" s="9" t="s">
        <v>303</v>
      </c>
      <c r="D101" s="10" t="s">
        <v>304</v>
      </c>
      <c r="E101" s="10">
        <v>41476</v>
      </c>
      <c r="F101" s="14">
        <v>3000</v>
      </c>
      <c r="G101" s="14">
        <v>3000</v>
      </c>
      <c r="DW101" s="1">
        <f>+ROUND(F101*10/30,2)</f>
        <v>1000</v>
      </c>
      <c r="DX101" s="1">
        <v>3000</v>
      </c>
      <c r="DY101" s="1">
        <v>3000</v>
      </c>
      <c r="DZ101" s="1">
        <v>3000</v>
      </c>
      <c r="EA101" s="1">
        <v>3000</v>
      </c>
      <c r="EB101" s="1">
        <v>3000</v>
      </c>
      <c r="EC101" s="1">
        <v>3000</v>
      </c>
      <c r="ED101" s="1">
        <v>3000</v>
      </c>
      <c r="EE101" s="1">
        <v>3000</v>
      </c>
      <c r="EF101" s="1">
        <v>3000</v>
      </c>
      <c r="EG101" s="1">
        <v>3000</v>
      </c>
      <c r="EH101" s="1">
        <v>3000</v>
      </c>
      <c r="EI101" s="1">
        <v>3000</v>
      </c>
      <c r="EJ101" s="1">
        <v>3000</v>
      </c>
      <c r="EK101" s="1">
        <v>3000</v>
      </c>
      <c r="EL101" s="1">
        <v>3000</v>
      </c>
      <c r="EM101" s="1">
        <v>3000</v>
      </c>
      <c r="EN101" s="1">
        <v>3000</v>
      </c>
      <c r="EO101" s="1">
        <v>3000</v>
      </c>
      <c r="EP101" s="1">
        <v>3000</v>
      </c>
      <c r="EQ101" s="1">
        <v>3000</v>
      </c>
      <c r="ER101" s="1">
        <v>3000</v>
      </c>
      <c r="ES101" s="1">
        <v>3000</v>
      </c>
      <c r="ET101" s="1">
        <v>3000</v>
      </c>
      <c r="EU101" s="1">
        <v>3000</v>
      </c>
      <c r="EV101" s="1">
        <v>3000</v>
      </c>
      <c r="EW101" s="1">
        <v>3000</v>
      </c>
      <c r="EX101" s="1">
        <v>3000</v>
      </c>
      <c r="EY101" s="1">
        <v>3000</v>
      </c>
      <c r="EZ101" s="1">
        <v>3000</v>
      </c>
      <c r="FA101" s="1">
        <v>3000</v>
      </c>
      <c r="FB101" s="1">
        <v>3000</v>
      </c>
      <c r="FC101" s="1">
        <v>3000</v>
      </c>
      <c r="FD101" s="1">
        <v>3000</v>
      </c>
      <c r="FE101" s="1">
        <v>3000</v>
      </c>
      <c r="FF101" s="1">
        <v>3000</v>
      </c>
      <c r="FG101" s="1">
        <v>3000</v>
      </c>
      <c r="FH101" s="1">
        <v>3000</v>
      </c>
      <c r="FI101" s="1">
        <v>3000</v>
      </c>
      <c r="FJ101" s="1">
        <v>3000</v>
      </c>
      <c r="FK101" s="1">
        <v>3000</v>
      </c>
      <c r="FL101" s="1">
        <v>3000</v>
      </c>
      <c r="FM101" s="1">
        <v>3000</v>
      </c>
      <c r="FN101" s="1">
        <v>3000</v>
      </c>
      <c r="FO101" s="1">
        <v>3000</v>
      </c>
      <c r="FP101" s="1">
        <v>3000</v>
      </c>
      <c r="FQ101" s="1">
        <v>3000</v>
      </c>
      <c r="FR101" s="1">
        <v>3000</v>
      </c>
      <c r="FT101" s="13">
        <f t="shared" si="5"/>
        <v>142000</v>
      </c>
      <c r="FU101" s="13">
        <f t="shared" si="6"/>
        <v>106000</v>
      </c>
      <c r="FW101" s="1">
        <v>2944.16</v>
      </c>
      <c r="FX101" s="1">
        <v>2.5</v>
      </c>
      <c r="FY101" s="1">
        <v>2.5</v>
      </c>
      <c r="GA101" s="1">
        <f t="shared" si="7"/>
        <v>5</v>
      </c>
      <c r="GB101" s="1">
        <f t="shared" si="8"/>
        <v>14720.8</v>
      </c>
    </row>
    <row r="102" spans="1:184" ht="18" x14ac:dyDescent="0.25">
      <c r="A102" s="8" t="s">
        <v>305</v>
      </c>
      <c r="B102" s="8" t="s">
        <v>15</v>
      </c>
      <c r="C102" s="9" t="s">
        <v>306</v>
      </c>
      <c r="D102" s="10" t="s">
        <v>307</v>
      </c>
      <c r="E102" s="10">
        <v>41479</v>
      </c>
      <c r="F102" s="14">
        <v>4000</v>
      </c>
      <c r="G102" s="14">
        <v>4000</v>
      </c>
      <c r="DW102" s="1">
        <f>+ROUND(F102*7/30,2)</f>
        <v>933.33</v>
      </c>
      <c r="DX102" s="1">
        <v>4000</v>
      </c>
      <c r="DY102" s="1">
        <v>4000</v>
      </c>
      <c r="DZ102" s="1">
        <v>4000</v>
      </c>
      <c r="EA102" s="1">
        <v>4000</v>
      </c>
      <c r="EB102" s="1">
        <v>4000</v>
      </c>
      <c r="EC102" s="1">
        <v>4000</v>
      </c>
      <c r="ED102" s="1">
        <v>4000</v>
      </c>
      <c r="EE102" s="1">
        <v>4000</v>
      </c>
      <c r="EF102" s="1">
        <v>4000</v>
      </c>
      <c r="EG102" s="1">
        <v>4000</v>
      </c>
      <c r="EH102" s="1">
        <v>4000</v>
      </c>
      <c r="EI102" s="1">
        <v>4000</v>
      </c>
      <c r="EJ102" s="1">
        <v>4000</v>
      </c>
      <c r="EK102" s="1">
        <v>4000</v>
      </c>
      <c r="EL102" s="1">
        <v>4000</v>
      </c>
      <c r="EM102" s="1">
        <v>4000</v>
      </c>
      <c r="EN102" s="1">
        <v>4000</v>
      </c>
      <c r="EO102" s="1">
        <v>4000</v>
      </c>
      <c r="EP102" s="1">
        <v>4000</v>
      </c>
      <c r="EQ102" s="1">
        <v>4000</v>
      </c>
      <c r="ER102" s="1">
        <v>4000</v>
      </c>
      <c r="ES102" s="1">
        <v>4000</v>
      </c>
      <c r="ET102" s="1">
        <v>4000</v>
      </c>
      <c r="EU102" s="1">
        <v>4000</v>
      </c>
      <c r="EV102" s="1">
        <v>4000</v>
      </c>
      <c r="EW102" s="1">
        <v>4000</v>
      </c>
      <c r="EX102" s="1">
        <v>4000</v>
      </c>
      <c r="EY102" s="1">
        <v>4000</v>
      </c>
      <c r="EZ102" s="1">
        <v>4000</v>
      </c>
      <c r="FA102" s="1">
        <v>4000</v>
      </c>
      <c r="FB102" s="1">
        <v>4000</v>
      </c>
      <c r="FC102" s="1">
        <v>4000</v>
      </c>
      <c r="FD102" s="1">
        <v>4000</v>
      </c>
      <c r="FE102" s="1">
        <v>4000</v>
      </c>
      <c r="FF102" s="1">
        <v>4000</v>
      </c>
      <c r="FG102" s="1">
        <v>4000</v>
      </c>
      <c r="FH102" s="1">
        <v>4000</v>
      </c>
      <c r="FI102" s="1">
        <v>4000</v>
      </c>
      <c r="FJ102" s="1">
        <v>4000</v>
      </c>
      <c r="FK102" s="1">
        <v>4000</v>
      </c>
      <c r="FL102" s="1">
        <v>4000</v>
      </c>
      <c r="FM102" s="1">
        <v>4000</v>
      </c>
      <c r="FN102" s="1">
        <v>4000</v>
      </c>
      <c r="FO102" s="1">
        <v>4000</v>
      </c>
      <c r="FP102" s="1">
        <v>4000</v>
      </c>
      <c r="FQ102" s="1">
        <v>4000</v>
      </c>
      <c r="FR102" s="1">
        <v>4000</v>
      </c>
      <c r="FT102" s="13">
        <f t="shared" si="5"/>
        <v>188933.33000000002</v>
      </c>
      <c r="FU102" s="13">
        <f t="shared" si="6"/>
        <v>140933.33000000002</v>
      </c>
      <c r="FW102" s="1">
        <v>4408.28</v>
      </c>
      <c r="FX102" s="1">
        <v>2.5</v>
      </c>
      <c r="FY102" s="1">
        <v>2.5</v>
      </c>
      <c r="GA102" s="1">
        <f t="shared" si="7"/>
        <v>5</v>
      </c>
      <c r="GB102" s="1">
        <f t="shared" si="8"/>
        <v>22041.399999999998</v>
      </c>
    </row>
    <row r="103" spans="1:184" ht="18" x14ac:dyDescent="0.25">
      <c r="A103" s="8" t="s">
        <v>308</v>
      </c>
      <c r="B103" s="8" t="s">
        <v>15</v>
      </c>
      <c r="C103" s="9" t="s">
        <v>309</v>
      </c>
      <c r="D103" s="10" t="s">
        <v>310</v>
      </c>
      <c r="E103" s="10">
        <v>41482</v>
      </c>
      <c r="F103" s="14">
        <v>4000</v>
      </c>
      <c r="G103" s="14">
        <v>4000</v>
      </c>
      <c r="DW103" s="1">
        <f>+ROUND(F103*4/30,2)</f>
        <v>533.33000000000004</v>
      </c>
      <c r="DX103" s="1">
        <v>4000</v>
      </c>
      <c r="DY103" s="1">
        <v>4000</v>
      </c>
      <c r="DZ103" s="1">
        <v>4000</v>
      </c>
      <c r="EA103" s="1">
        <v>4000</v>
      </c>
      <c r="EB103" s="1">
        <v>4000</v>
      </c>
      <c r="EC103" s="1">
        <v>4000</v>
      </c>
      <c r="ED103" s="1">
        <v>4000</v>
      </c>
      <c r="EE103" s="1">
        <v>4000</v>
      </c>
      <c r="EF103" s="1">
        <v>4000</v>
      </c>
      <c r="EG103" s="1">
        <v>4000</v>
      </c>
      <c r="EH103" s="1">
        <v>4000</v>
      </c>
      <c r="EI103" s="1">
        <v>4000</v>
      </c>
      <c r="EJ103" s="1">
        <v>4000</v>
      </c>
      <c r="EK103" s="1">
        <v>4000</v>
      </c>
      <c r="EL103" s="1">
        <v>4000</v>
      </c>
      <c r="EM103" s="1">
        <v>4000</v>
      </c>
      <c r="EN103" s="1">
        <v>4000</v>
      </c>
      <c r="EO103" s="1">
        <v>4000</v>
      </c>
      <c r="EP103" s="1">
        <v>4000</v>
      </c>
      <c r="EQ103" s="1">
        <v>4000</v>
      </c>
      <c r="ER103" s="1">
        <v>4000</v>
      </c>
      <c r="ES103" s="1">
        <v>4000</v>
      </c>
      <c r="ET103" s="1">
        <v>4000</v>
      </c>
      <c r="EU103" s="1">
        <v>4000</v>
      </c>
      <c r="EV103" s="1">
        <v>4000</v>
      </c>
      <c r="EW103" s="1">
        <v>4000</v>
      </c>
      <c r="EX103" s="1">
        <v>4000</v>
      </c>
      <c r="EY103" s="1">
        <v>4000</v>
      </c>
      <c r="EZ103" s="1">
        <v>4000</v>
      </c>
      <c r="FA103" s="1">
        <v>4000</v>
      </c>
      <c r="FB103" s="1">
        <v>4000</v>
      </c>
      <c r="FC103" s="1">
        <v>4000</v>
      </c>
      <c r="FD103" s="1">
        <v>4000</v>
      </c>
      <c r="FE103" s="1">
        <v>4000</v>
      </c>
      <c r="FF103" s="1">
        <v>4000</v>
      </c>
      <c r="FG103" s="1">
        <v>4000</v>
      </c>
      <c r="FH103" s="1">
        <v>4000</v>
      </c>
      <c r="FI103" s="1">
        <v>4000</v>
      </c>
      <c r="FJ103" s="1">
        <v>4000</v>
      </c>
      <c r="FK103" s="1">
        <v>4000</v>
      </c>
      <c r="FL103" s="1">
        <v>4000</v>
      </c>
      <c r="FM103" s="1">
        <v>4000</v>
      </c>
      <c r="FN103" s="1">
        <v>4000</v>
      </c>
      <c r="FO103" s="1">
        <v>4000</v>
      </c>
      <c r="FP103" s="1">
        <v>4000</v>
      </c>
      <c r="FQ103" s="1">
        <v>4000</v>
      </c>
      <c r="FR103" s="1">
        <v>4000</v>
      </c>
      <c r="FT103" s="13">
        <f t="shared" si="5"/>
        <v>188533.33000000002</v>
      </c>
      <c r="FU103" s="13">
        <f t="shared" si="6"/>
        <v>140533.33000000002</v>
      </c>
      <c r="FW103" s="1">
        <v>4903.5200000000004</v>
      </c>
      <c r="FX103" s="1">
        <v>2.5</v>
      </c>
      <c r="FY103" s="1">
        <v>2.5</v>
      </c>
      <c r="GA103" s="1">
        <f t="shared" si="7"/>
        <v>5</v>
      </c>
      <c r="GB103" s="1">
        <f t="shared" si="8"/>
        <v>24517.600000000002</v>
      </c>
    </row>
    <row r="104" spans="1:184" ht="18" x14ac:dyDescent="0.25">
      <c r="A104" s="8" t="s">
        <v>311</v>
      </c>
      <c r="B104" s="8" t="s">
        <v>15</v>
      </c>
      <c r="C104" s="9" t="s">
        <v>312</v>
      </c>
      <c r="D104" s="10" t="s">
        <v>313</v>
      </c>
      <c r="E104" s="10">
        <v>41518</v>
      </c>
      <c r="F104" s="14">
        <v>3500</v>
      </c>
      <c r="G104" s="14">
        <v>3500</v>
      </c>
      <c r="DY104" s="1">
        <v>3500</v>
      </c>
      <c r="DZ104" s="1">
        <v>3500</v>
      </c>
      <c r="EA104" s="1">
        <v>3500</v>
      </c>
      <c r="EB104" s="1">
        <v>3500</v>
      </c>
      <c r="EC104" s="1">
        <v>3500</v>
      </c>
      <c r="ED104" s="1">
        <v>3500</v>
      </c>
      <c r="EE104" s="1">
        <v>3500</v>
      </c>
      <c r="EF104" s="1">
        <v>3500</v>
      </c>
      <c r="EG104" s="1">
        <v>3500</v>
      </c>
      <c r="EH104" s="1">
        <v>3500</v>
      </c>
      <c r="EI104" s="1">
        <v>3500</v>
      </c>
      <c r="EJ104" s="1">
        <v>3500</v>
      </c>
      <c r="EK104" s="1">
        <v>3500</v>
      </c>
      <c r="EL104" s="1">
        <v>3500</v>
      </c>
      <c r="EM104" s="1">
        <v>3500</v>
      </c>
      <c r="EN104" s="1">
        <v>3500</v>
      </c>
      <c r="EO104" s="1">
        <v>3500</v>
      </c>
      <c r="EP104" s="1">
        <v>3500</v>
      </c>
      <c r="EQ104" s="1">
        <v>3500</v>
      </c>
      <c r="ER104" s="1">
        <v>3500</v>
      </c>
      <c r="ES104" s="1">
        <v>3500</v>
      </c>
      <c r="ET104" s="1">
        <v>3500</v>
      </c>
      <c r="EU104" s="1">
        <v>3500</v>
      </c>
      <c r="EV104" s="1">
        <v>3500</v>
      </c>
      <c r="EW104" s="1">
        <v>3500</v>
      </c>
      <c r="EX104" s="1">
        <v>3500</v>
      </c>
      <c r="EY104" s="1">
        <v>3500</v>
      </c>
      <c r="EZ104" s="1">
        <v>3500</v>
      </c>
      <c r="FA104" s="1">
        <v>3500</v>
      </c>
      <c r="FB104" s="1">
        <v>3500</v>
      </c>
      <c r="FC104" s="1">
        <v>3500</v>
      </c>
      <c r="FD104" s="1">
        <v>3500</v>
      </c>
      <c r="FE104" s="1">
        <v>3500</v>
      </c>
      <c r="FF104" s="1">
        <v>3500</v>
      </c>
      <c r="FG104" s="1">
        <v>3500</v>
      </c>
      <c r="FH104" s="1">
        <v>3500</v>
      </c>
      <c r="FI104" s="1">
        <v>3500</v>
      </c>
      <c r="FJ104" s="1">
        <v>3500</v>
      </c>
      <c r="FK104" s="1">
        <v>3500</v>
      </c>
      <c r="FL104" s="1">
        <v>3500</v>
      </c>
      <c r="FM104" s="1">
        <v>3500</v>
      </c>
      <c r="FN104" s="1">
        <v>3500</v>
      </c>
      <c r="FO104" s="1">
        <v>3500</v>
      </c>
      <c r="FP104" s="1">
        <v>3500</v>
      </c>
      <c r="FQ104" s="1">
        <v>3500</v>
      </c>
      <c r="FR104" s="1">
        <v>3500</v>
      </c>
      <c r="FT104" s="13">
        <f t="shared" si="5"/>
        <v>161000</v>
      </c>
      <c r="FU104" s="13">
        <f t="shared" si="6"/>
        <v>119000</v>
      </c>
      <c r="FW104" s="1">
        <v>3416.98</v>
      </c>
      <c r="FX104" s="1">
        <v>2.5</v>
      </c>
      <c r="FY104" s="1">
        <v>2.5</v>
      </c>
      <c r="GA104" s="1">
        <f t="shared" si="7"/>
        <v>5</v>
      </c>
      <c r="GB104" s="1">
        <f t="shared" si="8"/>
        <v>17084.900000000001</v>
      </c>
    </row>
    <row r="105" spans="1:184" ht="18" x14ac:dyDescent="0.25">
      <c r="A105" s="8" t="s">
        <v>314</v>
      </c>
      <c r="B105" s="8" t="s">
        <v>19</v>
      </c>
      <c r="C105" s="9" t="s">
        <v>315</v>
      </c>
      <c r="D105" s="10" t="s">
        <v>316</v>
      </c>
      <c r="E105" s="10">
        <v>41529</v>
      </c>
      <c r="F105" s="14">
        <v>2500</v>
      </c>
      <c r="G105" s="14">
        <v>2500</v>
      </c>
      <c r="DY105" s="1">
        <f>+ROUND(F105*19/30,2)</f>
        <v>1583.33</v>
      </c>
      <c r="DZ105" s="1">
        <v>2500</v>
      </c>
      <c r="EA105" s="1">
        <v>2500</v>
      </c>
      <c r="EB105" s="1">
        <v>2500</v>
      </c>
      <c r="EC105" s="1">
        <v>2500</v>
      </c>
      <c r="ED105" s="1">
        <v>2500</v>
      </c>
      <c r="EE105" s="1">
        <v>2500</v>
      </c>
      <c r="EF105" s="1">
        <v>2500</v>
      </c>
      <c r="EG105" s="1">
        <v>2500</v>
      </c>
      <c r="EH105" s="1">
        <v>2500</v>
      </c>
      <c r="EI105" s="1">
        <v>2500</v>
      </c>
      <c r="EJ105" s="1">
        <v>2500</v>
      </c>
      <c r="EK105" s="1">
        <v>2500</v>
      </c>
      <c r="EL105" s="1">
        <v>2500</v>
      </c>
      <c r="EM105" s="1">
        <v>2500</v>
      </c>
      <c r="EN105" s="1">
        <v>2500</v>
      </c>
      <c r="EO105" s="1">
        <v>2500</v>
      </c>
      <c r="EP105" s="1">
        <v>2500</v>
      </c>
      <c r="EQ105" s="1">
        <v>2500</v>
      </c>
      <c r="ER105" s="1">
        <v>2500</v>
      </c>
      <c r="ES105" s="1">
        <v>2500</v>
      </c>
      <c r="ET105" s="1">
        <v>2500</v>
      </c>
      <c r="EU105" s="1">
        <v>2500</v>
      </c>
      <c r="EV105" s="1">
        <v>2500</v>
      </c>
      <c r="EW105" s="1">
        <v>2500</v>
      </c>
      <c r="EX105" s="1">
        <v>2500</v>
      </c>
      <c r="EY105" s="1">
        <v>2500</v>
      </c>
      <c r="EZ105" s="1">
        <v>2500</v>
      </c>
      <c r="FA105" s="1">
        <v>2500</v>
      </c>
      <c r="FB105" s="1">
        <v>2500</v>
      </c>
      <c r="FC105" s="1">
        <v>2500</v>
      </c>
      <c r="FD105" s="1">
        <v>2500</v>
      </c>
      <c r="FE105" s="1">
        <v>2500</v>
      </c>
      <c r="FF105" s="1">
        <v>2500</v>
      </c>
      <c r="FG105" s="1">
        <v>2500</v>
      </c>
      <c r="FH105" s="1">
        <v>2500</v>
      </c>
      <c r="FI105" s="1">
        <v>2500</v>
      </c>
      <c r="FJ105" s="1">
        <v>2500</v>
      </c>
      <c r="FK105" s="1">
        <v>2500</v>
      </c>
      <c r="FL105" s="1">
        <v>2500</v>
      </c>
      <c r="FM105" s="1">
        <v>2500</v>
      </c>
      <c r="FN105" s="1">
        <v>2500</v>
      </c>
      <c r="FO105" s="1">
        <v>2500</v>
      </c>
      <c r="FP105" s="1">
        <v>2500</v>
      </c>
      <c r="FQ105" s="1">
        <v>2500</v>
      </c>
      <c r="FR105" s="1">
        <v>2500</v>
      </c>
      <c r="FT105" s="13">
        <f t="shared" si="5"/>
        <v>114083.33</v>
      </c>
      <c r="FU105" s="13">
        <f t="shared" si="6"/>
        <v>84083.33</v>
      </c>
      <c r="FW105" s="1">
        <v>2762.45</v>
      </c>
      <c r="FX105" s="1">
        <v>2.5</v>
      </c>
      <c r="FY105" s="1">
        <v>2.5</v>
      </c>
      <c r="GA105" s="1">
        <f t="shared" si="7"/>
        <v>5</v>
      </c>
      <c r="GB105" s="1">
        <f t="shared" si="8"/>
        <v>13812.25</v>
      </c>
    </row>
    <row r="106" spans="1:184" ht="18" x14ac:dyDescent="0.25">
      <c r="A106" s="8" t="s">
        <v>317</v>
      </c>
      <c r="B106" s="8" t="s">
        <v>15</v>
      </c>
      <c r="C106" s="9" t="s">
        <v>318</v>
      </c>
      <c r="D106" s="10" t="s">
        <v>319</v>
      </c>
      <c r="E106" s="10">
        <v>41531</v>
      </c>
      <c r="F106" s="14">
        <v>4000</v>
      </c>
      <c r="G106" s="14">
        <v>4000</v>
      </c>
      <c r="DY106" s="1">
        <f>+ROUND(F106*17/30,2)</f>
        <v>2266.67</v>
      </c>
      <c r="DZ106" s="1">
        <v>4000</v>
      </c>
      <c r="EA106" s="1">
        <v>4000</v>
      </c>
      <c r="EB106" s="1">
        <v>4000</v>
      </c>
      <c r="EC106" s="1">
        <v>4000</v>
      </c>
      <c r="ED106" s="1">
        <v>4000</v>
      </c>
      <c r="EE106" s="1">
        <v>4000</v>
      </c>
      <c r="EF106" s="1">
        <v>4000</v>
      </c>
      <c r="EG106" s="1">
        <v>4000</v>
      </c>
      <c r="EH106" s="1">
        <v>4000</v>
      </c>
      <c r="EI106" s="1">
        <v>4000</v>
      </c>
      <c r="EJ106" s="1">
        <v>4000</v>
      </c>
      <c r="EK106" s="1">
        <v>4000</v>
      </c>
      <c r="EL106" s="1">
        <v>4000</v>
      </c>
      <c r="EM106" s="1">
        <v>4000</v>
      </c>
      <c r="EN106" s="1">
        <v>4000</v>
      </c>
      <c r="EO106" s="1">
        <v>4000</v>
      </c>
      <c r="EP106" s="1">
        <v>4000</v>
      </c>
      <c r="EQ106" s="1">
        <v>4000</v>
      </c>
      <c r="ER106" s="1">
        <v>4000</v>
      </c>
      <c r="ES106" s="1">
        <v>4000</v>
      </c>
      <c r="ET106" s="1">
        <v>4000</v>
      </c>
      <c r="EU106" s="1">
        <v>4000</v>
      </c>
      <c r="EV106" s="1">
        <v>4000</v>
      </c>
      <c r="EW106" s="1">
        <v>4000</v>
      </c>
      <c r="EX106" s="1">
        <v>4000</v>
      </c>
      <c r="EY106" s="1">
        <v>4000</v>
      </c>
      <c r="EZ106" s="1">
        <v>4000</v>
      </c>
      <c r="FA106" s="1">
        <v>4000</v>
      </c>
      <c r="FB106" s="1">
        <v>4000</v>
      </c>
      <c r="FC106" s="1">
        <v>4000</v>
      </c>
      <c r="FD106" s="1">
        <v>4000</v>
      </c>
      <c r="FE106" s="1">
        <v>4000</v>
      </c>
      <c r="FF106" s="1">
        <v>4000</v>
      </c>
      <c r="FG106" s="1">
        <v>4000</v>
      </c>
      <c r="FH106" s="1">
        <v>4000</v>
      </c>
      <c r="FI106" s="1">
        <v>4000</v>
      </c>
      <c r="FJ106" s="1">
        <v>4000</v>
      </c>
      <c r="FK106" s="1">
        <v>4000</v>
      </c>
      <c r="FL106" s="1">
        <v>4000</v>
      </c>
      <c r="FM106" s="1">
        <v>4000</v>
      </c>
      <c r="FN106" s="1">
        <v>4000</v>
      </c>
      <c r="FO106" s="1">
        <v>4000</v>
      </c>
      <c r="FP106" s="1">
        <v>4000</v>
      </c>
      <c r="FQ106" s="1">
        <v>4000</v>
      </c>
      <c r="FR106" s="1">
        <v>4000</v>
      </c>
      <c r="FT106" s="13">
        <f t="shared" si="5"/>
        <v>182266.66999999998</v>
      </c>
      <c r="FU106" s="13">
        <f t="shared" si="6"/>
        <v>134266.66999999998</v>
      </c>
      <c r="FW106" s="1">
        <v>3943.75</v>
      </c>
      <c r="FX106" s="1">
        <v>2.5</v>
      </c>
      <c r="FY106" s="1">
        <v>2.5</v>
      </c>
      <c r="GA106" s="1">
        <f t="shared" si="7"/>
        <v>5</v>
      </c>
      <c r="GB106" s="1">
        <f t="shared" si="8"/>
        <v>19718.75</v>
      </c>
    </row>
    <row r="107" spans="1:184" ht="18" x14ac:dyDescent="0.25">
      <c r="A107" s="8" t="s">
        <v>320</v>
      </c>
      <c r="B107" s="8" t="s">
        <v>131</v>
      </c>
      <c r="C107" s="9" t="s">
        <v>321</v>
      </c>
      <c r="D107" s="10" t="s">
        <v>322</v>
      </c>
      <c r="E107" s="10">
        <v>41536</v>
      </c>
      <c r="F107" s="14">
        <v>4000</v>
      </c>
      <c r="G107" s="14">
        <v>4000</v>
      </c>
      <c r="DY107" s="1">
        <f>+ROUND(F107*12/30,2)</f>
        <v>1600</v>
      </c>
      <c r="DZ107" s="1">
        <v>4000</v>
      </c>
      <c r="EA107" s="1">
        <v>4000</v>
      </c>
      <c r="EB107" s="1">
        <v>4000</v>
      </c>
      <c r="EC107" s="1">
        <v>4000</v>
      </c>
      <c r="ED107" s="1">
        <v>4000</v>
      </c>
      <c r="EE107" s="1">
        <v>4000</v>
      </c>
      <c r="EF107" s="1">
        <v>4000</v>
      </c>
      <c r="EG107" s="1">
        <v>4000</v>
      </c>
      <c r="EH107" s="1">
        <v>4000</v>
      </c>
      <c r="EI107" s="1">
        <v>4000</v>
      </c>
      <c r="EJ107" s="1">
        <v>4000</v>
      </c>
      <c r="EK107" s="1">
        <v>4000</v>
      </c>
      <c r="EL107" s="1">
        <v>4000</v>
      </c>
      <c r="EM107" s="1">
        <v>4000</v>
      </c>
      <c r="EN107" s="1">
        <v>4000</v>
      </c>
      <c r="EO107" s="1">
        <v>4000</v>
      </c>
      <c r="EP107" s="1">
        <v>4000</v>
      </c>
      <c r="EQ107" s="1">
        <v>4000</v>
      </c>
      <c r="ER107" s="1">
        <v>4000</v>
      </c>
      <c r="ES107" s="1">
        <v>4000</v>
      </c>
      <c r="ET107" s="1">
        <v>4000</v>
      </c>
      <c r="EU107" s="1">
        <v>4000</v>
      </c>
      <c r="EV107" s="1">
        <v>4000</v>
      </c>
      <c r="EW107" s="1">
        <v>4000</v>
      </c>
      <c r="EX107" s="1">
        <v>4000</v>
      </c>
      <c r="EY107" s="1">
        <v>4000</v>
      </c>
      <c r="EZ107" s="1">
        <v>4000</v>
      </c>
      <c r="FA107" s="1">
        <v>4000</v>
      </c>
      <c r="FB107" s="1">
        <v>4000</v>
      </c>
      <c r="FC107" s="1">
        <v>4000</v>
      </c>
      <c r="FD107" s="1">
        <v>4000</v>
      </c>
      <c r="FE107" s="1">
        <v>4000</v>
      </c>
      <c r="FF107" s="1">
        <v>4000</v>
      </c>
      <c r="FG107" s="1">
        <v>4000</v>
      </c>
      <c r="FH107" s="1">
        <v>4000</v>
      </c>
      <c r="FI107" s="1">
        <v>4000</v>
      </c>
      <c r="FJ107" s="1">
        <v>4000</v>
      </c>
      <c r="FK107" s="1">
        <v>4000</v>
      </c>
      <c r="FL107" s="1">
        <v>4000</v>
      </c>
      <c r="FM107" s="1">
        <v>4000</v>
      </c>
      <c r="FN107" s="1">
        <v>4000</v>
      </c>
      <c r="FO107" s="1">
        <v>4000</v>
      </c>
      <c r="FP107" s="1">
        <v>4000</v>
      </c>
      <c r="FQ107" s="1">
        <v>4000</v>
      </c>
      <c r="FR107" s="1">
        <v>4000</v>
      </c>
      <c r="FT107" s="13">
        <f t="shared" si="5"/>
        <v>181600</v>
      </c>
      <c r="FU107" s="13">
        <f t="shared" si="6"/>
        <v>133600</v>
      </c>
      <c r="FW107" s="1">
        <v>3817.72</v>
      </c>
      <c r="FX107" s="1">
        <v>2.5</v>
      </c>
      <c r="FY107" s="1">
        <v>2.5</v>
      </c>
      <c r="GA107" s="1">
        <f t="shared" si="7"/>
        <v>5</v>
      </c>
      <c r="GB107" s="1">
        <f t="shared" si="8"/>
        <v>19088.599999999999</v>
      </c>
    </row>
    <row r="108" spans="1:184" ht="18" x14ac:dyDescent="0.25">
      <c r="A108" s="8" t="s">
        <v>323</v>
      </c>
      <c r="B108" s="8" t="s">
        <v>131</v>
      </c>
      <c r="C108" s="9" t="s">
        <v>324</v>
      </c>
      <c r="D108" s="10" t="s">
        <v>325</v>
      </c>
      <c r="E108" s="10">
        <v>41543</v>
      </c>
      <c r="F108" s="14">
        <v>2250</v>
      </c>
      <c r="G108" s="14">
        <v>2250</v>
      </c>
      <c r="DY108" s="1">
        <f>+ROUND(F108*5/30,2)</f>
        <v>375</v>
      </c>
      <c r="DZ108" s="1">
        <v>2250</v>
      </c>
      <c r="EA108" s="1">
        <v>2250</v>
      </c>
      <c r="EB108" s="1">
        <v>2250</v>
      </c>
      <c r="EC108" s="1">
        <v>2250</v>
      </c>
      <c r="ED108" s="1">
        <v>2250</v>
      </c>
      <c r="EE108" s="1">
        <v>2250</v>
      </c>
      <c r="EF108" s="1">
        <v>2250</v>
      </c>
      <c r="EG108" s="1">
        <v>2250</v>
      </c>
      <c r="EH108" s="1">
        <v>2250</v>
      </c>
      <c r="EI108" s="1">
        <v>2250</v>
      </c>
      <c r="EJ108" s="1">
        <v>2250</v>
      </c>
      <c r="EK108" s="1">
        <v>2250</v>
      </c>
      <c r="EL108" s="1">
        <v>2250</v>
      </c>
      <c r="EM108" s="1">
        <v>2250</v>
      </c>
      <c r="EN108" s="1">
        <v>2250</v>
      </c>
      <c r="EO108" s="1">
        <v>2250</v>
      </c>
      <c r="EP108" s="1">
        <v>2250</v>
      </c>
      <c r="EQ108" s="1">
        <v>2250</v>
      </c>
      <c r="ER108" s="1">
        <v>2250</v>
      </c>
      <c r="ES108" s="1">
        <v>2250</v>
      </c>
      <c r="ET108" s="1">
        <v>2250</v>
      </c>
      <c r="EU108" s="1">
        <v>2250</v>
      </c>
      <c r="EV108" s="1">
        <v>2250</v>
      </c>
      <c r="EW108" s="1">
        <v>2250</v>
      </c>
      <c r="EX108" s="1">
        <v>2250</v>
      </c>
      <c r="EY108" s="1">
        <v>2250</v>
      </c>
      <c r="EZ108" s="1">
        <v>2250</v>
      </c>
      <c r="FA108" s="1">
        <v>2250</v>
      </c>
      <c r="FB108" s="1">
        <v>2250</v>
      </c>
      <c r="FC108" s="1">
        <v>2250</v>
      </c>
      <c r="FD108" s="1">
        <v>2250</v>
      </c>
      <c r="FE108" s="1">
        <v>2250</v>
      </c>
      <c r="FF108" s="1">
        <v>2250</v>
      </c>
      <c r="FG108" s="1">
        <v>2250</v>
      </c>
      <c r="FH108" s="1">
        <v>2250</v>
      </c>
      <c r="FI108" s="1">
        <v>2250</v>
      </c>
      <c r="FJ108" s="1">
        <v>2250</v>
      </c>
      <c r="FK108" s="1">
        <v>2250</v>
      </c>
      <c r="FL108" s="1">
        <v>2250</v>
      </c>
      <c r="FM108" s="1">
        <v>2250</v>
      </c>
      <c r="FN108" s="1">
        <v>2250</v>
      </c>
      <c r="FO108" s="1">
        <v>2250</v>
      </c>
      <c r="FP108" s="1">
        <v>2250</v>
      </c>
      <c r="FQ108" s="1">
        <v>2250</v>
      </c>
      <c r="FR108" s="1">
        <v>2250</v>
      </c>
      <c r="FT108" s="13">
        <f t="shared" si="5"/>
        <v>101625</v>
      </c>
      <c r="FU108" s="13">
        <f t="shared" si="6"/>
        <v>74625</v>
      </c>
      <c r="FW108" s="1">
        <v>2491.7600000000002</v>
      </c>
      <c r="FX108" s="1">
        <v>2.5</v>
      </c>
      <c r="GA108" s="1">
        <f t="shared" si="7"/>
        <v>2.5</v>
      </c>
      <c r="GB108" s="1">
        <f t="shared" si="8"/>
        <v>6229.4000000000005</v>
      </c>
    </row>
    <row r="109" spans="1:184" ht="18" x14ac:dyDescent="0.25">
      <c r="A109" s="8" t="s">
        <v>326</v>
      </c>
      <c r="B109" s="8" t="s">
        <v>131</v>
      </c>
      <c r="C109" s="9" t="s">
        <v>327</v>
      </c>
      <c r="D109" s="10" t="s">
        <v>328</v>
      </c>
      <c r="E109" s="10">
        <v>41543</v>
      </c>
      <c r="F109" s="14">
        <v>2500</v>
      </c>
      <c r="G109" s="14">
        <v>2500</v>
      </c>
      <c r="DY109" s="1">
        <f>+ROUND(F109*5/30,2)</f>
        <v>416.67</v>
      </c>
      <c r="DZ109" s="1">
        <v>2500</v>
      </c>
      <c r="EA109" s="1">
        <v>2500</v>
      </c>
      <c r="EB109" s="1">
        <v>2500</v>
      </c>
      <c r="EC109" s="1">
        <v>2500</v>
      </c>
      <c r="ED109" s="1">
        <v>2500</v>
      </c>
      <c r="EE109" s="1">
        <v>2500</v>
      </c>
      <c r="EF109" s="1">
        <v>2500</v>
      </c>
      <c r="EG109" s="1">
        <v>2500</v>
      </c>
      <c r="EH109" s="1">
        <v>2500</v>
      </c>
      <c r="EI109" s="1">
        <v>2500</v>
      </c>
      <c r="EJ109" s="1">
        <v>2500</v>
      </c>
      <c r="EK109" s="1">
        <v>2500</v>
      </c>
      <c r="EL109" s="1">
        <v>2500</v>
      </c>
      <c r="EM109" s="1">
        <v>2500</v>
      </c>
      <c r="EN109" s="1">
        <v>2500</v>
      </c>
      <c r="EO109" s="1">
        <v>2500</v>
      </c>
      <c r="EP109" s="1">
        <v>2500</v>
      </c>
      <c r="EQ109" s="1">
        <v>2500</v>
      </c>
      <c r="ER109" s="1">
        <v>2500</v>
      </c>
      <c r="ES109" s="1">
        <v>2500</v>
      </c>
      <c r="ET109" s="1">
        <v>2500</v>
      </c>
      <c r="EU109" s="1">
        <v>2500</v>
      </c>
      <c r="EV109" s="1">
        <v>2500</v>
      </c>
      <c r="EW109" s="1">
        <v>2500</v>
      </c>
      <c r="EX109" s="1">
        <v>2500</v>
      </c>
      <c r="EY109" s="1">
        <v>2500</v>
      </c>
      <c r="EZ109" s="1">
        <v>2500</v>
      </c>
      <c r="FA109" s="1">
        <v>2500</v>
      </c>
      <c r="FB109" s="1">
        <v>2500</v>
      </c>
      <c r="FC109" s="1">
        <v>2500</v>
      </c>
      <c r="FD109" s="1">
        <v>2500</v>
      </c>
      <c r="FE109" s="1">
        <v>2500</v>
      </c>
      <c r="FF109" s="1">
        <v>2500</v>
      </c>
      <c r="FG109" s="1">
        <v>2500</v>
      </c>
      <c r="FH109" s="1">
        <v>2500</v>
      </c>
      <c r="FI109" s="1">
        <v>2500</v>
      </c>
      <c r="FJ109" s="1">
        <v>2500</v>
      </c>
      <c r="FK109" s="1">
        <v>2500</v>
      </c>
      <c r="FL109" s="1">
        <v>2500</v>
      </c>
      <c r="FM109" s="1">
        <v>2500</v>
      </c>
      <c r="FN109" s="1">
        <v>2500</v>
      </c>
      <c r="FO109" s="1">
        <v>2500</v>
      </c>
      <c r="FP109" s="1">
        <v>2500</v>
      </c>
      <c r="FQ109" s="1">
        <v>2500</v>
      </c>
      <c r="FR109" s="1">
        <v>2500</v>
      </c>
      <c r="FT109" s="13">
        <f t="shared" si="5"/>
        <v>112916.67</v>
      </c>
      <c r="FU109" s="13">
        <f t="shared" si="6"/>
        <v>82916.67</v>
      </c>
      <c r="FW109" s="1">
        <v>2574.02</v>
      </c>
      <c r="FX109" s="1">
        <v>2.5</v>
      </c>
      <c r="FY109" s="1">
        <v>2.5</v>
      </c>
      <c r="GA109" s="1">
        <f t="shared" si="7"/>
        <v>5</v>
      </c>
      <c r="GB109" s="1">
        <f t="shared" si="8"/>
        <v>12870.1</v>
      </c>
    </row>
    <row r="110" spans="1:184" ht="18" x14ac:dyDescent="0.25">
      <c r="A110" s="8" t="s">
        <v>329</v>
      </c>
      <c r="B110" s="8" t="s">
        <v>131</v>
      </c>
      <c r="C110" s="9" t="s">
        <v>330</v>
      </c>
      <c r="D110" s="10" t="s">
        <v>331</v>
      </c>
      <c r="E110" s="10">
        <v>41549</v>
      </c>
      <c r="F110" s="14">
        <v>4000</v>
      </c>
      <c r="G110" s="14">
        <v>4000</v>
      </c>
      <c r="DZ110" s="1">
        <f>+ROUND(F110*29/30,2)</f>
        <v>3866.67</v>
      </c>
      <c r="EA110" s="1">
        <v>4000</v>
      </c>
      <c r="EB110" s="1">
        <v>4000</v>
      </c>
      <c r="EC110" s="1">
        <v>4000</v>
      </c>
      <c r="ED110" s="1">
        <v>4000</v>
      </c>
      <c r="EE110" s="1">
        <v>4000</v>
      </c>
      <c r="EF110" s="1">
        <v>4000</v>
      </c>
      <c r="EG110" s="1">
        <v>4000</v>
      </c>
      <c r="EH110" s="1">
        <v>4000</v>
      </c>
      <c r="EI110" s="1">
        <v>4000</v>
      </c>
      <c r="EJ110" s="1">
        <v>4000</v>
      </c>
      <c r="EK110" s="1">
        <v>4000</v>
      </c>
      <c r="EL110" s="1">
        <v>4000</v>
      </c>
      <c r="EM110" s="1">
        <v>4000</v>
      </c>
      <c r="EN110" s="1">
        <v>4000</v>
      </c>
      <c r="EO110" s="1">
        <v>4000</v>
      </c>
      <c r="EP110" s="1">
        <v>4000</v>
      </c>
      <c r="EQ110" s="1">
        <v>4000</v>
      </c>
      <c r="ER110" s="1">
        <v>4000</v>
      </c>
      <c r="ES110" s="1">
        <v>4000</v>
      </c>
      <c r="ET110" s="1">
        <v>4000</v>
      </c>
      <c r="EU110" s="1">
        <v>4000</v>
      </c>
      <c r="EV110" s="1">
        <v>4000</v>
      </c>
      <c r="EW110" s="1">
        <v>4000</v>
      </c>
      <c r="EX110" s="1">
        <v>4000</v>
      </c>
      <c r="EY110" s="1">
        <v>4000</v>
      </c>
      <c r="EZ110" s="1">
        <v>4000</v>
      </c>
      <c r="FA110" s="1">
        <v>4000</v>
      </c>
      <c r="FB110" s="1">
        <v>4000</v>
      </c>
      <c r="FC110" s="1">
        <v>4000</v>
      </c>
      <c r="FD110" s="1">
        <v>4000</v>
      </c>
      <c r="FE110" s="1">
        <v>4000</v>
      </c>
      <c r="FF110" s="1">
        <v>4000</v>
      </c>
      <c r="FG110" s="1">
        <v>4000</v>
      </c>
      <c r="FH110" s="1">
        <v>4000</v>
      </c>
      <c r="FI110" s="1">
        <v>4000</v>
      </c>
      <c r="FJ110" s="1">
        <v>4000</v>
      </c>
      <c r="FK110" s="1">
        <v>4000</v>
      </c>
      <c r="FL110" s="1">
        <v>4000</v>
      </c>
      <c r="FM110" s="1">
        <v>4000</v>
      </c>
      <c r="FN110" s="1">
        <v>4000</v>
      </c>
      <c r="FO110" s="1">
        <v>4000</v>
      </c>
      <c r="FP110" s="1">
        <v>4000</v>
      </c>
      <c r="FQ110" s="1">
        <v>4000</v>
      </c>
      <c r="FR110" s="1">
        <v>4000</v>
      </c>
      <c r="FT110" s="13">
        <f t="shared" si="5"/>
        <v>179866.66999999998</v>
      </c>
      <c r="FU110" s="13">
        <f t="shared" si="6"/>
        <v>131866.66999999998</v>
      </c>
      <c r="FW110" s="1">
        <v>4116.1099999999997</v>
      </c>
      <c r="FX110" s="1">
        <v>2.5</v>
      </c>
      <c r="FY110" s="1">
        <v>2.5</v>
      </c>
      <c r="GA110" s="1">
        <f t="shared" si="7"/>
        <v>5</v>
      </c>
      <c r="GB110" s="1">
        <f t="shared" si="8"/>
        <v>20580.55</v>
      </c>
    </row>
    <row r="111" spans="1:184" ht="18" x14ac:dyDescent="0.25">
      <c r="A111" s="8" t="s">
        <v>332</v>
      </c>
      <c r="B111" s="8" t="s">
        <v>15</v>
      </c>
      <c r="C111" s="9" t="s">
        <v>333</v>
      </c>
      <c r="D111" s="10" t="s">
        <v>334</v>
      </c>
      <c r="E111" s="10">
        <v>41561</v>
      </c>
      <c r="F111" s="14">
        <v>3500</v>
      </c>
      <c r="G111" s="14">
        <v>3500</v>
      </c>
      <c r="DZ111" s="1">
        <f>+ROUND(F111*17/30,2)</f>
        <v>1983.33</v>
      </c>
      <c r="EA111" s="1">
        <v>3500</v>
      </c>
      <c r="EB111" s="1">
        <v>3500</v>
      </c>
      <c r="EC111" s="1">
        <v>3500</v>
      </c>
      <c r="ED111" s="1">
        <v>3500</v>
      </c>
      <c r="EE111" s="1">
        <v>3500</v>
      </c>
      <c r="EF111" s="1">
        <v>3500</v>
      </c>
      <c r="EG111" s="1">
        <v>3500</v>
      </c>
      <c r="EH111" s="1">
        <v>3500</v>
      </c>
      <c r="EI111" s="1">
        <v>3500</v>
      </c>
      <c r="EJ111" s="1">
        <v>3500</v>
      </c>
      <c r="EK111" s="1">
        <v>3500</v>
      </c>
      <c r="EL111" s="1">
        <v>3500</v>
      </c>
      <c r="EM111" s="1">
        <v>3500</v>
      </c>
      <c r="EN111" s="1">
        <v>3500</v>
      </c>
      <c r="EO111" s="1">
        <v>3500</v>
      </c>
      <c r="EP111" s="1">
        <v>3500</v>
      </c>
      <c r="EQ111" s="1">
        <v>3500</v>
      </c>
      <c r="ER111" s="1">
        <v>3500</v>
      </c>
      <c r="ES111" s="1">
        <v>3500</v>
      </c>
      <c r="ET111" s="1">
        <v>3500</v>
      </c>
      <c r="EU111" s="1">
        <v>3500</v>
      </c>
      <c r="EV111" s="1">
        <v>3500</v>
      </c>
      <c r="EW111" s="1">
        <v>3500</v>
      </c>
      <c r="EX111" s="1">
        <v>3500</v>
      </c>
      <c r="EY111" s="1">
        <v>3500</v>
      </c>
      <c r="EZ111" s="1">
        <v>3500</v>
      </c>
      <c r="FA111" s="1">
        <v>3500</v>
      </c>
      <c r="FB111" s="1">
        <v>3500</v>
      </c>
      <c r="FC111" s="1">
        <v>3500</v>
      </c>
      <c r="FD111" s="1">
        <v>3500</v>
      </c>
      <c r="FE111" s="1">
        <v>3500</v>
      </c>
      <c r="FF111" s="1">
        <v>3500</v>
      </c>
      <c r="FG111" s="1">
        <v>3500</v>
      </c>
      <c r="FH111" s="1">
        <v>3500</v>
      </c>
      <c r="FI111" s="1">
        <v>3500</v>
      </c>
      <c r="FJ111" s="1">
        <v>3500</v>
      </c>
      <c r="FK111" s="1">
        <v>3500</v>
      </c>
      <c r="FL111" s="1">
        <v>3500</v>
      </c>
      <c r="FM111" s="1">
        <v>3500</v>
      </c>
      <c r="FN111" s="1">
        <v>3500</v>
      </c>
      <c r="FO111" s="1">
        <v>3500</v>
      </c>
      <c r="FP111" s="1">
        <v>3500</v>
      </c>
      <c r="FQ111" s="1">
        <v>3500</v>
      </c>
      <c r="FR111" s="1">
        <v>3500</v>
      </c>
      <c r="FT111" s="13">
        <f t="shared" si="5"/>
        <v>155983.33000000002</v>
      </c>
      <c r="FU111" s="13">
        <f t="shared" si="6"/>
        <v>113983.33000000002</v>
      </c>
      <c r="FW111" s="1">
        <v>3420.77</v>
      </c>
      <c r="FX111" s="1">
        <v>2.5</v>
      </c>
      <c r="FY111" s="1">
        <v>2.5</v>
      </c>
      <c r="GA111" s="1">
        <f t="shared" si="7"/>
        <v>5</v>
      </c>
      <c r="GB111" s="1">
        <f t="shared" si="8"/>
        <v>17103.849999999999</v>
      </c>
    </row>
    <row r="112" spans="1:184" ht="18" x14ac:dyDescent="0.25">
      <c r="A112" s="8" t="s">
        <v>335</v>
      </c>
      <c r="B112" s="8" t="s">
        <v>131</v>
      </c>
      <c r="C112" s="9" t="s">
        <v>336</v>
      </c>
      <c r="D112" s="10" t="s">
        <v>337</v>
      </c>
      <c r="E112" s="10">
        <v>41589</v>
      </c>
      <c r="F112" s="14">
        <v>4000</v>
      </c>
      <c r="G112" s="14">
        <v>4000</v>
      </c>
      <c r="EA112" s="1">
        <f>+ROUND(F112*20/30,2)</f>
        <v>2666.67</v>
      </c>
      <c r="EB112" s="1">
        <v>4000</v>
      </c>
      <c r="EC112" s="1">
        <v>4000</v>
      </c>
      <c r="ED112" s="1">
        <v>4000</v>
      </c>
      <c r="EE112" s="1">
        <v>4000</v>
      </c>
      <c r="EF112" s="1">
        <v>4000</v>
      </c>
      <c r="EG112" s="1">
        <v>4000</v>
      </c>
      <c r="EH112" s="1">
        <v>4000</v>
      </c>
      <c r="EI112" s="1">
        <v>4000</v>
      </c>
      <c r="EJ112" s="1">
        <v>4000</v>
      </c>
      <c r="EK112" s="1">
        <v>4000</v>
      </c>
      <c r="EL112" s="1">
        <v>4000</v>
      </c>
      <c r="EM112" s="1">
        <v>4000</v>
      </c>
      <c r="EN112" s="1">
        <v>4000</v>
      </c>
      <c r="EO112" s="1">
        <v>4000</v>
      </c>
      <c r="EP112" s="1">
        <v>4000</v>
      </c>
      <c r="EQ112" s="1">
        <v>4000</v>
      </c>
      <c r="ER112" s="1">
        <v>4000</v>
      </c>
      <c r="ES112" s="1">
        <v>4000</v>
      </c>
      <c r="ET112" s="1">
        <v>4000</v>
      </c>
      <c r="EU112" s="1">
        <v>4000</v>
      </c>
      <c r="EV112" s="1">
        <v>4000</v>
      </c>
      <c r="EW112" s="1">
        <v>4000</v>
      </c>
      <c r="EX112" s="1">
        <v>4000</v>
      </c>
      <c r="EY112" s="1">
        <v>4000</v>
      </c>
      <c r="EZ112" s="1">
        <v>4000</v>
      </c>
      <c r="FA112" s="1">
        <v>4000</v>
      </c>
      <c r="FB112" s="1">
        <v>4000</v>
      </c>
      <c r="FC112" s="1">
        <v>4000</v>
      </c>
      <c r="FD112" s="1">
        <v>4000</v>
      </c>
      <c r="FE112" s="1">
        <v>4000</v>
      </c>
      <c r="FF112" s="1">
        <v>4000</v>
      </c>
      <c r="FG112" s="1">
        <v>4000</v>
      </c>
      <c r="FH112" s="1">
        <v>4000</v>
      </c>
      <c r="FI112" s="1">
        <v>4000</v>
      </c>
      <c r="FJ112" s="1">
        <v>4000</v>
      </c>
      <c r="FK112" s="1">
        <v>4000</v>
      </c>
      <c r="FL112" s="1">
        <v>4000</v>
      </c>
      <c r="FM112" s="1">
        <v>4000</v>
      </c>
      <c r="FN112" s="1">
        <v>4000</v>
      </c>
      <c r="FO112" s="1">
        <v>4000</v>
      </c>
      <c r="FP112" s="1">
        <v>4000</v>
      </c>
      <c r="FQ112" s="1">
        <v>4000</v>
      </c>
      <c r="FR112" s="1">
        <v>4000</v>
      </c>
      <c r="FT112" s="13">
        <f t="shared" si="5"/>
        <v>174666.66999999998</v>
      </c>
      <c r="FU112" s="13">
        <f t="shared" si="6"/>
        <v>126666.66999999998</v>
      </c>
      <c r="FW112" s="1">
        <v>4080.11</v>
      </c>
      <c r="FX112" s="1">
        <v>2.5</v>
      </c>
      <c r="FY112" s="1">
        <v>2.5</v>
      </c>
      <c r="GA112" s="1">
        <f t="shared" si="7"/>
        <v>5</v>
      </c>
      <c r="GB112" s="1">
        <f t="shared" si="8"/>
        <v>20400.55</v>
      </c>
    </row>
    <row r="113" spans="1:184" ht="18" x14ac:dyDescent="0.25">
      <c r="A113" s="8" t="s">
        <v>338</v>
      </c>
      <c r="B113" s="8" t="s">
        <v>131</v>
      </c>
      <c r="C113" s="9" t="s">
        <v>339</v>
      </c>
      <c r="D113" s="10" t="s">
        <v>340</v>
      </c>
      <c r="E113" s="10">
        <v>41605</v>
      </c>
      <c r="F113" s="14">
        <v>2500</v>
      </c>
      <c r="G113" s="14">
        <v>2500</v>
      </c>
      <c r="EA113" s="1">
        <f>+ROUND(F113*4/30,2)</f>
        <v>333.33</v>
      </c>
      <c r="EB113" s="1">
        <v>2500</v>
      </c>
      <c r="EC113" s="1">
        <v>2500</v>
      </c>
      <c r="ED113" s="1">
        <v>2500</v>
      </c>
      <c r="EE113" s="1">
        <v>2500</v>
      </c>
      <c r="EF113" s="1">
        <v>2500</v>
      </c>
      <c r="EG113" s="1">
        <v>2500</v>
      </c>
      <c r="EH113" s="1">
        <v>2500</v>
      </c>
      <c r="EI113" s="1">
        <v>2500</v>
      </c>
      <c r="EJ113" s="1">
        <v>2500</v>
      </c>
      <c r="EK113" s="1">
        <v>2500</v>
      </c>
      <c r="EL113" s="1">
        <v>2500</v>
      </c>
      <c r="EM113" s="1">
        <v>2500</v>
      </c>
      <c r="EN113" s="1">
        <v>2500</v>
      </c>
      <c r="EO113" s="1">
        <v>2500</v>
      </c>
      <c r="EP113" s="1">
        <v>2500</v>
      </c>
      <c r="EQ113" s="1">
        <v>2500</v>
      </c>
      <c r="ER113" s="1">
        <v>2500</v>
      </c>
      <c r="ES113" s="1">
        <v>2500</v>
      </c>
      <c r="ET113" s="1">
        <v>2500</v>
      </c>
      <c r="EU113" s="1">
        <v>2500</v>
      </c>
      <c r="EV113" s="1">
        <v>2500</v>
      </c>
      <c r="EW113" s="1">
        <v>2500</v>
      </c>
      <c r="EX113" s="1">
        <v>2500</v>
      </c>
      <c r="EY113" s="1">
        <v>2500</v>
      </c>
      <c r="EZ113" s="1">
        <v>2500</v>
      </c>
      <c r="FA113" s="1">
        <v>2500</v>
      </c>
      <c r="FB113" s="1">
        <v>2500</v>
      </c>
      <c r="FC113" s="1">
        <v>2500</v>
      </c>
      <c r="FD113" s="1">
        <v>2500</v>
      </c>
      <c r="FE113" s="1">
        <v>2500</v>
      </c>
      <c r="FF113" s="1">
        <v>2500</v>
      </c>
      <c r="FG113" s="1">
        <v>2500</v>
      </c>
      <c r="FH113" s="1">
        <v>2500</v>
      </c>
      <c r="FI113" s="1">
        <v>2500</v>
      </c>
      <c r="FJ113" s="1">
        <v>2500</v>
      </c>
      <c r="FK113" s="1">
        <v>2500</v>
      </c>
      <c r="FL113" s="1">
        <v>2500</v>
      </c>
      <c r="FM113" s="1">
        <v>2500</v>
      </c>
      <c r="FN113" s="1">
        <v>2500</v>
      </c>
      <c r="FO113" s="1">
        <v>2500</v>
      </c>
      <c r="FP113" s="1">
        <v>2500</v>
      </c>
      <c r="FQ113" s="1">
        <v>2500</v>
      </c>
      <c r="FR113" s="1">
        <v>2500</v>
      </c>
      <c r="FT113" s="13">
        <f t="shared" si="5"/>
        <v>107833.33</v>
      </c>
      <c r="FU113" s="13">
        <f t="shared" si="6"/>
        <v>77833.33</v>
      </c>
      <c r="FW113" s="1">
        <v>2742.63</v>
      </c>
      <c r="FY113" s="1">
        <v>2.5</v>
      </c>
      <c r="GA113" s="1">
        <f t="shared" si="7"/>
        <v>2.5</v>
      </c>
      <c r="GB113" s="1">
        <f t="shared" si="8"/>
        <v>6856.5750000000007</v>
      </c>
    </row>
    <row r="114" spans="1:184" ht="18" x14ac:dyDescent="0.25">
      <c r="A114" s="8" t="s">
        <v>341</v>
      </c>
      <c r="B114" s="8" t="s">
        <v>15</v>
      </c>
      <c r="C114" s="9" t="s">
        <v>342</v>
      </c>
      <c r="D114" s="10" t="s">
        <v>343</v>
      </c>
      <c r="E114" s="10">
        <v>41605</v>
      </c>
      <c r="F114" s="14">
        <v>3000</v>
      </c>
      <c r="G114" s="14">
        <v>3000</v>
      </c>
      <c r="EA114" s="1">
        <f t="shared" ref="EA114:EA115" si="9">+ROUND(F114*4/30,2)</f>
        <v>400</v>
      </c>
      <c r="EB114" s="1">
        <v>3000</v>
      </c>
      <c r="EC114" s="1">
        <v>3000</v>
      </c>
      <c r="ED114" s="1">
        <v>3000</v>
      </c>
      <c r="EE114" s="1">
        <v>3000</v>
      </c>
      <c r="EF114" s="1">
        <v>3000</v>
      </c>
      <c r="EG114" s="1">
        <v>3000</v>
      </c>
      <c r="EH114" s="1">
        <v>3000</v>
      </c>
      <c r="EI114" s="1">
        <v>3000</v>
      </c>
      <c r="EJ114" s="1">
        <v>3000</v>
      </c>
      <c r="EK114" s="1">
        <v>3000</v>
      </c>
      <c r="EL114" s="1">
        <v>3000</v>
      </c>
      <c r="EM114" s="1">
        <v>3000</v>
      </c>
      <c r="EN114" s="1">
        <v>3000</v>
      </c>
      <c r="EO114" s="1">
        <v>3000</v>
      </c>
      <c r="EP114" s="1">
        <v>3000</v>
      </c>
      <c r="EQ114" s="1">
        <v>3000</v>
      </c>
      <c r="ER114" s="1">
        <v>3000</v>
      </c>
      <c r="ES114" s="1">
        <v>3000</v>
      </c>
      <c r="ET114" s="1">
        <v>3000</v>
      </c>
      <c r="EU114" s="1">
        <v>3000</v>
      </c>
      <c r="EV114" s="1">
        <v>3000</v>
      </c>
      <c r="EW114" s="1">
        <v>3000</v>
      </c>
      <c r="EX114" s="1">
        <v>3000</v>
      </c>
      <c r="EY114" s="1">
        <v>3000</v>
      </c>
      <c r="EZ114" s="1">
        <v>3000</v>
      </c>
      <c r="FA114" s="1">
        <v>3000</v>
      </c>
      <c r="FB114" s="1">
        <v>3000</v>
      </c>
      <c r="FC114" s="1">
        <v>3000</v>
      </c>
      <c r="FD114" s="1">
        <v>3000</v>
      </c>
      <c r="FE114" s="1">
        <v>3000</v>
      </c>
      <c r="FF114" s="1">
        <v>3000</v>
      </c>
      <c r="FG114" s="1">
        <v>3000</v>
      </c>
      <c r="FH114" s="1">
        <v>3000</v>
      </c>
      <c r="FI114" s="1">
        <v>3000</v>
      </c>
      <c r="FJ114" s="1">
        <v>3000</v>
      </c>
      <c r="FK114" s="1">
        <v>3000</v>
      </c>
      <c r="FL114" s="1">
        <v>3000</v>
      </c>
      <c r="FM114" s="1">
        <v>3000</v>
      </c>
      <c r="FN114" s="1">
        <v>3000</v>
      </c>
      <c r="FO114" s="1">
        <v>3000</v>
      </c>
      <c r="FP114" s="1">
        <v>3000</v>
      </c>
      <c r="FQ114" s="1">
        <v>3000</v>
      </c>
      <c r="FR114" s="1">
        <v>3000</v>
      </c>
      <c r="FT114" s="13">
        <f t="shared" si="5"/>
        <v>129400</v>
      </c>
      <c r="FU114" s="13">
        <f t="shared" si="6"/>
        <v>93400</v>
      </c>
      <c r="FW114" s="1">
        <v>3135.15</v>
      </c>
      <c r="FY114" s="1">
        <v>2.5</v>
      </c>
      <c r="GA114" s="1">
        <f t="shared" si="7"/>
        <v>2.5</v>
      </c>
      <c r="GB114" s="1">
        <f t="shared" si="8"/>
        <v>7837.875</v>
      </c>
    </row>
    <row r="115" spans="1:184" ht="18" x14ac:dyDescent="0.25">
      <c r="A115" s="8" t="s">
        <v>344</v>
      </c>
      <c r="B115" s="8" t="s">
        <v>15</v>
      </c>
      <c r="C115" s="9" t="s">
        <v>345</v>
      </c>
      <c r="D115" s="10" t="s">
        <v>346</v>
      </c>
      <c r="E115" s="10">
        <v>41605</v>
      </c>
      <c r="F115" s="14">
        <v>4000</v>
      </c>
      <c r="G115" s="14">
        <v>4000</v>
      </c>
      <c r="EA115" s="1">
        <f t="shared" si="9"/>
        <v>533.33000000000004</v>
      </c>
      <c r="EB115" s="1">
        <v>4000</v>
      </c>
      <c r="EC115" s="1">
        <v>4000</v>
      </c>
      <c r="ED115" s="1">
        <v>4000</v>
      </c>
      <c r="EE115" s="1">
        <v>4000</v>
      </c>
      <c r="EF115" s="1">
        <v>4000</v>
      </c>
      <c r="EG115" s="1">
        <v>4000</v>
      </c>
      <c r="EH115" s="1">
        <v>4000</v>
      </c>
      <c r="EI115" s="1">
        <v>4000</v>
      </c>
      <c r="EJ115" s="1">
        <v>4000</v>
      </c>
      <c r="EK115" s="1">
        <v>4000</v>
      </c>
      <c r="EL115" s="1">
        <v>4000</v>
      </c>
      <c r="EM115" s="1">
        <v>4000</v>
      </c>
      <c r="EN115" s="1">
        <v>4000</v>
      </c>
      <c r="EO115" s="1">
        <v>4000</v>
      </c>
      <c r="EP115" s="1">
        <v>4000</v>
      </c>
      <c r="EQ115" s="1">
        <v>4000</v>
      </c>
      <c r="ER115" s="1">
        <v>4000</v>
      </c>
      <c r="ES115" s="1">
        <v>4000</v>
      </c>
      <c r="ET115" s="1">
        <v>4000</v>
      </c>
      <c r="EU115" s="1">
        <v>4000</v>
      </c>
      <c r="EV115" s="1">
        <v>4000</v>
      </c>
      <c r="EW115" s="1">
        <v>4000</v>
      </c>
      <c r="EX115" s="1">
        <v>4000</v>
      </c>
      <c r="EY115" s="1">
        <v>4000</v>
      </c>
      <c r="EZ115" s="1">
        <v>4000</v>
      </c>
      <c r="FA115" s="1">
        <v>4000</v>
      </c>
      <c r="FB115" s="1">
        <v>4000</v>
      </c>
      <c r="FC115" s="1">
        <v>4000</v>
      </c>
      <c r="FD115" s="1">
        <v>4000</v>
      </c>
      <c r="FE115" s="1">
        <v>4000</v>
      </c>
      <c r="FF115" s="1">
        <v>4000</v>
      </c>
      <c r="FG115" s="1">
        <v>4000</v>
      </c>
      <c r="FH115" s="1">
        <v>4000</v>
      </c>
      <c r="FI115" s="1">
        <v>4000</v>
      </c>
      <c r="FJ115" s="1">
        <v>4000</v>
      </c>
      <c r="FK115" s="1">
        <v>4000</v>
      </c>
      <c r="FL115" s="1">
        <v>4000</v>
      </c>
      <c r="FM115" s="1">
        <v>4000</v>
      </c>
      <c r="FN115" s="1">
        <v>4000</v>
      </c>
      <c r="FO115" s="1">
        <v>4000</v>
      </c>
      <c r="FP115" s="1">
        <v>4000</v>
      </c>
      <c r="FQ115" s="1">
        <v>4000</v>
      </c>
      <c r="FR115" s="1">
        <v>4000</v>
      </c>
      <c r="FT115" s="13">
        <f t="shared" si="5"/>
        <v>172533.33000000002</v>
      </c>
      <c r="FU115" s="13">
        <f t="shared" si="6"/>
        <v>124533.33000000002</v>
      </c>
      <c r="FW115" s="1">
        <v>5492.25</v>
      </c>
      <c r="FY115" s="1">
        <v>2.5</v>
      </c>
      <c r="GA115" s="1">
        <f t="shared" si="7"/>
        <v>2.5</v>
      </c>
      <c r="GB115" s="1">
        <f t="shared" si="8"/>
        <v>13730.625</v>
      </c>
    </row>
    <row r="116" spans="1:184" ht="18" x14ac:dyDescent="0.25">
      <c r="A116" s="8" t="s">
        <v>347</v>
      </c>
      <c r="B116" s="8" t="s">
        <v>131</v>
      </c>
      <c r="C116" s="9" t="s">
        <v>348</v>
      </c>
      <c r="D116" s="10" t="s">
        <v>349</v>
      </c>
      <c r="E116" s="10">
        <v>41612</v>
      </c>
      <c r="F116" s="14">
        <v>2250</v>
      </c>
      <c r="G116" s="14">
        <v>2250</v>
      </c>
      <c r="EB116" s="1">
        <f>+ROUND(F116*27/30,2)</f>
        <v>2025</v>
      </c>
      <c r="EC116" s="1">
        <v>2250</v>
      </c>
      <c r="ED116" s="1">
        <v>2250</v>
      </c>
      <c r="EE116" s="1">
        <v>2250</v>
      </c>
      <c r="EF116" s="1">
        <v>2250</v>
      </c>
      <c r="EG116" s="1">
        <v>2250</v>
      </c>
      <c r="EH116" s="1">
        <v>2250</v>
      </c>
      <c r="EI116" s="1">
        <v>2250</v>
      </c>
      <c r="EJ116" s="1">
        <v>2250</v>
      </c>
      <c r="EK116" s="1">
        <v>2250</v>
      </c>
      <c r="EL116" s="1">
        <v>2250</v>
      </c>
      <c r="EM116" s="1">
        <v>2250</v>
      </c>
      <c r="EN116" s="1">
        <v>2250</v>
      </c>
      <c r="EO116" s="1">
        <v>2250</v>
      </c>
      <c r="EP116" s="1">
        <v>2250</v>
      </c>
      <c r="EQ116" s="1">
        <v>2250</v>
      </c>
      <c r="ER116" s="1">
        <v>2250</v>
      </c>
      <c r="ES116" s="1">
        <v>2250</v>
      </c>
      <c r="ET116" s="1">
        <v>2250</v>
      </c>
      <c r="EU116" s="1">
        <v>2250</v>
      </c>
      <c r="EV116" s="1">
        <v>2250</v>
      </c>
      <c r="EW116" s="1">
        <v>2250</v>
      </c>
      <c r="EX116" s="1">
        <v>2250</v>
      </c>
      <c r="EY116" s="1">
        <v>2250</v>
      </c>
      <c r="EZ116" s="1">
        <v>2250</v>
      </c>
      <c r="FA116" s="1">
        <v>2250</v>
      </c>
      <c r="FB116" s="1">
        <v>2250</v>
      </c>
      <c r="FC116" s="1">
        <v>2250</v>
      </c>
      <c r="FD116" s="1">
        <v>2250</v>
      </c>
      <c r="FE116" s="1">
        <v>2250</v>
      </c>
      <c r="FF116" s="1">
        <v>2250</v>
      </c>
      <c r="FG116" s="1">
        <v>2250</v>
      </c>
      <c r="FH116" s="1">
        <v>2250</v>
      </c>
      <c r="FI116" s="1">
        <v>2250</v>
      </c>
      <c r="FJ116" s="1">
        <v>2250</v>
      </c>
      <c r="FK116" s="1">
        <v>2250</v>
      </c>
      <c r="FL116" s="1">
        <v>2250</v>
      </c>
      <c r="FM116" s="1">
        <v>2250</v>
      </c>
      <c r="FN116" s="1">
        <v>2250</v>
      </c>
      <c r="FO116" s="1">
        <v>2250</v>
      </c>
      <c r="FP116" s="1">
        <v>2250</v>
      </c>
      <c r="FQ116" s="1">
        <v>2250</v>
      </c>
      <c r="FR116" s="1">
        <v>2250</v>
      </c>
      <c r="FT116" s="13">
        <f t="shared" si="5"/>
        <v>96525</v>
      </c>
      <c r="FU116" s="13">
        <f t="shared" si="6"/>
        <v>69525</v>
      </c>
      <c r="GA116" s="1">
        <f t="shared" si="7"/>
        <v>0</v>
      </c>
      <c r="GB116" s="1">
        <f t="shared" si="8"/>
        <v>0</v>
      </c>
    </row>
    <row r="117" spans="1:184" ht="18" x14ac:dyDescent="0.25">
      <c r="A117" s="8" t="s">
        <v>350</v>
      </c>
      <c r="B117" s="8" t="s">
        <v>19</v>
      </c>
      <c r="C117" s="9" t="s">
        <v>351</v>
      </c>
      <c r="D117" s="10" t="s">
        <v>352</v>
      </c>
      <c r="E117" s="10">
        <v>41620</v>
      </c>
      <c r="F117" s="14">
        <v>3500</v>
      </c>
      <c r="G117" s="14">
        <v>3500</v>
      </c>
      <c r="EB117" s="1">
        <f>+ROUND(F117*19/30,2)</f>
        <v>2216.67</v>
      </c>
      <c r="EC117" s="1">
        <v>3500</v>
      </c>
      <c r="ED117" s="1">
        <v>3500</v>
      </c>
      <c r="EE117" s="1">
        <v>3500</v>
      </c>
      <c r="EF117" s="1">
        <v>3500</v>
      </c>
      <c r="EG117" s="1">
        <v>3500</v>
      </c>
      <c r="EH117" s="1">
        <v>3500</v>
      </c>
      <c r="EI117" s="1">
        <v>3500</v>
      </c>
      <c r="EJ117" s="1">
        <v>3500</v>
      </c>
      <c r="EK117" s="1">
        <v>3500</v>
      </c>
      <c r="EL117" s="1">
        <v>3500</v>
      </c>
      <c r="EM117" s="1">
        <v>3500</v>
      </c>
      <c r="EN117" s="1">
        <v>3500</v>
      </c>
      <c r="EO117" s="1">
        <v>3500</v>
      </c>
      <c r="EP117" s="1">
        <v>3500</v>
      </c>
      <c r="EQ117" s="1">
        <v>3500</v>
      </c>
      <c r="ER117" s="1">
        <v>3500</v>
      </c>
      <c r="ES117" s="1">
        <v>3500</v>
      </c>
      <c r="ET117" s="1">
        <v>3500</v>
      </c>
      <c r="EU117" s="1">
        <v>3500</v>
      </c>
      <c r="EV117" s="1">
        <v>3500</v>
      </c>
      <c r="EW117" s="1">
        <v>3500</v>
      </c>
      <c r="EX117" s="1">
        <v>3500</v>
      </c>
      <c r="EY117" s="1">
        <v>3500</v>
      </c>
      <c r="EZ117" s="1">
        <v>3500</v>
      </c>
      <c r="FA117" s="1">
        <v>3500</v>
      </c>
      <c r="FB117" s="1">
        <v>3500</v>
      </c>
      <c r="FC117" s="1">
        <v>3500</v>
      </c>
      <c r="FD117" s="1">
        <v>3500</v>
      </c>
      <c r="FE117" s="1">
        <v>3500</v>
      </c>
      <c r="FF117" s="1">
        <v>3500</v>
      </c>
      <c r="FG117" s="1">
        <v>3500</v>
      </c>
      <c r="FH117" s="1">
        <v>3500</v>
      </c>
      <c r="FI117" s="1">
        <v>3500</v>
      </c>
      <c r="FJ117" s="1">
        <v>3500</v>
      </c>
      <c r="FK117" s="1">
        <v>3500</v>
      </c>
      <c r="FL117" s="1">
        <v>3500</v>
      </c>
      <c r="FM117" s="1">
        <v>3500</v>
      </c>
      <c r="FN117" s="1">
        <v>3500</v>
      </c>
      <c r="FO117" s="1">
        <v>3500</v>
      </c>
      <c r="FP117" s="1">
        <v>3500</v>
      </c>
      <c r="FQ117" s="1">
        <v>3500</v>
      </c>
      <c r="FR117" s="1">
        <v>3500</v>
      </c>
      <c r="FT117" s="13">
        <f t="shared" si="5"/>
        <v>149216.66999999998</v>
      </c>
      <c r="FU117" s="13">
        <f t="shared" si="6"/>
        <v>107216.66999999998</v>
      </c>
      <c r="FW117" s="1">
        <v>3590.95</v>
      </c>
      <c r="FY117" s="1">
        <v>2.5</v>
      </c>
      <c r="GA117" s="1">
        <f t="shared" si="7"/>
        <v>2.5</v>
      </c>
      <c r="GB117" s="1">
        <f t="shared" si="8"/>
        <v>8977.375</v>
      </c>
    </row>
    <row r="118" spans="1:184" ht="18" x14ac:dyDescent="0.25">
      <c r="A118" s="8" t="s">
        <v>353</v>
      </c>
      <c r="B118" s="8" t="s">
        <v>131</v>
      </c>
      <c r="C118" s="9" t="s">
        <v>354</v>
      </c>
      <c r="D118" s="10" t="s">
        <v>355</v>
      </c>
      <c r="E118" s="10">
        <v>41640</v>
      </c>
      <c r="F118" s="14">
        <v>3500</v>
      </c>
      <c r="G118" s="14">
        <v>3500</v>
      </c>
      <c r="EC118" s="1">
        <v>3500</v>
      </c>
      <c r="ED118" s="1">
        <v>3500</v>
      </c>
      <c r="EE118" s="1">
        <v>3500</v>
      </c>
      <c r="EF118" s="1">
        <v>3500</v>
      </c>
      <c r="EG118" s="1">
        <v>3500</v>
      </c>
      <c r="EH118" s="1">
        <v>3500</v>
      </c>
      <c r="EI118" s="1">
        <v>3500</v>
      </c>
      <c r="EJ118" s="1">
        <v>3500</v>
      </c>
      <c r="EK118" s="1">
        <v>3500</v>
      </c>
      <c r="EL118" s="1">
        <v>3500</v>
      </c>
      <c r="EM118" s="1">
        <v>3500</v>
      </c>
      <c r="EN118" s="1">
        <v>3500</v>
      </c>
      <c r="EO118" s="1">
        <v>3500</v>
      </c>
      <c r="EP118" s="1">
        <v>3500</v>
      </c>
      <c r="EQ118" s="1">
        <v>3500</v>
      </c>
      <c r="ER118" s="1">
        <v>3500</v>
      </c>
      <c r="ES118" s="1">
        <v>3500</v>
      </c>
      <c r="ET118" s="1">
        <v>3500</v>
      </c>
      <c r="EU118" s="1">
        <v>3500</v>
      </c>
      <c r="EV118" s="1">
        <v>3500</v>
      </c>
      <c r="EW118" s="1">
        <v>3500</v>
      </c>
      <c r="EX118" s="1">
        <v>3500</v>
      </c>
      <c r="EY118" s="1">
        <v>3500</v>
      </c>
      <c r="EZ118" s="1">
        <v>3500</v>
      </c>
      <c r="FA118" s="1">
        <v>3500</v>
      </c>
      <c r="FB118" s="1">
        <v>3500</v>
      </c>
      <c r="FC118" s="1">
        <v>3500</v>
      </c>
      <c r="FD118" s="1">
        <v>3500</v>
      </c>
      <c r="FE118" s="1">
        <v>3500</v>
      </c>
      <c r="FF118" s="1">
        <v>3500</v>
      </c>
      <c r="FG118" s="1">
        <v>3500</v>
      </c>
      <c r="FH118" s="1">
        <v>3500</v>
      </c>
      <c r="FI118" s="1">
        <v>3500</v>
      </c>
      <c r="FJ118" s="1">
        <v>3500</v>
      </c>
      <c r="FK118" s="1">
        <v>3500</v>
      </c>
      <c r="FL118" s="1">
        <v>3500</v>
      </c>
      <c r="FM118" s="1">
        <v>3500</v>
      </c>
      <c r="FN118" s="1">
        <v>3500</v>
      </c>
      <c r="FO118" s="1">
        <v>3500</v>
      </c>
      <c r="FP118" s="1">
        <v>3500</v>
      </c>
      <c r="FQ118" s="1">
        <v>3500</v>
      </c>
      <c r="FR118" s="1">
        <v>3500</v>
      </c>
      <c r="FT118" s="13">
        <f t="shared" si="5"/>
        <v>147000</v>
      </c>
      <c r="FU118" s="13">
        <f t="shared" si="6"/>
        <v>105000</v>
      </c>
      <c r="FW118" s="1">
        <v>3685.64</v>
      </c>
      <c r="FY118" s="1">
        <v>2.5</v>
      </c>
      <c r="GA118" s="1">
        <f t="shared" si="7"/>
        <v>2.5</v>
      </c>
      <c r="GB118" s="1">
        <f t="shared" si="8"/>
        <v>9214.1</v>
      </c>
    </row>
    <row r="119" spans="1:184" ht="18" x14ac:dyDescent="0.25">
      <c r="A119" s="8" t="s">
        <v>356</v>
      </c>
      <c r="B119" s="8" t="s">
        <v>131</v>
      </c>
      <c r="C119" s="9" t="s">
        <v>357</v>
      </c>
      <c r="D119" s="10" t="s">
        <v>358</v>
      </c>
      <c r="E119" s="10">
        <v>41641</v>
      </c>
      <c r="F119" s="14">
        <v>4000</v>
      </c>
      <c r="G119" s="14">
        <v>4000</v>
      </c>
      <c r="EC119" s="1">
        <f>+ROUND(F119*29/30,2)</f>
        <v>3866.67</v>
      </c>
      <c r="ED119" s="1">
        <v>4000</v>
      </c>
      <c r="EE119" s="1">
        <v>4000</v>
      </c>
      <c r="EF119" s="1">
        <v>4000</v>
      </c>
      <c r="EG119" s="1">
        <v>4000</v>
      </c>
      <c r="EH119" s="1">
        <v>4000</v>
      </c>
      <c r="EI119" s="1">
        <v>4000</v>
      </c>
      <c r="EJ119" s="1">
        <v>4000</v>
      </c>
      <c r="EK119" s="1">
        <v>4000</v>
      </c>
      <c r="EL119" s="1">
        <v>4000</v>
      </c>
      <c r="EM119" s="1">
        <v>4000</v>
      </c>
      <c r="EN119" s="1">
        <v>4000</v>
      </c>
      <c r="EO119" s="1">
        <v>4000</v>
      </c>
      <c r="EP119" s="1">
        <v>4000</v>
      </c>
      <c r="EQ119" s="1">
        <v>4000</v>
      </c>
      <c r="ER119" s="1">
        <v>4000</v>
      </c>
      <c r="ES119" s="1">
        <v>4000</v>
      </c>
      <c r="ET119" s="1">
        <v>4000</v>
      </c>
      <c r="EU119" s="1">
        <v>4000</v>
      </c>
      <c r="EV119" s="1">
        <v>4000</v>
      </c>
      <c r="EW119" s="1">
        <v>4000</v>
      </c>
      <c r="EX119" s="1">
        <v>4000</v>
      </c>
      <c r="EY119" s="1">
        <v>4000</v>
      </c>
      <c r="EZ119" s="1">
        <v>4000</v>
      </c>
      <c r="FA119" s="1">
        <v>4000</v>
      </c>
      <c r="FB119" s="1">
        <v>4000</v>
      </c>
      <c r="FC119" s="1">
        <v>4000</v>
      </c>
      <c r="FD119" s="1">
        <v>4000</v>
      </c>
      <c r="FE119" s="1">
        <v>4000</v>
      </c>
      <c r="FF119" s="1">
        <v>4000</v>
      </c>
      <c r="FG119" s="1">
        <v>4000</v>
      </c>
      <c r="FH119" s="1">
        <v>4000</v>
      </c>
      <c r="FI119" s="1">
        <v>4000</v>
      </c>
      <c r="FJ119" s="1">
        <v>4000</v>
      </c>
      <c r="FK119" s="1">
        <v>4000</v>
      </c>
      <c r="FL119" s="1">
        <v>4000</v>
      </c>
      <c r="FM119" s="1">
        <v>4000</v>
      </c>
      <c r="FN119" s="1">
        <v>4000</v>
      </c>
      <c r="FO119" s="1">
        <v>4000</v>
      </c>
      <c r="FP119" s="1">
        <v>4000</v>
      </c>
      <c r="FQ119" s="1">
        <v>4000</v>
      </c>
      <c r="FR119" s="1">
        <v>4000</v>
      </c>
      <c r="FT119" s="13">
        <f t="shared" si="5"/>
        <v>167866.66999999998</v>
      </c>
      <c r="FU119" s="13">
        <f t="shared" si="6"/>
        <v>119866.66999999998</v>
      </c>
      <c r="FW119" s="1">
        <v>3892.63</v>
      </c>
      <c r="FY119" s="1">
        <v>2.5</v>
      </c>
      <c r="GA119" s="1">
        <f t="shared" si="7"/>
        <v>2.5</v>
      </c>
      <c r="GB119" s="1">
        <f t="shared" si="8"/>
        <v>9731.5750000000007</v>
      </c>
    </row>
    <row r="120" spans="1:184" ht="18" x14ac:dyDescent="0.25">
      <c r="A120" s="8" t="s">
        <v>359</v>
      </c>
      <c r="B120" s="8" t="s">
        <v>15</v>
      </c>
      <c r="C120" s="9" t="s">
        <v>360</v>
      </c>
      <c r="D120" s="10" t="s">
        <v>361</v>
      </c>
      <c r="E120" s="10">
        <v>41644</v>
      </c>
      <c r="F120" s="14">
        <v>4000</v>
      </c>
      <c r="G120" s="14">
        <v>4000</v>
      </c>
      <c r="EC120" s="1">
        <f>+ROUND(F120*26/30,2)</f>
        <v>3466.67</v>
      </c>
      <c r="ED120" s="1">
        <v>4000</v>
      </c>
      <c r="EE120" s="1">
        <v>4000</v>
      </c>
      <c r="EF120" s="1">
        <v>4000</v>
      </c>
      <c r="EG120" s="1">
        <v>4000</v>
      </c>
      <c r="EH120" s="1">
        <v>4000</v>
      </c>
      <c r="EI120" s="1">
        <v>4000</v>
      </c>
      <c r="EJ120" s="1">
        <v>4000</v>
      </c>
      <c r="EK120" s="1">
        <v>4000</v>
      </c>
      <c r="EL120" s="1">
        <v>4000</v>
      </c>
      <c r="EM120" s="1">
        <v>4000</v>
      </c>
      <c r="EN120" s="1">
        <v>4000</v>
      </c>
      <c r="EO120" s="1">
        <v>4000</v>
      </c>
      <c r="EP120" s="1">
        <v>4000</v>
      </c>
      <c r="EQ120" s="1">
        <v>4000</v>
      </c>
      <c r="ER120" s="1">
        <v>4000</v>
      </c>
      <c r="ES120" s="1">
        <v>4000</v>
      </c>
      <c r="ET120" s="1">
        <v>4000</v>
      </c>
      <c r="EU120" s="1">
        <v>4000</v>
      </c>
      <c r="EV120" s="1">
        <v>4000</v>
      </c>
      <c r="EW120" s="1">
        <v>4000</v>
      </c>
      <c r="EX120" s="1">
        <v>4000</v>
      </c>
      <c r="EY120" s="1">
        <v>4000</v>
      </c>
      <c r="EZ120" s="1">
        <v>4000</v>
      </c>
      <c r="FA120" s="1">
        <v>4000</v>
      </c>
      <c r="FB120" s="1">
        <v>4000</v>
      </c>
      <c r="FC120" s="1">
        <v>4000</v>
      </c>
      <c r="FD120" s="1">
        <v>4000</v>
      </c>
      <c r="FE120" s="1">
        <v>4000</v>
      </c>
      <c r="FF120" s="1">
        <v>4000</v>
      </c>
      <c r="FG120" s="1">
        <v>4000</v>
      </c>
      <c r="FH120" s="1">
        <v>4000</v>
      </c>
      <c r="FI120" s="1">
        <v>4000</v>
      </c>
      <c r="FJ120" s="1">
        <v>4000</v>
      </c>
      <c r="FK120" s="1">
        <v>4000</v>
      </c>
      <c r="FL120" s="1">
        <v>4000</v>
      </c>
      <c r="FM120" s="1">
        <v>4000</v>
      </c>
      <c r="FN120" s="1">
        <v>4000</v>
      </c>
      <c r="FO120" s="1">
        <v>4000</v>
      </c>
      <c r="FP120" s="1">
        <v>4000</v>
      </c>
      <c r="FQ120" s="1">
        <v>4000</v>
      </c>
      <c r="FR120" s="1">
        <v>4000</v>
      </c>
      <c r="FT120" s="13">
        <f t="shared" si="5"/>
        <v>167466.66999999998</v>
      </c>
      <c r="FU120" s="13">
        <f t="shared" si="6"/>
        <v>119466.66999999998</v>
      </c>
      <c r="FW120" s="1">
        <v>3854.37</v>
      </c>
      <c r="FY120" s="1">
        <v>2.5</v>
      </c>
      <c r="GA120" s="1">
        <f t="shared" si="7"/>
        <v>2.5</v>
      </c>
      <c r="GB120" s="1">
        <f t="shared" si="8"/>
        <v>9635.9249999999993</v>
      </c>
    </row>
    <row r="121" spans="1:184" ht="18" x14ac:dyDescent="0.25">
      <c r="A121" s="8" t="s">
        <v>362</v>
      </c>
      <c r="B121" s="8" t="s">
        <v>131</v>
      </c>
      <c r="C121" s="9" t="s">
        <v>363</v>
      </c>
      <c r="D121" s="10" t="s">
        <v>364</v>
      </c>
      <c r="E121" s="10">
        <v>41649</v>
      </c>
      <c r="F121" s="14">
        <v>2500</v>
      </c>
      <c r="G121" s="14">
        <v>2500</v>
      </c>
      <c r="EC121" s="1">
        <f>+ROUND(F121*21/30,2)</f>
        <v>1750</v>
      </c>
      <c r="ED121" s="1">
        <v>2500</v>
      </c>
      <c r="EE121" s="1">
        <v>2500</v>
      </c>
      <c r="EF121" s="1">
        <v>2500</v>
      </c>
      <c r="EG121" s="1">
        <v>2500</v>
      </c>
      <c r="EH121" s="1">
        <v>2500</v>
      </c>
      <c r="EI121" s="1">
        <v>2500</v>
      </c>
      <c r="EJ121" s="1">
        <v>2500</v>
      </c>
      <c r="EK121" s="1">
        <v>2500</v>
      </c>
      <c r="EL121" s="1">
        <v>2500</v>
      </c>
      <c r="EM121" s="1">
        <v>2500</v>
      </c>
      <c r="EN121" s="1">
        <v>2500</v>
      </c>
      <c r="EO121" s="1">
        <v>2500</v>
      </c>
      <c r="EP121" s="1">
        <v>2500</v>
      </c>
      <c r="EQ121" s="1">
        <v>2500</v>
      </c>
      <c r="ER121" s="1">
        <v>2500</v>
      </c>
      <c r="ES121" s="1">
        <v>2500</v>
      </c>
      <c r="ET121" s="1">
        <v>2500</v>
      </c>
      <c r="EU121" s="1">
        <v>2500</v>
      </c>
      <c r="EV121" s="1">
        <v>2500</v>
      </c>
      <c r="EW121" s="1">
        <v>2500</v>
      </c>
      <c r="EX121" s="1">
        <v>2500</v>
      </c>
      <c r="EY121" s="1">
        <v>2500</v>
      </c>
      <c r="EZ121" s="1">
        <v>2500</v>
      </c>
      <c r="FA121" s="1">
        <v>2500</v>
      </c>
      <c r="FB121" s="1">
        <v>2500</v>
      </c>
      <c r="FC121" s="1">
        <v>2500</v>
      </c>
      <c r="FD121" s="1">
        <v>2500</v>
      </c>
      <c r="FE121" s="1">
        <v>2500</v>
      </c>
      <c r="FF121" s="1">
        <v>2500</v>
      </c>
      <c r="FG121" s="1">
        <v>2500</v>
      </c>
      <c r="FH121" s="1">
        <v>2500</v>
      </c>
      <c r="FI121" s="1">
        <v>2500</v>
      </c>
      <c r="FJ121" s="1">
        <v>2500</v>
      </c>
      <c r="FK121" s="1">
        <v>2500</v>
      </c>
      <c r="FL121" s="1">
        <v>2500</v>
      </c>
      <c r="FM121" s="1">
        <v>2500</v>
      </c>
      <c r="FN121" s="1">
        <v>2500</v>
      </c>
      <c r="FO121" s="1">
        <v>2500</v>
      </c>
      <c r="FP121" s="1">
        <v>2500</v>
      </c>
      <c r="FQ121" s="1">
        <v>2500</v>
      </c>
      <c r="FR121" s="1">
        <v>2500</v>
      </c>
      <c r="FT121" s="13">
        <f t="shared" si="5"/>
        <v>104250</v>
      </c>
      <c r="FU121" s="13">
        <f t="shared" si="6"/>
        <v>74250</v>
      </c>
      <c r="FW121" s="1">
        <v>2839.73</v>
      </c>
      <c r="FY121" s="1">
        <v>2.5</v>
      </c>
      <c r="GA121" s="1">
        <f t="shared" si="7"/>
        <v>2.5</v>
      </c>
      <c r="GB121" s="1">
        <f t="shared" si="8"/>
        <v>7099.3249999999998</v>
      </c>
    </row>
    <row r="122" spans="1:184" ht="18" x14ac:dyDescent="0.25">
      <c r="A122" s="8" t="s">
        <v>365</v>
      </c>
      <c r="B122" s="8" t="s">
        <v>131</v>
      </c>
      <c r="C122" s="9" t="s">
        <v>366</v>
      </c>
      <c r="D122" s="10" t="s">
        <v>367</v>
      </c>
      <c r="E122" s="10">
        <v>41654</v>
      </c>
      <c r="F122" s="14">
        <v>4000</v>
      </c>
      <c r="G122" s="14">
        <v>4000</v>
      </c>
      <c r="EC122" s="1">
        <f>+ROUND(F122*16/30,2)</f>
        <v>2133.33</v>
      </c>
      <c r="ED122" s="1">
        <v>4000</v>
      </c>
      <c r="EE122" s="1">
        <v>4000</v>
      </c>
      <c r="EF122" s="1">
        <v>4000</v>
      </c>
      <c r="EG122" s="1">
        <v>4000</v>
      </c>
      <c r="EH122" s="1">
        <v>4000</v>
      </c>
      <c r="EI122" s="1">
        <v>4000</v>
      </c>
      <c r="EJ122" s="1">
        <v>4000</v>
      </c>
      <c r="EK122" s="1">
        <v>4000</v>
      </c>
      <c r="EL122" s="1">
        <v>4000</v>
      </c>
      <c r="EM122" s="1">
        <v>4000</v>
      </c>
      <c r="EN122" s="1">
        <v>4000</v>
      </c>
      <c r="EO122" s="1">
        <v>4000</v>
      </c>
      <c r="EP122" s="1">
        <v>4000</v>
      </c>
      <c r="EQ122" s="1">
        <v>4000</v>
      </c>
      <c r="ER122" s="1">
        <v>4000</v>
      </c>
      <c r="ES122" s="1">
        <v>4000</v>
      </c>
      <c r="ET122" s="1">
        <v>4000</v>
      </c>
      <c r="EU122" s="1">
        <v>4000</v>
      </c>
      <c r="EV122" s="1">
        <v>4000</v>
      </c>
      <c r="EW122" s="1">
        <v>4000</v>
      </c>
      <c r="EX122" s="1">
        <v>4000</v>
      </c>
      <c r="EY122" s="1">
        <v>4000</v>
      </c>
      <c r="EZ122" s="1">
        <v>4000</v>
      </c>
      <c r="FA122" s="1">
        <v>4000</v>
      </c>
      <c r="FB122" s="1">
        <v>4000</v>
      </c>
      <c r="FC122" s="1">
        <v>4000</v>
      </c>
      <c r="FD122" s="1">
        <v>4000</v>
      </c>
      <c r="FE122" s="1">
        <v>4000</v>
      </c>
      <c r="FF122" s="1">
        <v>4000</v>
      </c>
      <c r="FG122" s="1">
        <v>4000</v>
      </c>
      <c r="FH122" s="1">
        <v>4000</v>
      </c>
      <c r="FI122" s="1">
        <v>4000</v>
      </c>
      <c r="FJ122" s="1">
        <v>4000</v>
      </c>
      <c r="FK122" s="1">
        <v>4000</v>
      </c>
      <c r="FL122" s="1">
        <v>4000</v>
      </c>
      <c r="FM122" s="1">
        <v>4000</v>
      </c>
      <c r="FN122" s="1">
        <v>4000</v>
      </c>
      <c r="FO122" s="1">
        <v>4000</v>
      </c>
      <c r="FP122" s="1">
        <v>4000</v>
      </c>
      <c r="FQ122" s="1">
        <v>4000</v>
      </c>
      <c r="FR122" s="1">
        <v>4000</v>
      </c>
      <c r="FT122" s="13">
        <f t="shared" si="5"/>
        <v>166133.33000000002</v>
      </c>
      <c r="FU122" s="13">
        <f t="shared" si="6"/>
        <v>118133.33000000002</v>
      </c>
      <c r="FW122" s="1">
        <v>4380.1000000000004</v>
      </c>
      <c r="FY122" s="1">
        <v>2.5</v>
      </c>
      <c r="GA122" s="1">
        <f t="shared" si="7"/>
        <v>2.5</v>
      </c>
      <c r="GB122" s="1">
        <f t="shared" si="8"/>
        <v>10950.25</v>
      </c>
    </row>
    <row r="123" spans="1:184" ht="18" x14ac:dyDescent="0.25">
      <c r="A123" s="8" t="s">
        <v>368</v>
      </c>
      <c r="B123" s="8" t="s">
        <v>131</v>
      </c>
      <c r="C123" s="9" t="s">
        <v>369</v>
      </c>
      <c r="D123" s="10" t="s">
        <v>370</v>
      </c>
      <c r="E123" s="10">
        <v>41670</v>
      </c>
      <c r="F123" s="14">
        <v>3500</v>
      </c>
      <c r="G123" s="14">
        <v>3500</v>
      </c>
      <c r="EC123" s="1">
        <f>+ROUND(F123*1/30,2)</f>
        <v>116.67</v>
      </c>
      <c r="ED123" s="1">
        <v>3500</v>
      </c>
      <c r="EE123" s="1">
        <v>3500</v>
      </c>
      <c r="EF123" s="1">
        <v>3500</v>
      </c>
      <c r="EG123" s="1">
        <v>3500</v>
      </c>
      <c r="EH123" s="1">
        <v>3500</v>
      </c>
      <c r="EI123" s="1">
        <v>3500</v>
      </c>
      <c r="EJ123" s="1">
        <v>3500</v>
      </c>
      <c r="EK123" s="1">
        <v>3500</v>
      </c>
      <c r="EL123" s="1">
        <v>3500</v>
      </c>
      <c r="EM123" s="1">
        <v>3500</v>
      </c>
      <c r="EN123" s="1">
        <v>3500</v>
      </c>
      <c r="EO123" s="1">
        <v>3500</v>
      </c>
      <c r="EP123" s="1">
        <v>3500</v>
      </c>
      <c r="EQ123" s="1">
        <v>3500</v>
      </c>
      <c r="ER123" s="1">
        <v>3500</v>
      </c>
      <c r="ES123" s="1">
        <v>3500</v>
      </c>
      <c r="ET123" s="1">
        <v>3500</v>
      </c>
      <c r="EU123" s="1">
        <v>3500</v>
      </c>
      <c r="EV123" s="1">
        <v>3500</v>
      </c>
      <c r="EW123" s="1">
        <v>3500</v>
      </c>
      <c r="EX123" s="1">
        <v>3500</v>
      </c>
      <c r="EY123" s="1">
        <v>3500</v>
      </c>
      <c r="EZ123" s="1">
        <v>3500</v>
      </c>
      <c r="FA123" s="1">
        <v>3500</v>
      </c>
      <c r="FB123" s="1">
        <v>3500</v>
      </c>
      <c r="FC123" s="1">
        <v>3500</v>
      </c>
      <c r="FD123" s="1">
        <v>3500</v>
      </c>
      <c r="FE123" s="1">
        <v>3500</v>
      </c>
      <c r="FF123" s="1">
        <v>3500</v>
      </c>
      <c r="FG123" s="1">
        <v>3500</v>
      </c>
      <c r="FH123" s="1">
        <v>3500</v>
      </c>
      <c r="FI123" s="1">
        <v>3500</v>
      </c>
      <c r="FJ123" s="1">
        <v>3500</v>
      </c>
      <c r="FK123" s="1">
        <v>3500</v>
      </c>
      <c r="FL123" s="1">
        <v>3500</v>
      </c>
      <c r="FM123" s="1">
        <v>3500</v>
      </c>
      <c r="FN123" s="1">
        <v>3500</v>
      </c>
      <c r="FO123" s="1">
        <v>3500</v>
      </c>
      <c r="FP123" s="1">
        <v>3500</v>
      </c>
      <c r="FQ123" s="1">
        <v>3500</v>
      </c>
      <c r="FR123" s="1">
        <v>3500</v>
      </c>
      <c r="FT123" s="13">
        <f t="shared" si="5"/>
        <v>143616.66999999998</v>
      </c>
      <c r="FU123" s="13">
        <f t="shared" si="6"/>
        <v>101616.66999999998</v>
      </c>
      <c r="FW123" s="1">
        <v>3525.9</v>
      </c>
      <c r="FY123" s="1">
        <v>2.5</v>
      </c>
      <c r="GA123" s="1">
        <f t="shared" si="7"/>
        <v>2.5</v>
      </c>
      <c r="GB123" s="1">
        <f t="shared" si="8"/>
        <v>8814.75</v>
      </c>
    </row>
    <row r="124" spans="1:184" ht="18" x14ac:dyDescent="0.25">
      <c r="A124" s="8" t="s">
        <v>371</v>
      </c>
      <c r="B124" s="8" t="s">
        <v>131</v>
      </c>
      <c r="C124" s="9" t="s">
        <v>372</v>
      </c>
      <c r="D124" s="10" t="s">
        <v>373</v>
      </c>
      <c r="E124" s="10">
        <v>41680</v>
      </c>
      <c r="F124" s="14">
        <v>4000</v>
      </c>
      <c r="G124" s="14">
        <v>4000</v>
      </c>
      <c r="ED124" s="1">
        <f>+ROUND(F124*21/30,2)</f>
        <v>2800</v>
      </c>
      <c r="EE124" s="1">
        <v>4000</v>
      </c>
      <c r="EF124" s="1">
        <v>4000</v>
      </c>
      <c r="EG124" s="1">
        <v>4000</v>
      </c>
      <c r="EH124" s="1">
        <v>4000</v>
      </c>
      <c r="EI124" s="1">
        <v>4000</v>
      </c>
      <c r="EJ124" s="1">
        <v>4000</v>
      </c>
      <c r="EK124" s="1">
        <v>4000</v>
      </c>
      <c r="EL124" s="1">
        <v>4000</v>
      </c>
      <c r="EM124" s="1">
        <v>4000</v>
      </c>
      <c r="EN124" s="1">
        <v>4000</v>
      </c>
      <c r="EO124" s="1">
        <v>4000</v>
      </c>
      <c r="EP124" s="1">
        <v>4000</v>
      </c>
      <c r="EQ124" s="1">
        <v>4000</v>
      </c>
      <c r="ER124" s="1">
        <v>4000</v>
      </c>
      <c r="ES124" s="1">
        <v>4000</v>
      </c>
      <c r="ET124" s="1">
        <v>4000</v>
      </c>
      <c r="EU124" s="1">
        <v>4000</v>
      </c>
      <c r="EV124" s="1">
        <v>4000</v>
      </c>
      <c r="EW124" s="1">
        <v>4000</v>
      </c>
      <c r="EX124" s="1">
        <v>4000</v>
      </c>
      <c r="EY124" s="1">
        <v>4000</v>
      </c>
      <c r="EZ124" s="1">
        <v>4000</v>
      </c>
      <c r="FA124" s="1">
        <v>4000</v>
      </c>
      <c r="FB124" s="1">
        <v>4000</v>
      </c>
      <c r="FC124" s="1">
        <v>4000</v>
      </c>
      <c r="FD124" s="1">
        <v>4000</v>
      </c>
      <c r="FE124" s="1">
        <v>4000</v>
      </c>
      <c r="FF124" s="1">
        <v>4000</v>
      </c>
      <c r="FG124" s="1">
        <v>4000</v>
      </c>
      <c r="FH124" s="1">
        <v>4000</v>
      </c>
      <c r="FI124" s="1">
        <v>4000</v>
      </c>
      <c r="FJ124" s="1">
        <v>4000</v>
      </c>
      <c r="FK124" s="1">
        <v>4000</v>
      </c>
      <c r="FL124" s="1">
        <v>4000</v>
      </c>
      <c r="FM124" s="1">
        <v>4000</v>
      </c>
      <c r="FN124" s="1">
        <v>4000</v>
      </c>
      <c r="FO124" s="1">
        <v>4000</v>
      </c>
      <c r="FP124" s="1">
        <v>4000</v>
      </c>
      <c r="FQ124" s="1">
        <v>4000</v>
      </c>
      <c r="FR124" s="1">
        <v>4000</v>
      </c>
      <c r="FT124" s="13">
        <f t="shared" si="5"/>
        <v>162800</v>
      </c>
      <c r="FU124" s="13">
        <f t="shared" si="6"/>
        <v>114800</v>
      </c>
      <c r="FW124" s="1">
        <v>4175.01</v>
      </c>
      <c r="FY124" s="1">
        <v>2.5</v>
      </c>
      <c r="GA124" s="1">
        <f t="shared" si="7"/>
        <v>2.5</v>
      </c>
      <c r="GB124" s="1">
        <f t="shared" si="8"/>
        <v>10437.525000000001</v>
      </c>
    </row>
    <row r="125" spans="1:184" ht="18" x14ac:dyDescent="0.25">
      <c r="A125" s="8" t="s">
        <v>374</v>
      </c>
      <c r="B125" s="8" t="s">
        <v>15</v>
      </c>
      <c r="C125" s="9" t="s">
        <v>375</v>
      </c>
      <c r="D125" s="10" t="s">
        <v>376</v>
      </c>
      <c r="E125" s="10">
        <v>41683</v>
      </c>
      <c r="F125" s="14">
        <v>2250</v>
      </c>
      <c r="G125" s="14">
        <v>2250</v>
      </c>
      <c r="ED125" s="1">
        <f>+ROUND(F125*18/30,2)</f>
        <v>1350</v>
      </c>
      <c r="EE125" s="1">
        <v>2250</v>
      </c>
      <c r="EF125" s="1">
        <v>2250</v>
      </c>
      <c r="EG125" s="1">
        <v>2250</v>
      </c>
      <c r="EH125" s="1">
        <v>2250</v>
      </c>
      <c r="EI125" s="1">
        <v>2250</v>
      </c>
      <c r="EJ125" s="1">
        <v>2250</v>
      </c>
      <c r="EK125" s="1">
        <v>2250</v>
      </c>
      <c r="EL125" s="1">
        <v>2250</v>
      </c>
      <c r="EM125" s="1">
        <v>2250</v>
      </c>
      <c r="EN125" s="1">
        <v>2250</v>
      </c>
      <c r="EO125" s="1">
        <v>2250</v>
      </c>
      <c r="EP125" s="1">
        <v>2250</v>
      </c>
      <c r="EQ125" s="1">
        <v>2250</v>
      </c>
      <c r="ER125" s="1">
        <v>2250</v>
      </c>
      <c r="ES125" s="1">
        <v>2250</v>
      </c>
      <c r="ET125" s="1">
        <v>2250</v>
      </c>
      <c r="EU125" s="1">
        <v>2250</v>
      </c>
      <c r="EV125" s="1">
        <v>2250</v>
      </c>
      <c r="EW125" s="1">
        <v>2250</v>
      </c>
      <c r="EX125" s="1">
        <v>2250</v>
      </c>
      <c r="EY125" s="1">
        <v>2250</v>
      </c>
      <c r="EZ125" s="1">
        <v>2250</v>
      </c>
      <c r="FA125" s="1">
        <v>2250</v>
      </c>
      <c r="FB125" s="1">
        <v>2250</v>
      </c>
      <c r="FC125" s="1">
        <v>2250</v>
      </c>
      <c r="FD125" s="1">
        <v>2250</v>
      </c>
      <c r="FE125" s="1">
        <v>2250</v>
      </c>
      <c r="FF125" s="1">
        <v>2250</v>
      </c>
      <c r="FG125" s="1">
        <v>2250</v>
      </c>
      <c r="FH125" s="1">
        <v>2250</v>
      </c>
      <c r="FI125" s="1">
        <v>2250</v>
      </c>
      <c r="FJ125" s="1">
        <v>2250</v>
      </c>
      <c r="FK125" s="1">
        <v>2250</v>
      </c>
      <c r="FL125" s="1">
        <v>2250</v>
      </c>
      <c r="FM125" s="1">
        <v>2250</v>
      </c>
      <c r="FN125" s="1">
        <v>2250</v>
      </c>
      <c r="FO125" s="1">
        <v>2250</v>
      </c>
      <c r="FP125" s="1">
        <v>2250</v>
      </c>
      <c r="FQ125" s="1">
        <v>2250</v>
      </c>
      <c r="FR125" s="1">
        <v>2250</v>
      </c>
      <c r="FT125" s="13">
        <f t="shared" si="5"/>
        <v>91350</v>
      </c>
      <c r="FU125" s="13">
        <f t="shared" si="6"/>
        <v>64350</v>
      </c>
      <c r="GA125" s="1">
        <f t="shared" si="7"/>
        <v>0</v>
      </c>
      <c r="GB125" s="1">
        <f t="shared" si="8"/>
        <v>0</v>
      </c>
    </row>
    <row r="126" spans="1:184" ht="18" x14ac:dyDescent="0.25">
      <c r="A126" s="8" t="s">
        <v>377</v>
      </c>
      <c r="B126" s="8" t="s">
        <v>131</v>
      </c>
      <c r="C126" s="9" t="s">
        <v>378</v>
      </c>
      <c r="D126" s="10" t="s">
        <v>379</v>
      </c>
      <c r="E126" s="10">
        <v>41683</v>
      </c>
      <c r="F126" s="14">
        <v>2500</v>
      </c>
      <c r="G126" s="14">
        <v>2500</v>
      </c>
      <c r="ED126" s="1">
        <f>+ROUND(F126*18/30,2)</f>
        <v>1500</v>
      </c>
      <c r="EE126" s="1">
        <v>2500</v>
      </c>
      <c r="EF126" s="1">
        <v>2500</v>
      </c>
      <c r="EG126" s="1">
        <v>2500</v>
      </c>
      <c r="EH126" s="1">
        <v>2500</v>
      </c>
      <c r="EI126" s="1">
        <v>2500</v>
      </c>
      <c r="EJ126" s="1">
        <v>2500</v>
      </c>
      <c r="EK126" s="1">
        <v>2500</v>
      </c>
      <c r="EL126" s="1">
        <v>2500</v>
      </c>
      <c r="EM126" s="1">
        <v>2500</v>
      </c>
      <c r="EN126" s="1">
        <v>2500</v>
      </c>
      <c r="EO126" s="1">
        <v>2500</v>
      </c>
      <c r="EP126" s="1">
        <v>2500</v>
      </c>
      <c r="EQ126" s="1">
        <v>2500</v>
      </c>
      <c r="ER126" s="1">
        <v>2500</v>
      </c>
      <c r="ES126" s="1">
        <v>2500</v>
      </c>
      <c r="ET126" s="1">
        <v>2500</v>
      </c>
      <c r="EU126" s="1">
        <v>2500</v>
      </c>
      <c r="EV126" s="1">
        <v>2500</v>
      </c>
      <c r="EW126" s="1">
        <v>2500</v>
      </c>
      <c r="EX126" s="1">
        <v>2500</v>
      </c>
      <c r="EY126" s="1">
        <v>2500</v>
      </c>
      <c r="EZ126" s="1">
        <v>2500</v>
      </c>
      <c r="FA126" s="1">
        <v>2500</v>
      </c>
      <c r="FB126" s="1">
        <v>2500</v>
      </c>
      <c r="FC126" s="1">
        <v>2500</v>
      </c>
      <c r="FD126" s="1">
        <v>2500</v>
      </c>
      <c r="FE126" s="1">
        <v>2500</v>
      </c>
      <c r="FF126" s="1">
        <v>2500</v>
      </c>
      <c r="FG126" s="1">
        <v>2500</v>
      </c>
      <c r="FH126" s="1">
        <v>2500</v>
      </c>
      <c r="FI126" s="1">
        <v>2500</v>
      </c>
      <c r="FJ126" s="1">
        <v>2500</v>
      </c>
      <c r="FK126" s="1">
        <v>2500</v>
      </c>
      <c r="FL126" s="1">
        <v>2500</v>
      </c>
      <c r="FM126" s="1">
        <v>2500</v>
      </c>
      <c r="FN126" s="1">
        <v>2500</v>
      </c>
      <c r="FO126" s="1">
        <v>2500</v>
      </c>
      <c r="FP126" s="1">
        <v>2500</v>
      </c>
      <c r="FQ126" s="1">
        <v>2500</v>
      </c>
      <c r="FR126" s="1">
        <v>2500</v>
      </c>
      <c r="FT126" s="13">
        <f t="shared" si="5"/>
        <v>101500</v>
      </c>
      <c r="FU126" s="13">
        <f t="shared" si="6"/>
        <v>71500</v>
      </c>
      <c r="FW126" s="1">
        <v>2652.9</v>
      </c>
      <c r="FY126" s="1">
        <v>2.5</v>
      </c>
      <c r="GA126" s="1">
        <f t="shared" si="7"/>
        <v>2.5</v>
      </c>
      <c r="GB126" s="1">
        <f t="shared" si="8"/>
        <v>6632.25</v>
      </c>
    </row>
    <row r="127" spans="1:184" ht="18" x14ac:dyDescent="0.25">
      <c r="A127" s="8" t="s">
        <v>380</v>
      </c>
      <c r="B127" s="8" t="s">
        <v>131</v>
      </c>
      <c r="C127" s="9" t="s">
        <v>381</v>
      </c>
      <c r="D127" s="10" t="s">
        <v>382</v>
      </c>
      <c r="E127" s="10">
        <v>41696</v>
      </c>
      <c r="F127" s="14">
        <v>3500</v>
      </c>
      <c r="G127" s="14">
        <v>3500</v>
      </c>
      <c r="ED127" s="1">
        <f>+ROUND(F127*5/30,2)</f>
        <v>583.33000000000004</v>
      </c>
      <c r="EE127" s="1">
        <v>3500</v>
      </c>
      <c r="EF127" s="1">
        <v>3500</v>
      </c>
      <c r="EG127" s="1">
        <v>3500</v>
      </c>
      <c r="EH127" s="1">
        <v>3500</v>
      </c>
      <c r="EI127" s="1">
        <v>3500</v>
      </c>
      <c r="EJ127" s="1">
        <v>3500</v>
      </c>
      <c r="EK127" s="1">
        <v>3500</v>
      </c>
      <c r="EL127" s="1">
        <v>3500</v>
      </c>
      <c r="EM127" s="1">
        <v>3500</v>
      </c>
      <c r="EN127" s="1">
        <v>3500</v>
      </c>
      <c r="EO127" s="1">
        <v>3500</v>
      </c>
      <c r="EP127" s="1">
        <v>3500</v>
      </c>
      <c r="EQ127" s="1">
        <v>3500</v>
      </c>
      <c r="ER127" s="1">
        <v>3500</v>
      </c>
      <c r="ES127" s="1">
        <v>3500</v>
      </c>
      <c r="ET127" s="1">
        <v>3500</v>
      </c>
      <c r="EU127" s="1">
        <v>3500</v>
      </c>
      <c r="EV127" s="1">
        <v>3500</v>
      </c>
      <c r="EW127" s="1">
        <v>3500</v>
      </c>
      <c r="EX127" s="1">
        <v>3500</v>
      </c>
      <c r="EY127" s="1">
        <v>3500</v>
      </c>
      <c r="EZ127" s="1">
        <v>3500</v>
      </c>
      <c r="FA127" s="1">
        <v>3500</v>
      </c>
      <c r="FB127" s="1">
        <v>3500</v>
      </c>
      <c r="FC127" s="1">
        <v>3500</v>
      </c>
      <c r="FD127" s="1">
        <v>3500</v>
      </c>
      <c r="FE127" s="1">
        <v>3500</v>
      </c>
      <c r="FF127" s="1">
        <v>3500</v>
      </c>
      <c r="FG127" s="1">
        <v>3500</v>
      </c>
      <c r="FH127" s="1">
        <v>3500</v>
      </c>
      <c r="FI127" s="1">
        <v>3500</v>
      </c>
      <c r="FJ127" s="1">
        <v>3500</v>
      </c>
      <c r="FK127" s="1">
        <v>3500</v>
      </c>
      <c r="FL127" s="1">
        <v>3500</v>
      </c>
      <c r="FM127" s="1">
        <v>3500</v>
      </c>
      <c r="FN127" s="1">
        <v>3500</v>
      </c>
      <c r="FO127" s="1">
        <v>3500</v>
      </c>
      <c r="FP127" s="1">
        <v>3500</v>
      </c>
      <c r="FQ127" s="1">
        <v>3500</v>
      </c>
      <c r="FR127" s="1">
        <v>3500</v>
      </c>
      <c r="FT127" s="13">
        <f t="shared" si="5"/>
        <v>140583.33000000002</v>
      </c>
      <c r="FU127" s="13">
        <f t="shared" si="6"/>
        <v>98583.330000000016</v>
      </c>
      <c r="FW127" s="1">
        <v>3581.05</v>
      </c>
      <c r="FY127" s="1">
        <v>2.5</v>
      </c>
      <c r="GA127" s="1">
        <f t="shared" si="7"/>
        <v>2.5</v>
      </c>
      <c r="GB127" s="1">
        <f t="shared" si="8"/>
        <v>8952.625</v>
      </c>
    </row>
    <row r="128" spans="1:184" ht="18" x14ac:dyDescent="0.25">
      <c r="A128" s="8" t="s">
        <v>383</v>
      </c>
      <c r="B128" s="8" t="s">
        <v>131</v>
      </c>
      <c r="C128" s="9" t="s">
        <v>384</v>
      </c>
      <c r="D128" s="10" t="s">
        <v>385</v>
      </c>
      <c r="E128" s="10">
        <v>41722</v>
      </c>
      <c r="F128" s="14">
        <v>2500</v>
      </c>
      <c r="G128" s="14">
        <v>2500</v>
      </c>
      <c r="EE128" s="1">
        <f>+ROUND(F128*7/30,2)</f>
        <v>583.33000000000004</v>
      </c>
      <c r="EF128" s="1">
        <v>2500</v>
      </c>
      <c r="EG128" s="1">
        <v>2500</v>
      </c>
      <c r="EH128" s="1">
        <v>2500</v>
      </c>
      <c r="EI128" s="1">
        <v>2500</v>
      </c>
      <c r="EJ128" s="1">
        <v>2500</v>
      </c>
      <c r="EK128" s="1">
        <v>2500</v>
      </c>
      <c r="EL128" s="1">
        <v>2500</v>
      </c>
      <c r="EM128" s="1">
        <v>2500</v>
      </c>
      <c r="EN128" s="1">
        <v>2500</v>
      </c>
      <c r="EO128" s="1">
        <v>2500</v>
      </c>
      <c r="EP128" s="1">
        <v>2500</v>
      </c>
      <c r="EQ128" s="1">
        <v>2500</v>
      </c>
      <c r="ER128" s="1">
        <v>2500</v>
      </c>
      <c r="ES128" s="1">
        <v>2500</v>
      </c>
      <c r="ET128" s="1">
        <v>2500</v>
      </c>
      <c r="EU128" s="1">
        <v>2500</v>
      </c>
      <c r="EV128" s="1">
        <v>2500</v>
      </c>
      <c r="EW128" s="1">
        <v>2500</v>
      </c>
      <c r="EX128" s="1">
        <v>2500</v>
      </c>
      <c r="EY128" s="1">
        <v>2500</v>
      </c>
      <c r="EZ128" s="1">
        <v>2500</v>
      </c>
      <c r="FA128" s="1">
        <v>2500</v>
      </c>
      <c r="FB128" s="1">
        <v>2500</v>
      </c>
      <c r="FC128" s="1">
        <v>2500</v>
      </c>
      <c r="FD128" s="1">
        <v>2500</v>
      </c>
      <c r="FE128" s="1">
        <v>2500</v>
      </c>
      <c r="FF128" s="1">
        <v>2500</v>
      </c>
      <c r="FG128" s="1">
        <v>2500</v>
      </c>
      <c r="FH128" s="1">
        <v>2500</v>
      </c>
      <c r="FI128" s="1">
        <v>2500</v>
      </c>
      <c r="FJ128" s="1">
        <v>2500</v>
      </c>
      <c r="FK128" s="1">
        <v>2500</v>
      </c>
      <c r="FL128" s="1">
        <v>2500</v>
      </c>
      <c r="FM128" s="1">
        <v>2500</v>
      </c>
      <c r="FN128" s="1">
        <v>2500</v>
      </c>
      <c r="FO128" s="1">
        <v>2500</v>
      </c>
      <c r="FP128" s="1">
        <v>2500</v>
      </c>
      <c r="FQ128" s="1">
        <v>2500</v>
      </c>
      <c r="FR128" s="1">
        <v>2500</v>
      </c>
      <c r="FT128" s="13">
        <f t="shared" si="5"/>
        <v>98083.33</v>
      </c>
      <c r="FU128" s="13">
        <f t="shared" si="6"/>
        <v>68083.33</v>
      </c>
      <c r="FW128" s="1">
        <v>2547.21</v>
      </c>
      <c r="FY128" s="1">
        <v>2.5</v>
      </c>
      <c r="GA128" s="1">
        <f t="shared" si="7"/>
        <v>2.5</v>
      </c>
      <c r="GB128" s="1">
        <f t="shared" si="8"/>
        <v>6368.0249999999996</v>
      </c>
    </row>
    <row r="129" spans="1:184" ht="18" x14ac:dyDescent="0.25">
      <c r="A129" s="8" t="s">
        <v>386</v>
      </c>
      <c r="B129" s="8" t="s">
        <v>19</v>
      </c>
      <c r="C129" s="9" t="s">
        <v>387</v>
      </c>
      <c r="D129" s="10" t="s">
        <v>388</v>
      </c>
      <c r="E129" s="10">
        <v>41723</v>
      </c>
      <c r="F129" s="14">
        <v>1800</v>
      </c>
      <c r="G129" s="14">
        <v>1800</v>
      </c>
      <c r="EE129" s="1">
        <f>+ROUND(F129*6/30,2)</f>
        <v>360</v>
      </c>
      <c r="EF129" s="1">
        <v>1800</v>
      </c>
      <c r="EG129" s="1">
        <v>1800</v>
      </c>
      <c r="EH129" s="1">
        <v>1800</v>
      </c>
      <c r="EI129" s="1">
        <v>1800</v>
      </c>
      <c r="EJ129" s="1">
        <v>1800</v>
      </c>
      <c r="EK129" s="1">
        <v>1800</v>
      </c>
      <c r="EL129" s="1">
        <v>1800</v>
      </c>
      <c r="EM129" s="1">
        <v>1800</v>
      </c>
      <c r="EN129" s="1">
        <v>1800</v>
      </c>
      <c r="EO129" s="1">
        <v>1800</v>
      </c>
      <c r="EP129" s="1">
        <v>1800</v>
      </c>
      <c r="EQ129" s="1">
        <v>1800</v>
      </c>
      <c r="ER129" s="1">
        <v>1800</v>
      </c>
      <c r="ES129" s="1">
        <v>1800</v>
      </c>
      <c r="ET129" s="1">
        <v>1800</v>
      </c>
      <c r="EU129" s="1">
        <v>1800</v>
      </c>
      <c r="EV129" s="1">
        <v>1800</v>
      </c>
      <c r="EW129" s="1">
        <v>1800</v>
      </c>
      <c r="EX129" s="1">
        <v>1800</v>
      </c>
      <c r="EY129" s="1">
        <v>1800</v>
      </c>
      <c r="EZ129" s="1">
        <v>1800</v>
      </c>
      <c r="FA129" s="1">
        <v>1800</v>
      </c>
      <c r="FB129" s="1">
        <v>1800</v>
      </c>
      <c r="FC129" s="1">
        <v>1800</v>
      </c>
      <c r="FD129" s="1">
        <v>1800</v>
      </c>
      <c r="FE129" s="1">
        <v>1800</v>
      </c>
      <c r="FF129" s="1">
        <v>1800</v>
      </c>
      <c r="FG129" s="1">
        <v>1800</v>
      </c>
      <c r="FH129" s="1">
        <v>1800</v>
      </c>
      <c r="FI129" s="1">
        <v>1800</v>
      </c>
      <c r="FJ129" s="1">
        <v>1800</v>
      </c>
      <c r="FK129" s="1">
        <v>1800</v>
      </c>
      <c r="FL129" s="1">
        <v>1800</v>
      </c>
      <c r="FM129" s="1">
        <v>1800</v>
      </c>
      <c r="FN129" s="1">
        <v>1800</v>
      </c>
      <c r="FO129" s="1">
        <v>1800</v>
      </c>
      <c r="FP129" s="1">
        <v>1800</v>
      </c>
      <c r="FQ129" s="1">
        <v>1800</v>
      </c>
      <c r="FR129" s="1">
        <v>1800</v>
      </c>
      <c r="FT129" s="13">
        <f t="shared" si="5"/>
        <v>70560</v>
      </c>
      <c r="FU129" s="13">
        <f t="shared" si="6"/>
        <v>48960</v>
      </c>
      <c r="GA129" s="1">
        <f t="shared" si="7"/>
        <v>0</v>
      </c>
      <c r="GB129" s="1">
        <f t="shared" si="8"/>
        <v>0</v>
      </c>
    </row>
    <row r="130" spans="1:184" ht="18" x14ac:dyDescent="0.25">
      <c r="A130" s="8" t="s">
        <v>389</v>
      </c>
      <c r="B130" s="8" t="s">
        <v>15</v>
      </c>
      <c r="C130" s="9" t="s">
        <v>390</v>
      </c>
      <c r="D130" s="10" t="s">
        <v>391</v>
      </c>
      <c r="E130" s="10">
        <v>41723</v>
      </c>
      <c r="F130" s="14">
        <v>4000</v>
      </c>
      <c r="G130" s="14">
        <v>4000</v>
      </c>
      <c r="EE130" s="1">
        <f>+ROUND(F130*6/30,2)</f>
        <v>800</v>
      </c>
      <c r="EF130" s="1">
        <v>4000</v>
      </c>
      <c r="EG130" s="1">
        <v>4000</v>
      </c>
      <c r="EH130" s="1">
        <v>4000</v>
      </c>
      <c r="EI130" s="1">
        <v>4000</v>
      </c>
      <c r="EJ130" s="1">
        <v>4000</v>
      </c>
      <c r="EK130" s="1">
        <v>4000</v>
      </c>
      <c r="EL130" s="1">
        <v>4000</v>
      </c>
      <c r="EM130" s="1">
        <v>4000</v>
      </c>
      <c r="EN130" s="1">
        <v>4000</v>
      </c>
      <c r="EO130" s="1">
        <v>4000</v>
      </c>
      <c r="EP130" s="1">
        <v>4000</v>
      </c>
      <c r="EQ130" s="1">
        <v>4000</v>
      </c>
      <c r="ER130" s="1">
        <v>4000</v>
      </c>
      <c r="ES130" s="1">
        <v>4000</v>
      </c>
      <c r="ET130" s="1">
        <v>4000</v>
      </c>
      <c r="EU130" s="1">
        <v>4000</v>
      </c>
      <c r="EV130" s="1">
        <v>4000</v>
      </c>
      <c r="EW130" s="1">
        <v>4000</v>
      </c>
      <c r="EX130" s="1">
        <v>4000</v>
      </c>
      <c r="EY130" s="1">
        <v>4000</v>
      </c>
      <c r="EZ130" s="1">
        <v>4000</v>
      </c>
      <c r="FA130" s="1">
        <v>4000</v>
      </c>
      <c r="FB130" s="1">
        <v>4000</v>
      </c>
      <c r="FC130" s="1">
        <v>4000</v>
      </c>
      <c r="FD130" s="1">
        <v>4000</v>
      </c>
      <c r="FE130" s="1">
        <v>4000</v>
      </c>
      <c r="FF130" s="1">
        <v>4000</v>
      </c>
      <c r="FG130" s="1">
        <v>4000</v>
      </c>
      <c r="FH130" s="1">
        <v>4000</v>
      </c>
      <c r="FI130" s="1">
        <v>4000</v>
      </c>
      <c r="FJ130" s="1">
        <v>4000</v>
      </c>
      <c r="FK130" s="1">
        <v>4000</v>
      </c>
      <c r="FL130" s="1">
        <v>4000</v>
      </c>
      <c r="FM130" s="1">
        <v>4000</v>
      </c>
      <c r="FN130" s="1">
        <v>4000</v>
      </c>
      <c r="FO130" s="1">
        <v>4000</v>
      </c>
      <c r="FP130" s="1">
        <v>4000</v>
      </c>
      <c r="FQ130" s="1">
        <v>4000</v>
      </c>
      <c r="FR130" s="1">
        <v>4000</v>
      </c>
      <c r="FT130" s="13">
        <f t="shared" si="5"/>
        <v>156800</v>
      </c>
      <c r="FU130" s="13">
        <f t="shared" si="6"/>
        <v>108800</v>
      </c>
      <c r="FW130" s="1">
        <v>4433.2</v>
      </c>
      <c r="FY130" s="1">
        <v>2.5</v>
      </c>
      <c r="GA130" s="1">
        <f t="shared" si="7"/>
        <v>2.5</v>
      </c>
      <c r="GB130" s="1">
        <f t="shared" si="8"/>
        <v>11083</v>
      </c>
    </row>
    <row r="131" spans="1:184" ht="18" x14ac:dyDescent="0.25">
      <c r="A131" s="8" t="s">
        <v>392</v>
      </c>
      <c r="B131" s="8" t="s">
        <v>131</v>
      </c>
      <c r="C131" s="9" t="s">
        <v>393</v>
      </c>
      <c r="D131" s="10" t="s">
        <v>394</v>
      </c>
      <c r="E131" s="10">
        <v>41730</v>
      </c>
      <c r="F131" s="14">
        <v>4000</v>
      </c>
      <c r="G131" s="14">
        <v>4000</v>
      </c>
      <c r="EF131" s="1">
        <f>+ROUND(F131*30/30,2)</f>
        <v>4000</v>
      </c>
      <c r="EG131" s="1">
        <v>4000</v>
      </c>
      <c r="EH131" s="1">
        <v>4000</v>
      </c>
      <c r="EI131" s="1">
        <v>4000</v>
      </c>
      <c r="EJ131" s="1">
        <v>4000</v>
      </c>
      <c r="EK131" s="1">
        <v>4000</v>
      </c>
      <c r="EL131" s="1">
        <v>4000</v>
      </c>
      <c r="EM131" s="1">
        <v>4000</v>
      </c>
      <c r="EN131" s="1">
        <v>4000</v>
      </c>
      <c r="EO131" s="1">
        <v>4000</v>
      </c>
      <c r="EP131" s="1">
        <v>4000</v>
      </c>
      <c r="EQ131" s="1">
        <v>4000</v>
      </c>
      <c r="ER131" s="1">
        <v>4000</v>
      </c>
      <c r="ES131" s="1">
        <v>4000</v>
      </c>
      <c r="ET131" s="1">
        <v>4000</v>
      </c>
      <c r="EU131" s="1">
        <v>4000</v>
      </c>
      <c r="EV131" s="1">
        <v>4000</v>
      </c>
      <c r="EW131" s="1">
        <v>4000</v>
      </c>
      <c r="EX131" s="1">
        <v>4000</v>
      </c>
      <c r="EY131" s="1">
        <v>4000</v>
      </c>
      <c r="EZ131" s="1">
        <v>4000</v>
      </c>
      <c r="FA131" s="1">
        <v>4000</v>
      </c>
      <c r="FB131" s="1">
        <v>4000</v>
      </c>
      <c r="FC131" s="1">
        <v>4000</v>
      </c>
      <c r="FD131" s="1">
        <v>4000</v>
      </c>
      <c r="FE131" s="1">
        <v>4000</v>
      </c>
      <c r="FF131" s="1">
        <v>4000</v>
      </c>
      <c r="FG131" s="1">
        <v>4000</v>
      </c>
      <c r="FH131" s="1">
        <v>4000</v>
      </c>
      <c r="FI131" s="1">
        <v>4000</v>
      </c>
      <c r="FJ131" s="1">
        <v>4000</v>
      </c>
      <c r="FK131" s="1">
        <v>4000</v>
      </c>
      <c r="FL131" s="1">
        <v>4000</v>
      </c>
      <c r="FM131" s="1">
        <v>4000</v>
      </c>
      <c r="FN131" s="1">
        <v>4000</v>
      </c>
      <c r="FO131" s="1">
        <v>4000</v>
      </c>
      <c r="FP131" s="1">
        <v>4000</v>
      </c>
      <c r="FQ131" s="1">
        <v>4000</v>
      </c>
      <c r="FR131" s="1">
        <v>4000</v>
      </c>
      <c r="FT131" s="13">
        <f t="shared" si="5"/>
        <v>156000</v>
      </c>
      <c r="FU131" s="13">
        <f t="shared" si="6"/>
        <v>108000</v>
      </c>
      <c r="FW131" s="1">
        <v>3837.82</v>
      </c>
      <c r="FY131" s="1">
        <v>2.5</v>
      </c>
      <c r="GA131" s="1">
        <f t="shared" si="7"/>
        <v>2.5</v>
      </c>
      <c r="GB131" s="1">
        <f t="shared" si="8"/>
        <v>9594.5500000000011</v>
      </c>
    </row>
    <row r="132" spans="1:184" ht="18" x14ac:dyDescent="0.25">
      <c r="A132" s="8" t="s">
        <v>395</v>
      </c>
      <c r="B132" s="8" t="s">
        <v>19</v>
      </c>
      <c r="C132" s="9" t="s">
        <v>396</v>
      </c>
      <c r="D132" s="10" t="s">
        <v>397</v>
      </c>
      <c r="E132" s="10">
        <v>41747</v>
      </c>
      <c r="F132" s="14">
        <v>4000</v>
      </c>
      <c r="G132" s="14">
        <v>4000</v>
      </c>
      <c r="EF132" s="1">
        <f>+ROUND(F132*13/30,2)</f>
        <v>1733.33</v>
      </c>
      <c r="EG132" s="1">
        <v>4000</v>
      </c>
      <c r="EH132" s="1">
        <v>4000</v>
      </c>
      <c r="EI132" s="1">
        <v>4000</v>
      </c>
      <c r="EJ132" s="1">
        <v>4000</v>
      </c>
      <c r="EK132" s="1">
        <v>4000</v>
      </c>
      <c r="EL132" s="1">
        <v>4000</v>
      </c>
      <c r="EM132" s="1">
        <v>4000</v>
      </c>
      <c r="EN132" s="1">
        <v>4000</v>
      </c>
      <c r="EO132" s="1">
        <v>4000</v>
      </c>
      <c r="EP132" s="1">
        <v>4000</v>
      </c>
      <c r="EQ132" s="1">
        <v>4000</v>
      </c>
      <c r="ER132" s="1">
        <v>4000</v>
      </c>
      <c r="ES132" s="1">
        <v>4000</v>
      </c>
      <c r="ET132" s="1">
        <v>4000</v>
      </c>
      <c r="EU132" s="1">
        <v>4000</v>
      </c>
      <c r="EV132" s="1">
        <v>4000</v>
      </c>
      <c r="EW132" s="1">
        <v>4000</v>
      </c>
      <c r="EX132" s="1">
        <v>4000</v>
      </c>
      <c r="EY132" s="1">
        <v>4000</v>
      </c>
      <c r="EZ132" s="1">
        <v>4000</v>
      </c>
      <c r="FA132" s="1">
        <v>4000</v>
      </c>
      <c r="FB132" s="1">
        <v>4000</v>
      </c>
      <c r="FC132" s="1">
        <v>4000</v>
      </c>
      <c r="FD132" s="1">
        <v>4000</v>
      </c>
      <c r="FE132" s="1">
        <v>4000</v>
      </c>
      <c r="FF132" s="1">
        <v>4000</v>
      </c>
      <c r="FG132" s="1">
        <v>4000</v>
      </c>
      <c r="FH132" s="1">
        <v>4000</v>
      </c>
      <c r="FI132" s="1">
        <v>4000</v>
      </c>
      <c r="FJ132" s="1">
        <v>4000</v>
      </c>
      <c r="FK132" s="1">
        <v>4000</v>
      </c>
      <c r="FL132" s="1">
        <v>4000</v>
      </c>
      <c r="FM132" s="1">
        <v>4000</v>
      </c>
      <c r="FN132" s="1">
        <v>4000</v>
      </c>
      <c r="FO132" s="1">
        <v>4000</v>
      </c>
      <c r="FP132" s="1">
        <v>4000</v>
      </c>
      <c r="FQ132" s="1">
        <v>4000</v>
      </c>
      <c r="FR132" s="1">
        <v>4000</v>
      </c>
      <c r="FT132" s="13">
        <f t="shared" si="5"/>
        <v>153733.33000000002</v>
      </c>
      <c r="FU132" s="13">
        <f t="shared" si="6"/>
        <v>105733.33000000002</v>
      </c>
      <c r="FW132" s="1">
        <v>3786.67</v>
      </c>
      <c r="FY132" s="1">
        <v>2.5</v>
      </c>
      <c r="GA132" s="1">
        <f t="shared" si="7"/>
        <v>2.5</v>
      </c>
      <c r="GB132" s="1">
        <f t="shared" si="8"/>
        <v>9466.6749999999993</v>
      </c>
    </row>
    <row r="133" spans="1:184" ht="18" x14ac:dyDescent="0.25">
      <c r="A133" s="8" t="s">
        <v>398</v>
      </c>
      <c r="B133" s="8" t="s">
        <v>131</v>
      </c>
      <c r="C133" s="9" t="s">
        <v>399</v>
      </c>
      <c r="D133" s="10" t="s">
        <v>400</v>
      </c>
      <c r="E133" s="10">
        <v>41752</v>
      </c>
      <c r="F133" s="14">
        <v>3500</v>
      </c>
      <c r="G133" s="14">
        <v>3500</v>
      </c>
      <c r="EF133" s="1">
        <f>+ROUND(F133*8/30,2)</f>
        <v>933.33</v>
      </c>
      <c r="EG133" s="1">
        <v>3500</v>
      </c>
      <c r="EH133" s="1">
        <v>3500</v>
      </c>
      <c r="EI133" s="1">
        <v>3500</v>
      </c>
      <c r="EJ133" s="1">
        <v>3500</v>
      </c>
      <c r="EK133" s="1">
        <v>3500</v>
      </c>
      <c r="EL133" s="1">
        <v>3500</v>
      </c>
      <c r="EM133" s="1">
        <v>3500</v>
      </c>
      <c r="EN133" s="1">
        <v>3500</v>
      </c>
      <c r="EO133" s="1">
        <v>3500</v>
      </c>
      <c r="EP133" s="1">
        <v>3500</v>
      </c>
      <c r="EQ133" s="1">
        <v>3500</v>
      </c>
      <c r="ER133" s="1">
        <v>3500</v>
      </c>
      <c r="ES133" s="1">
        <v>3500</v>
      </c>
      <c r="ET133" s="1">
        <v>3500</v>
      </c>
      <c r="EU133" s="1">
        <v>3500</v>
      </c>
      <c r="EV133" s="1">
        <v>3500</v>
      </c>
      <c r="EW133" s="1">
        <v>3500</v>
      </c>
      <c r="EX133" s="1">
        <v>3500</v>
      </c>
      <c r="EY133" s="1">
        <v>3500</v>
      </c>
      <c r="EZ133" s="1">
        <v>3500</v>
      </c>
      <c r="FA133" s="1">
        <v>3500</v>
      </c>
      <c r="FB133" s="1">
        <v>3500</v>
      </c>
      <c r="FC133" s="1">
        <v>3500</v>
      </c>
      <c r="FD133" s="1">
        <v>3500</v>
      </c>
      <c r="FE133" s="1">
        <v>3500</v>
      </c>
      <c r="FF133" s="1">
        <v>3500</v>
      </c>
      <c r="FG133" s="1">
        <v>3500</v>
      </c>
      <c r="FH133" s="1">
        <v>3500</v>
      </c>
      <c r="FI133" s="1">
        <v>3500</v>
      </c>
      <c r="FJ133" s="1">
        <v>3500</v>
      </c>
      <c r="FK133" s="1">
        <v>3500</v>
      </c>
      <c r="FL133" s="1">
        <v>3500</v>
      </c>
      <c r="FM133" s="1">
        <v>3500</v>
      </c>
      <c r="FN133" s="1">
        <v>3500</v>
      </c>
      <c r="FO133" s="1">
        <v>3500</v>
      </c>
      <c r="FP133" s="1">
        <v>3500</v>
      </c>
      <c r="FQ133" s="1">
        <v>3500</v>
      </c>
      <c r="FR133" s="1">
        <v>3500</v>
      </c>
      <c r="FT133" s="13">
        <f t="shared" si="5"/>
        <v>133933.33000000002</v>
      </c>
      <c r="FU133" s="13">
        <f t="shared" si="6"/>
        <v>91933.330000000016</v>
      </c>
      <c r="FW133" s="1">
        <v>3512.26</v>
      </c>
      <c r="FY133" s="1">
        <v>2.5</v>
      </c>
      <c r="GA133" s="1">
        <f t="shared" si="7"/>
        <v>2.5</v>
      </c>
      <c r="GB133" s="1">
        <f t="shared" si="8"/>
        <v>8780.6500000000015</v>
      </c>
    </row>
    <row r="134" spans="1:184" ht="18" x14ac:dyDescent="0.25">
      <c r="A134" s="8" t="s">
        <v>401</v>
      </c>
      <c r="B134" s="8" t="s">
        <v>19</v>
      </c>
      <c r="C134" s="9" t="s">
        <v>402</v>
      </c>
      <c r="D134" s="10" t="s">
        <v>403</v>
      </c>
      <c r="E134" s="10">
        <v>41765</v>
      </c>
      <c r="F134" s="14">
        <v>4000</v>
      </c>
      <c r="G134" s="14">
        <v>4000</v>
      </c>
      <c r="EG134" s="1">
        <f>+ROUND(F134*25/30,2)</f>
        <v>3333.33</v>
      </c>
      <c r="EH134" s="1">
        <v>4000</v>
      </c>
      <c r="EI134" s="1">
        <v>4000</v>
      </c>
      <c r="EJ134" s="1">
        <v>4000</v>
      </c>
      <c r="EK134" s="1">
        <v>4000</v>
      </c>
      <c r="EL134" s="1">
        <v>4000</v>
      </c>
      <c r="EM134" s="1">
        <v>4000</v>
      </c>
      <c r="EN134" s="1">
        <v>4000</v>
      </c>
      <c r="EO134" s="1">
        <v>4000</v>
      </c>
      <c r="EP134" s="1">
        <v>4000</v>
      </c>
      <c r="EQ134" s="1">
        <v>4000</v>
      </c>
      <c r="ER134" s="1">
        <v>4000</v>
      </c>
      <c r="ES134" s="1">
        <v>4000</v>
      </c>
      <c r="ET134" s="1">
        <v>4000</v>
      </c>
      <c r="EU134" s="1">
        <v>4000</v>
      </c>
      <c r="EV134" s="1">
        <v>4000</v>
      </c>
      <c r="EW134" s="1">
        <v>4000</v>
      </c>
      <c r="EX134" s="1">
        <v>4000</v>
      </c>
      <c r="EY134" s="1">
        <v>4000</v>
      </c>
      <c r="EZ134" s="1">
        <v>4000</v>
      </c>
      <c r="FA134" s="1">
        <v>4000</v>
      </c>
      <c r="FB134" s="1">
        <v>4000</v>
      </c>
      <c r="FC134" s="1">
        <v>4000</v>
      </c>
      <c r="FD134" s="1">
        <v>4000</v>
      </c>
      <c r="FE134" s="1">
        <v>4000</v>
      </c>
      <c r="FF134" s="1">
        <v>4000</v>
      </c>
      <c r="FG134" s="1">
        <v>4000</v>
      </c>
      <c r="FH134" s="1">
        <v>4000</v>
      </c>
      <c r="FI134" s="1">
        <v>4000</v>
      </c>
      <c r="FJ134" s="1">
        <v>4000</v>
      </c>
      <c r="FK134" s="1">
        <v>4000</v>
      </c>
      <c r="FL134" s="1">
        <v>4000</v>
      </c>
      <c r="FM134" s="1">
        <v>4000</v>
      </c>
      <c r="FN134" s="1">
        <v>4000</v>
      </c>
      <c r="FO134" s="1">
        <v>4000</v>
      </c>
      <c r="FP134" s="1">
        <v>4000</v>
      </c>
      <c r="FQ134" s="1">
        <v>4000</v>
      </c>
      <c r="FR134" s="1">
        <v>4000</v>
      </c>
      <c r="FT134" s="13">
        <f t="shared" ref="FT134:FT197" si="10">SUBTOTAL(9,J134:FS134)</f>
        <v>151333.33000000002</v>
      </c>
      <c r="FU134" s="13">
        <f t="shared" si="6"/>
        <v>103333.33000000002</v>
      </c>
      <c r="FW134" s="1">
        <v>2936.8999999999996</v>
      </c>
      <c r="FY134" s="1">
        <v>2.5</v>
      </c>
      <c r="GA134" s="1">
        <f t="shared" si="7"/>
        <v>2.5</v>
      </c>
      <c r="GB134" s="1">
        <f t="shared" si="8"/>
        <v>7342.2499999999991</v>
      </c>
    </row>
    <row r="135" spans="1:184" ht="18" x14ac:dyDescent="0.25">
      <c r="A135" s="8" t="s">
        <v>404</v>
      </c>
      <c r="B135" s="8" t="s">
        <v>15</v>
      </c>
      <c r="C135" s="9" t="s">
        <v>405</v>
      </c>
      <c r="D135" s="10" t="s">
        <v>406</v>
      </c>
      <c r="E135" s="10">
        <v>41766</v>
      </c>
      <c r="F135" s="14">
        <v>3000</v>
      </c>
      <c r="G135" s="14">
        <v>3000</v>
      </c>
      <c r="EG135" s="1">
        <f>+ROUND(F135*24/30,2)</f>
        <v>2400</v>
      </c>
      <c r="EH135" s="1">
        <v>3000</v>
      </c>
      <c r="EI135" s="1">
        <v>3000</v>
      </c>
      <c r="EJ135" s="1">
        <v>3000</v>
      </c>
      <c r="EK135" s="1">
        <v>3000</v>
      </c>
      <c r="EL135" s="1">
        <v>3000</v>
      </c>
      <c r="EM135" s="1">
        <v>3000</v>
      </c>
      <c r="EN135" s="1">
        <v>3000</v>
      </c>
      <c r="EO135" s="1">
        <v>3000</v>
      </c>
      <c r="EP135" s="1">
        <v>3000</v>
      </c>
      <c r="EQ135" s="1">
        <v>3000</v>
      </c>
      <c r="ER135" s="1">
        <v>3000</v>
      </c>
      <c r="ES135" s="1">
        <v>3000</v>
      </c>
      <c r="ET135" s="1">
        <v>3000</v>
      </c>
      <c r="EU135" s="1">
        <v>3000</v>
      </c>
      <c r="EV135" s="1">
        <v>3000</v>
      </c>
      <c r="EW135" s="1">
        <v>3000</v>
      </c>
      <c r="EX135" s="1">
        <v>3000</v>
      </c>
      <c r="EY135" s="1">
        <v>3000</v>
      </c>
      <c r="EZ135" s="1">
        <v>3000</v>
      </c>
      <c r="FA135" s="1">
        <v>3000</v>
      </c>
      <c r="FB135" s="1">
        <v>3000</v>
      </c>
      <c r="FC135" s="1">
        <v>3000</v>
      </c>
      <c r="FD135" s="1">
        <v>3000</v>
      </c>
      <c r="FE135" s="1">
        <v>3000</v>
      </c>
      <c r="FF135" s="1">
        <v>3000</v>
      </c>
      <c r="FG135" s="1">
        <v>3000</v>
      </c>
      <c r="FH135" s="1">
        <v>3000</v>
      </c>
      <c r="FI135" s="1">
        <v>3000</v>
      </c>
      <c r="FJ135" s="1">
        <v>3000</v>
      </c>
      <c r="FK135" s="1">
        <v>3000</v>
      </c>
      <c r="FL135" s="1">
        <v>3000</v>
      </c>
      <c r="FM135" s="1">
        <v>3000</v>
      </c>
      <c r="FN135" s="1">
        <v>3000</v>
      </c>
      <c r="FO135" s="1">
        <v>3000</v>
      </c>
      <c r="FP135" s="1">
        <v>3000</v>
      </c>
      <c r="FQ135" s="1">
        <v>3000</v>
      </c>
      <c r="FR135" s="1">
        <v>3000</v>
      </c>
      <c r="FT135" s="13">
        <f t="shared" si="10"/>
        <v>113400</v>
      </c>
      <c r="FU135" s="13">
        <f t="shared" ref="FU135:FU198" si="11">+FT135-SUM(FG135:FR135)</f>
        <v>77400</v>
      </c>
      <c r="FW135" s="1">
        <v>3085.41</v>
      </c>
      <c r="FY135" s="1">
        <v>2.5</v>
      </c>
      <c r="GA135" s="1">
        <f t="shared" ref="GA135:GA198" si="12">+FX135+FY135+FZ135</f>
        <v>2.5</v>
      </c>
      <c r="GB135" s="1">
        <f t="shared" si="8"/>
        <v>7713.5249999999996</v>
      </c>
    </row>
    <row r="136" spans="1:184" ht="18" x14ac:dyDescent="0.25">
      <c r="A136" s="8" t="s">
        <v>407</v>
      </c>
      <c r="B136" s="8" t="s">
        <v>15</v>
      </c>
      <c r="C136" s="9" t="s">
        <v>408</v>
      </c>
      <c r="D136" s="10" t="s">
        <v>409</v>
      </c>
      <c r="E136" s="10">
        <v>41790</v>
      </c>
      <c r="F136" s="14">
        <v>3000</v>
      </c>
      <c r="G136" s="14">
        <v>3000</v>
      </c>
      <c r="EG136" s="1">
        <f>+ROUND(F136*1/30,2)</f>
        <v>100</v>
      </c>
      <c r="EH136" s="1">
        <v>3000</v>
      </c>
      <c r="EI136" s="1">
        <v>3000</v>
      </c>
      <c r="EJ136" s="1">
        <v>3000</v>
      </c>
      <c r="EK136" s="1">
        <v>3000</v>
      </c>
      <c r="EL136" s="1">
        <v>3000</v>
      </c>
      <c r="EM136" s="1">
        <v>3000</v>
      </c>
      <c r="EN136" s="1">
        <v>3000</v>
      </c>
      <c r="EO136" s="1">
        <v>3000</v>
      </c>
      <c r="EP136" s="1">
        <v>3000</v>
      </c>
      <c r="EQ136" s="1">
        <v>3000</v>
      </c>
      <c r="ER136" s="1">
        <v>3000</v>
      </c>
      <c r="ES136" s="1">
        <v>3000</v>
      </c>
      <c r="ET136" s="1">
        <v>3000</v>
      </c>
      <c r="EU136" s="1">
        <v>3000</v>
      </c>
      <c r="EV136" s="1">
        <v>3000</v>
      </c>
      <c r="EW136" s="1">
        <v>3000</v>
      </c>
      <c r="EX136" s="1">
        <v>3000</v>
      </c>
      <c r="EY136" s="1">
        <v>3000</v>
      </c>
      <c r="EZ136" s="1">
        <v>3000</v>
      </c>
      <c r="FA136" s="1">
        <v>3000</v>
      </c>
      <c r="FB136" s="1">
        <v>3000</v>
      </c>
      <c r="FC136" s="1">
        <v>3000</v>
      </c>
      <c r="FD136" s="1">
        <v>3000</v>
      </c>
      <c r="FE136" s="1">
        <v>3000</v>
      </c>
      <c r="FF136" s="1">
        <v>3000</v>
      </c>
      <c r="FG136" s="1">
        <v>3000</v>
      </c>
      <c r="FH136" s="1">
        <v>3000</v>
      </c>
      <c r="FI136" s="1">
        <v>3000</v>
      </c>
      <c r="FJ136" s="1">
        <v>3000</v>
      </c>
      <c r="FK136" s="1">
        <v>3000</v>
      </c>
      <c r="FL136" s="1">
        <v>3000</v>
      </c>
      <c r="FM136" s="1">
        <v>3000</v>
      </c>
      <c r="FN136" s="1">
        <v>3000</v>
      </c>
      <c r="FO136" s="1">
        <v>3000</v>
      </c>
      <c r="FP136" s="1">
        <v>3000</v>
      </c>
      <c r="FQ136" s="1">
        <v>3000</v>
      </c>
      <c r="FR136" s="1">
        <v>3000</v>
      </c>
      <c r="FT136" s="13">
        <f t="shared" si="10"/>
        <v>111100</v>
      </c>
      <c r="FU136" s="13">
        <f t="shared" si="11"/>
        <v>75100</v>
      </c>
      <c r="FW136" s="1">
        <v>3334.1</v>
      </c>
      <c r="FY136" s="1">
        <v>2.5</v>
      </c>
      <c r="GA136" s="1">
        <f t="shared" si="12"/>
        <v>2.5</v>
      </c>
      <c r="GB136" s="1">
        <f t="shared" si="8"/>
        <v>8335.25</v>
      </c>
    </row>
    <row r="137" spans="1:184" ht="18" x14ac:dyDescent="0.25">
      <c r="A137" s="8" t="s">
        <v>410</v>
      </c>
      <c r="B137" s="8" t="s">
        <v>131</v>
      </c>
      <c r="C137" s="9" t="s">
        <v>411</v>
      </c>
      <c r="D137" s="10" t="s">
        <v>412</v>
      </c>
      <c r="E137" s="10">
        <v>41804</v>
      </c>
      <c r="F137" s="14">
        <v>3500</v>
      </c>
      <c r="G137" s="14">
        <v>3500</v>
      </c>
      <c r="EH137" s="1">
        <f>+ROUND(F137*17/30,2)</f>
        <v>1983.33</v>
      </c>
      <c r="EI137" s="1">
        <v>3500</v>
      </c>
      <c r="EJ137" s="1">
        <v>3500</v>
      </c>
      <c r="EK137" s="1">
        <v>3500</v>
      </c>
      <c r="EL137" s="1">
        <v>3500</v>
      </c>
      <c r="EM137" s="1">
        <v>3500</v>
      </c>
      <c r="EN137" s="1">
        <v>3500</v>
      </c>
      <c r="EO137" s="1">
        <v>3500</v>
      </c>
      <c r="EP137" s="1">
        <v>3500</v>
      </c>
      <c r="EQ137" s="1">
        <v>3500</v>
      </c>
      <c r="ER137" s="1">
        <v>3500</v>
      </c>
      <c r="ES137" s="1">
        <v>3500</v>
      </c>
      <c r="ET137" s="1">
        <v>3500</v>
      </c>
      <c r="EU137" s="1">
        <v>3500</v>
      </c>
      <c r="EV137" s="1">
        <v>3500</v>
      </c>
      <c r="EW137" s="1">
        <v>3500</v>
      </c>
      <c r="EX137" s="1">
        <v>3500</v>
      </c>
      <c r="EY137" s="1">
        <v>3500</v>
      </c>
      <c r="EZ137" s="1">
        <v>3500</v>
      </c>
      <c r="FA137" s="1">
        <v>3500</v>
      </c>
      <c r="FB137" s="1">
        <v>3500</v>
      </c>
      <c r="FC137" s="1">
        <v>3500</v>
      </c>
      <c r="FD137" s="1">
        <v>3500</v>
      </c>
      <c r="FE137" s="1">
        <v>3500</v>
      </c>
      <c r="FF137" s="1">
        <v>3500</v>
      </c>
      <c r="FG137" s="1">
        <v>3500</v>
      </c>
      <c r="FH137" s="1">
        <v>3500</v>
      </c>
      <c r="FI137" s="1">
        <v>3500</v>
      </c>
      <c r="FJ137" s="1">
        <v>3500</v>
      </c>
      <c r="FK137" s="1">
        <v>3500</v>
      </c>
      <c r="FL137" s="1">
        <v>3500</v>
      </c>
      <c r="FM137" s="1">
        <v>3500</v>
      </c>
      <c r="FN137" s="1">
        <v>3500</v>
      </c>
      <c r="FO137" s="1">
        <v>3500</v>
      </c>
      <c r="FP137" s="1">
        <v>3500</v>
      </c>
      <c r="FQ137" s="1">
        <v>3500</v>
      </c>
      <c r="FR137" s="1">
        <v>3500</v>
      </c>
      <c r="FT137" s="13">
        <f t="shared" si="10"/>
        <v>127983.33</v>
      </c>
      <c r="FU137" s="13">
        <f t="shared" si="11"/>
        <v>85983.33</v>
      </c>
      <c r="FW137" s="1">
        <v>3678.07</v>
      </c>
      <c r="FY137" s="1">
        <v>2.5</v>
      </c>
      <c r="GA137" s="1">
        <f t="shared" si="12"/>
        <v>2.5</v>
      </c>
      <c r="GB137" s="1">
        <f t="shared" si="8"/>
        <v>9195.1750000000011</v>
      </c>
    </row>
    <row r="138" spans="1:184" ht="18" x14ac:dyDescent="0.25">
      <c r="A138" s="8" t="s">
        <v>413</v>
      </c>
      <c r="B138" s="8" t="s">
        <v>15</v>
      </c>
      <c r="C138" s="9" t="s">
        <v>414</v>
      </c>
      <c r="D138" s="10" t="s">
        <v>415</v>
      </c>
      <c r="E138" s="10">
        <v>41805</v>
      </c>
      <c r="F138" s="14">
        <v>2500</v>
      </c>
      <c r="G138" s="14">
        <v>2500</v>
      </c>
      <c r="EH138" s="1">
        <f>+ROUND(F138*16/30,2)</f>
        <v>1333.33</v>
      </c>
      <c r="EI138" s="1">
        <v>2500</v>
      </c>
      <c r="EJ138" s="1">
        <v>2500</v>
      </c>
      <c r="EK138" s="1">
        <v>2500</v>
      </c>
      <c r="EL138" s="1">
        <v>2500</v>
      </c>
      <c r="EM138" s="1">
        <v>2500</v>
      </c>
      <c r="EN138" s="1">
        <v>2500</v>
      </c>
      <c r="EO138" s="1">
        <v>2500</v>
      </c>
      <c r="EP138" s="1">
        <v>2500</v>
      </c>
      <c r="EQ138" s="1">
        <v>2500</v>
      </c>
      <c r="ER138" s="1">
        <v>2500</v>
      </c>
      <c r="ES138" s="1">
        <v>2500</v>
      </c>
      <c r="ET138" s="1">
        <v>2500</v>
      </c>
      <c r="EU138" s="1">
        <v>2500</v>
      </c>
      <c r="EV138" s="1">
        <v>2500</v>
      </c>
      <c r="EW138" s="1">
        <v>2500</v>
      </c>
      <c r="EX138" s="1">
        <v>2500</v>
      </c>
      <c r="EY138" s="1">
        <v>2500</v>
      </c>
      <c r="EZ138" s="1">
        <v>2500</v>
      </c>
      <c r="FA138" s="1">
        <v>2500</v>
      </c>
      <c r="FB138" s="1">
        <v>2500</v>
      </c>
      <c r="FC138" s="1">
        <v>2500</v>
      </c>
      <c r="FD138" s="1">
        <v>2500</v>
      </c>
      <c r="FE138" s="1">
        <v>2500</v>
      </c>
      <c r="FF138" s="1">
        <v>2500</v>
      </c>
      <c r="FG138" s="1">
        <v>2500</v>
      </c>
      <c r="FH138" s="1">
        <v>2500</v>
      </c>
      <c r="FI138" s="1">
        <v>2500</v>
      </c>
      <c r="FJ138" s="1">
        <v>2500</v>
      </c>
      <c r="FK138" s="1">
        <v>2500</v>
      </c>
      <c r="FL138" s="1">
        <v>2500</v>
      </c>
      <c r="FM138" s="1">
        <v>2500</v>
      </c>
      <c r="FN138" s="1">
        <v>2500</v>
      </c>
      <c r="FO138" s="1">
        <v>2500</v>
      </c>
      <c r="FP138" s="1">
        <v>2500</v>
      </c>
      <c r="FQ138" s="1">
        <v>2500</v>
      </c>
      <c r="FR138" s="1">
        <v>2500</v>
      </c>
      <c r="FT138" s="13">
        <f t="shared" si="10"/>
        <v>91333.33</v>
      </c>
      <c r="FU138" s="13">
        <f t="shared" si="11"/>
        <v>61333.33</v>
      </c>
      <c r="FW138" s="1">
        <v>2792.71</v>
      </c>
      <c r="FY138" s="1">
        <v>2.5</v>
      </c>
      <c r="GA138" s="1">
        <f t="shared" si="12"/>
        <v>2.5</v>
      </c>
      <c r="GB138" s="1">
        <f t="shared" si="8"/>
        <v>6981.7749999999996</v>
      </c>
    </row>
    <row r="139" spans="1:184" ht="18" x14ac:dyDescent="0.25">
      <c r="A139" s="8" t="s">
        <v>416</v>
      </c>
      <c r="B139" s="8" t="s">
        <v>15</v>
      </c>
      <c r="C139" s="9" t="s">
        <v>417</v>
      </c>
      <c r="D139" s="10" t="s">
        <v>418</v>
      </c>
      <c r="E139" s="10">
        <v>41813</v>
      </c>
      <c r="F139" s="14">
        <v>3000</v>
      </c>
      <c r="G139" s="14">
        <v>3000</v>
      </c>
      <c r="EH139" s="1">
        <f>+ROUND(F139*8/30,2)</f>
        <v>800</v>
      </c>
      <c r="EI139" s="1">
        <v>3000</v>
      </c>
      <c r="EJ139" s="1">
        <v>3000</v>
      </c>
      <c r="EK139" s="1">
        <v>3000</v>
      </c>
      <c r="EL139" s="1">
        <v>3000</v>
      </c>
      <c r="EM139" s="1">
        <v>3000</v>
      </c>
      <c r="EN139" s="1">
        <v>3000</v>
      </c>
      <c r="EO139" s="1">
        <v>3000</v>
      </c>
      <c r="EP139" s="1">
        <v>3000</v>
      </c>
      <c r="EQ139" s="1">
        <v>3000</v>
      </c>
      <c r="ER139" s="1">
        <v>3000</v>
      </c>
      <c r="ES139" s="1">
        <v>3000</v>
      </c>
      <c r="ET139" s="1">
        <v>3000</v>
      </c>
      <c r="EU139" s="1">
        <v>3000</v>
      </c>
      <c r="EV139" s="1">
        <v>3000</v>
      </c>
      <c r="EW139" s="1">
        <v>3000</v>
      </c>
      <c r="EX139" s="1">
        <v>3000</v>
      </c>
      <c r="EY139" s="1">
        <v>3000</v>
      </c>
      <c r="EZ139" s="1">
        <v>3000</v>
      </c>
      <c r="FA139" s="1">
        <v>3000</v>
      </c>
      <c r="FB139" s="1">
        <v>3000</v>
      </c>
      <c r="FC139" s="1">
        <v>3000</v>
      </c>
      <c r="FD139" s="1">
        <v>3000</v>
      </c>
      <c r="FE139" s="1">
        <v>3000</v>
      </c>
      <c r="FF139" s="1">
        <v>3000</v>
      </c>
      <c r="FG139" s="1">
        <v>3000</v>
      </c>
      <c r="FH139" s="1">
        <v>3000</v>
      </c>
      <c r="FI139" s="1">
        <v>3000</v>
      </c>
      <c r="FJ139" s="1">
        <v>3000</v>
      </c>
      <c r="FK139" s="1">
        <v>3000</v>
      </c>
      <c r="FL139" s="1">
        <v>3000</v>
      </c>
      <c r="FM139" s="1">
        <v>3000</v>
      </c>
      <c r="FN139" s="1">
        <v>3000</v>
      </c>
      <c r="FO139" s="1">
        <v>3000</v>
      </c>
      <c r="FP139" s="1">
        <v>3000</v>
      </c>
      <c r="FQ139" s="1">
        <v>3000</v>
      </c>
      <c r="FR139" s="1">
        <v>3000</v>
      </c>
      <c r="FT139" s="13">
        <f t="shared" si="10"/>
        <v>108800</v>
      </c>
      <c r="FU139" s="13">
        <f t="shared" si="11"/>
        <v>72800</v>
      </c>
      <c r="FW139" s="1">
        <v>3333.99</v>
      </c>
      <c r="FY139" s="1">
        <v>2.5</v>
      </c>
      <c r="GA139" s="1">
        <f t="shared" si="12"/>
        <v>2.5</v>
      </c>
      <c r="GB139" s="1">
        <f t="shared" si="8"/>
        <v>8334.9749999999985</v>
      </c>
    </row>
    <row r="140" spans="1:184" ht="18" x14ac:dyDescent="0.25">
      <c r="A140" s="8" t="s">
        <v>419</v>
      </c>
      <c r="B140" s="8" t="s">
        <v>15</v>
      </c>
      <c r="C140" s="9" t="s">
        <v>420</v>
      </c>
      <c r="D140" s="10" t="s">
        <v>421</v>
      </c>
      <c r="E140" s="10">
        <v>41815</v>
      </c>
      <c r="F140" s="14">
        <v>3000</v>
      </c>
      <c r="G140" s="14">
        <v>3000</v>
      </c>
      <c r="EH140" s="1">
        <f>+ROUND(F140*6/30,2)</f>
        <v>600</v>
      </c>
      <c r="EI140" s="1">
        <v>3000</v>
      </c>
      <c r="EJ140" s="1">
        <v>3000</v>
      </c>
      <c r="EK140" s="1">
        <v>3000</v>
      </c>
      <c r="EL140" s="1">
        <v>3000</v>
      </c>
      <c r="EM140" s="1">
        <v>3000</v>
      </c>
      <c r="EN140" s="1">
        <v>3000</v>
      </c>
      <c r="EO140" s="1">
        <v>3000</v>
      </c>
      <c r="EP140" s="1">
        <v>3000</v>
      </c>
      <c r="EQ140" s="1">
        <v>3000</v>
      </c>
      <c r="ER140" s="1">
        <v>3000</v>
      </c>
      <c r="ES140" s="1">
        <v>3000</v>
      </c>
      <c r="ET140" s="1">
        <v>3000</v>
      </c>
      <c r="EU140" s="1">
        <v>3000</v>
      </c>
      <c r="EV140" s="1">
        <v>3000</v>
      </c>
      <c r="EW140" s="1">
        <v>3000</v>
      </c>
      <c r="EX140" s="1">
        <v>3000</v>
      </c>
      <c r="EY140" s="1">
        <v>3000</v>
      </c>
      <c r="EZ140" s="1">
        <v>3000</v>
      </c>
      <c r="FA140" s="1">
        <v>3000</v>
      </c>
      <c r="FB140" s="1">
        <v>3000</v>
      </c>
      <c r="FC140" s="1">
        <v>3000</v>
      </c>
      <c r="FD140" s="1">
        <v>3000</v>
      </c>
      <c r="FE140" s="1">
        <v>3000</v>
      </c>
      <c r="FF140" s="1">
        <v>3000</v>
      </c>
      <c r="FG140" s="1">
        <v>3000</v>
      </c>
      <c r="FH140" s="1">
        <v>3000</v>
      </c>
      <c r="FI140" s="1">
        <v>3000</v>
      </c>
      <c r="FJ140" s="1">
        <v>3000</v>
      </c>
      <c r="FK140" s="1">
        <v>3000</v>
      </c>
      <c r="FL140" s="1">
        <v>3000</v>
      </c>
      <c r="FM140" s="1">
        <v>3000</v>
      </c>
      <c r="FN140" s="1">
        <v>3000</v>
      </c>
      <c r="FO140" s="1">
        <v>3000</v>
      </c>
      <c r="FP140" s="1">
        <v>3000</v>
      </c>
      <c r="FQ140" s="1">
        <v>3000</v>
      </c>
      <c r="FR140" s="1">
        <v>3000</v>
      </c>
      <c r="FT140" s="13">
        <f t="shared" si="10"/>
        <v>108600</v>
      </c>
      <c r="FU140" s="13">
        <f t="shared" si="11"/>
        <v>72600</v>
      </c>
      <c r="FW140" s="1">
        <v>3036.83</v>
      </c>
      <c r="FY140" s="1">
        <v>2.5</v>
      </c>
      <c r="GA140" s="1">
        <f t="shared" si="12"/>
        <v>2.5</v>
      </c>
      <c r="GB140" s="1">
        <f t="shared" si="8"/>
        <v>7592.0749999999998</v>
      </c>
    </row>
    <row r="141" spans="1:184" ht="18" x14ac:dyDescent="0.25">
      <c r="A141" s="8" t="s">
        <v>422</v>
      </c>
      <c r="B141" s="8" t="s">
        <v>15</v>
      </c>
      <c r="C141" s="9" t="s">
        <v>423</v>
      </c>
      <c r="D141" s="10" t="s">
        <v>424</v>
      </c>
      <c r="E141" s="10">
        <v>41822</v>
      </c>
      <c r="F141" s="14">
        <v>4000</v>
      </c>
      <c r="G141" s="14">
        <v>4000</v>
      </c>
      <c r="EI141" s="1">
        <f>+ROUND(F141*29/30,2)</f>
        <v>3866.67</v>
      </c>
      <c r="EJ141" s="1">
        <v>4000</v>
      </c>
      <c r="EK141" s="1">
        <v>4000</v>
      </c>
      <c r="EL141" s="1">
        <v>4000</v>
      </c>
      <c r="EM141" s="1">
        <v>4000</v>
      </c>
      <c r="EN141" s="1">
        <v>4000</v>
      </c>
      <c r="EO141" s="1">
        <v>4000</v>
      </c>
      <c r="EP141" s="1">
        <v>4000</v>
      </c>
      <c r="EQ141" s="1">
        <v>4000</v>
      </c>
      <c r="ER141" s="1">
        <v>4000</v>
      </c>
      <c r="ES141" s="1">
        <v>4000</v>
      </c>
      <c r="ET141" s="1">
        <v>4000</v>
      </c>
      <c r="EU141" s="1">
        <v>4000</v>
      </c>
      <c r="EV141" s="1">
        <v>4000</v>
      </c>
      <c r="EW141" s="1">
        <v>4000</v>
      </c>
      <c r="EX141" s="1">
        <v>4000</v>
      </c>
      <c r="EY141" s="1">
        <v>4000</v>
      </c>
      <c r="EZ141" s="1">
        <v>4000</v>
      </c>
      <c r="FA141" s="1">
        <v>4000</v>
      </c>
      <c r="FB141" s="1">
        <v>4000</v>
      </c>
      <c r="FC141" s="1">
        <v>4000</v>
      </c>
      <c r="FD141" s="1">
        <v>4000</v>
      </c>
      <c r="FE141" s="1">
        <v>4000</v>
      </c>
      <c r="FF141" s="1">
        <v>4000</v>
      </c>
      <c r="FG141" s="1">
        <v>4000</v>
      </c>
      <c r="FH141" s="1">
        <v>4000</v>
      </c>
      <c r="FI141" s="1">
        <v>4000</v>
      </c>
      <c r="FJ141" s="1">
        <v>4000</v>
      </c>
      <c r="FK141" s="1">
        <v>4000</v>
      </c>
      <c r="FL141" s="1">
        <v>4000</v>
      </c>
      <c r="FM141" s="1">
        <v>4000</v>
      </c>
      <c r="FN141" s="1">
        <v>4000</v>
      </c>
      <c r="FO141" s="1">
        <v>4000</v>
      </c>
      <c r="FP141" s="1">
        <v>4000</v>
      </c>
      <c r="FQ141" s="1">
        <v>4000</v>
      </c>
      <c r="FR141" s="1">
        <v>4000</v>
      </c>
      <c r="FT141" s="13">
        <f t="shared" si="10"/>
        <v>143866.66999999998</v>
      </c>
      <c r="FU141" s="13">
        <f t="shared" si="11"/>
        <v>95866.669999999984</v>
      </c>
      <c r="GA141" s="1">
        <f t="shared" si="12"/>
        <v>0</v>
      </c>
      <c r="GB141" s="1">
        <f t="shared" si="8"/>
        <v>0</v>
      </c>
    </row>
    <row r="142" spans="1:184" ht="18" x14ac:dyDescent="0.25">
      <c r="A142" s="8" t="s">
        <v>425</v>
      </c>
      <c r="B142" s="8" t="s">
        <v>131</v>
      </c>
      <c r="C142" s="9" t="s">
        <v>426</v>
      </c>
      <c r="D142" s="10" t="s">
        <v>427</v>
      </c>
      <c r="E142" s="10">
        <v>41829</v>
      </c>
      <c r="F142" s="14">
        <v>3500</v>
      </c>
      <c r="G142" s="14">
        <v>3500</v>
      </c>
      <c r="EI142" s="1">
        <f>+ROUND(F142*22/30,2)</f>
        <v>2566.67</v>
      </c>
      <c r="EJ142" s="1">
        <v>3500</v>
      </c>
      <c r="EK142" s="1">
        <v>3500</v>
      </c>
      <c r="EL142" s="1">
        <v>3500</v>
      </c>
      <c r="EM142" s="1">
        <v>3500</v>
      </c>
      <c r="EN142" s="1">
        <v>3500</v>
      </c>
      <c r="EO142" s="1">
        <v>3500</v>
      </c>
      <c r="EP142" s="1">
        <v>3500</v>
      </c>
      <c r="EQ142" s="1">
        <v>3500</v>
      </c>
      <c r="ER142" s="1">
        <v>3500</v>
      </c>
      <c r="ES142" s="1">
        <v>3500</v>
      </c>
      <c r="ET142" s="1">
        <v>3500</v>
      </c>
      <c r="EU142" s="1">
        <v>3500</v>
      </c>
      <c r="EV142" s="1">
        <v>3500</v>
      </c>
      <c r="EW142" s="1">
        <v>3500</v>
      </c>
      <c r="EX142" s="1">
        <v>3500</v>
      </c>
      <c r="EY142" s="1">
        <v>3500</v>
      </c>
      <c r="EZ142" s="1">
        <v>3500</v>
      </c>
      <c r="FA142" s="1">
        <v>3500</v>
      </c>
      <c r="FB142" s="1">
        <v>3500</v>
      </c>
      <c r="FC142" s="1">
        <v>3500</v>
      </c>
      <c r="FD142" s="1">
        <v>3500</v>
      </c>
      <c r="FE142" s="1">
        <v>3500</v>
      </c>
      <c r="FF142" s="1">
        <v>3500</v>
      </c>
      <c r="FG142" s="1">
        <v>3500</v>
      </c>
      <c r="FH142" s="1">
        <v>3500</v>
      </c>
      <c r="FI142" s="1">
        <v>3500</v>
      </c>
      <c r="FJ142" s="1">
        <v>3500</v>
      </c>
      <c r="FK142" s="1">
        <v>3500</v>
      </c>
      <c r="FL142" s="1">
        <v>3500</v>
      </c>
      <c r="FM142" s="1">
        <v>3500</v>
      </c>
      <c r="FN142" s="1">
        <v>3500</v>
      </c>
      <c r="FO142" s="1">
        <v>3500</v>
      </c>
      <c r="FP142" s="1">
        <v>3500</v>
      </c>
      <c r="FQ142" s="1">
        <v>3500</v>
      </c>
      <c r="FR142" s="1">
        <v>3500</v>
      </c>
      <c r="FT142" s="13">
        <f t="shared" si="10"/>
        <v>125066.67</v>
      </c>
      <c r="FU142" s="13">
        <f t="shared" si="11"/>
        <v>83066.67</v>
      </c>
      <c r="GA142" s="1">
        <f t="shared" si="12"/>
        <v>0</v>
      </c>
      <c r="GB142" s="1">
        <f t="shared" si="8"/>
        <v>0</v>
      </c>
    </row>
    <row r="143" spans="1:184" ht="18" x14ac:dyDescent="0.25">
      <c r="A143" s="8" t="s">
        <v>428</v>
      </c>
      <c r="B143" s="8" t="s">
        <v>15</v>
      </c>
      <c r="C143" s="9" t="s">
        <v>429</v>
      </c>
      <c r="D143" s="10" t="s">
        <v>430</v>
      </c>
      <c r="E143" s="10">
        <v>41832</v>
      </c>
      <c r="F143" s="14">
        <v>4000</v>
      </c>
      <c r="G143" s="14">
        <v>4000</v>
      </c>
      <c r="EI143" s="1">
        <f>+ROUND(F143*19/30,2)</f>
        <v>2533.33</v>
      </c>
      <c r="EJ143" s="1">
        <v>4000</v>
      </c>
      <c r="EK143" s="1">
        <v>4000</v>
      </c>
      <c r="EL143" s="1">
        <v>4000</v>
      </c>
      <c r="EM143" s="1">
        <v>4000</v>
      </c>
      <c r="EN143" s="1">
        <v>4000</v>
      </c>
      <c r="EO143" s="1">
        <v>4000</v>
      </c>
      <c r="EP143" s="1">
        <v>4000</v>
      </c>
      <c r="EQ143" s="1">
        <v>4000</v>
      </c>
      <c r="ER143" s="1">
        <v>4000</v>
      </c>
      <c r="ES143" s="1">
        <v>4000</v>
      </c>
      <c r="ET143" s="1">
        <v>4000</v>
      </c>
      <c r="EU143" s="1">
        <v>4000</v>
      </c>
      <c r="EV143" s="1">
        <v>4000</v>
      </c>
      <c r="EW143" s="1">
        <v>4000</v>
      </c>
      <c r="EX143" s="1">
        <v>4000</v>
      </c>
      <c r="EY143" s="1">
        <v>4000</v>
      </c>
      <c r="EZ143" s="1">
        <v>4000</v>
      </c>
      <c r="FA143" s="1">
        <v>4000</v>
      </c>
      <c r="FB143" s="1">
        <v>4000</v>
      </c>
      <c r="FC143" s="1">
        <v>4000</v>
      </c>
      <c r="FD143" s="1">
        <v>4000</v>
      </c>
      <c r="FE143" s="1">
        <v>4000</v>
      </c>
      <c r="FF143" s="1">
        <v>4000</v>
      </c>
      <c r="FG143" s="1">
        <v>4000</v>
      </c>
      <c r="FH143" s="1">
        <v>4000</v>
      </c>
      <c r="FI143" s="1">
        <v>4000</v>
      </c>
      <c r="FJ143" s="1">
        <v>4000</v>
      </c>
      <c r="FK143" s="1">
        <v>4000</v>
      </c>
      <c r="FL143" s="1">
        <v>4000</v>
      </c>
      <c r="FM143" s="1">
        <v>4000</v>
      </c>
      <c r="FN143" s="1">
        <v>4000</v>
      </c>
      <c r="FO143" s="1">
        <v>4000</v>
      </c>
      <c r="FP143" s="1">
        <v>4000</v>
      </c>
      <c r="FQ143" s="1">
        <v>4000</v>
      </c>
      <c r="FR143" s="1">
        <v>4000</v>
      </c>
      <c r="FT143" s="13">
        <f t="shared" si="10"/>
        <v>142533.33000000002</v>
      </c>
      <c r="FU143" s="13">
        <f t="shared" si="11"/>
        <v>94533.330000000016</v>
      </c>
      <c r="GA143" s="1">
        <f t="shared" si="12"/>
        <v>0</v>
      </c>
      <c r="GB143" s="1">
        <f t="shared" si="8"/>
        <v>0</v>
      </c>
    </row>
    <row r="144" spans="1:184" ht="18" x14ac:dyDescent="0.25">
      <c r="A144" s="8" t="s">
        <v>431</v>
      </c>
      <c r="B144" s="8" t="s">
        <v>131</v>
      </c>
      <c r="C144" s="9" t="s">
        <v>432</v>
      </c>
      <c r="D144" s="10" t="s">
        <v>433</v>
      </c>
      <c r="E144" s="10">
        <v>41835</v>
      </c>
      <c r="F144" s="14">
        <v>3500</v>
      </c>
      <c r="G144" s="14">
        <v>3500</v>
      </c>
      <c r="EI144" s="1">
        <f>+ROUND(F144*16/30,2)</f>
        <v>1866.67</v>
      </c>
      <c r="EJ144" s="1">
        <v>3500</v>
      </c>
      <c r="EK144" s="1">
        <v>3500</v>
      </c>
      <c r="EL144" s="1">
        <v>3500</v>
      </c>
      <c r="EM144" s="1">
        <v>3500</v>
      </c>
      <c r="EN144" s="1">
        <v>3500</v>
      </c>
      <c r="EO144" s="1">
        <v>3500</v>
      </c>
      <c r="EP144" s="1">
        <v>3500</v>
      </c>
      <c r="EQ144" s="1">
        <v>3500</v>
      </c>
      <c r="ER144" s="1">
        <v>3500</v>
      </c>
      <c r="ES144" s="1">
        <v>3500</v>
      </c>
      <c r="ET144" s="1">
        <v>3500</v>
      </c>
      <c r="EU144" s="1">
        <v>3500</v>
      </c>
      <c r="EV144" s="1">
        <v>3500</v>
      </c>
      <c r="EW144" s="1">
        <v>3500</v>
      </c>
      <c r="EX144" s="1">
        <v>3500</v>
      </c>
      <c r="EY144" s="1">
        <v>3500</v>
      </c>
      <c r="EZ144" s="1">
        <v>3500</v>
      </c>
      <c r="FA144" s="1">
        <v>3500</v>
      </c>
      <c r="FB144" s="1">
        <v>3500</v>
      </c>
      <c r="FC144" s="1">
        <v>3500</v>
      </c>
      <c r="FD144" s="1">
        <v>3500</v>
      </c>
      <c r="FE144" s="1">
        <v>3500</v>
      </c>
      <c r="FF144" s="1">
        <v>3500</v>
      </c>
      <c r="FG144" s="1">
        <v>3500</v>
      </c>
      <c r="FH144" s="1">
        <v>3500</v>
      </c>
      <c r="FI144" s="1">
        <v>3500</v>
      </c>
      <c r="FJ144" s="1">
        <v>3500</v>
      </c>
      <c r="FK144" s="1">
        <v>3500</v>
      </c>
      <c r="FL144" s="1">
        <v>3500</v>
      </c>
      <c r="FM144" s="1">
        <v>3500</v>
      </c>
      <c r="FN144" s="1">
        <v>3500</v>
      </c>
      <c r="FO144" s="1">
        <v>3500</v>
      </c>
      <c r="FP144" s="1">
        <v>3500</v>
      </c>
      <c r="FQ144" s="1">
        <v>3500</v>
      </c>
      <c r="FR144" s="1">
        <v>3500</v>
      </c>
      <c r="FT144" s="13">
        <f t="shared" si="10"/>
        <v>124366.67</v>
      </c>
      <c r="FU144" s="13">
        <f t="shared" si="11"/>
        <v>82366.67</v>
      </c>
      <c r="GA144" s="1">
        <f t="shared" si="12"/>
        <v>0</v>
      </c>
      <c r="GB144" s="1">
        <f t="shared" si="8"/>
        <v>0</v>
      </c>
    </row>
    <row r="145" spans="1:184" ht="18" x14ac:dyDescent="0.25">
      <c r="A145" s="8" t="s">
        <v>434</v>
      </c>
      <c r="B145" s="8" t="s">
        <v>131</v>
      </c>
      <c r="C145" s="9" t="s">
        <v>435</v>
      </c>
      <c r="D145" s="10" t="s">
        <v>436</v>
      </c>
      <c r="E145" s="10">
        <v>41869</v>
      </c>
      <c r="F145" s="14">
        <v>4000</v>
      </c>
      <c r="G145" s="14">
        <v>4000</v>
      </c>
      <c r="EJ145" s="1">
        <f>+ROUND(F145*13/30,2)</f>
        <v>1733.33</v>
      </c>
      <c r="EK145" s="1">
        <v>4000</v>
      </c>
      <c r="EL145" s="1">
        <v>4000</v>
      </c>
      <c r="EM145" s="1">
        <v>4000</v>
      </c>
      <c r="EN145" s="1">
        <v>4000</v>
      </c>
      <c r="EO145" s="1">
        <v>4000</v>
      </c>
      <c r="EP145" s="1">
        <v>4000</v>
      </c>
      <c r="EQ145" s="1">
        <v>4000</v>
      </c>
      <c r="ER145" s="1">
        <v>4000</v>
      </c>
      <c r="ES145" s="1">
        <v>4000</v>
      </c>
      <c r="ET145" s="1">
        <v>4000</v>
      </c>
      <c r="EU145" s="1">
        <v>4000</v>
      </c>
      <c r="EV145" s="1">
        <v>4000</v>
      </c>
      <c r="EW145" s="1">
        <v>4000</v>
      </c>
      <c r="EX145" s="1">
        <v>4000</v>
      </c>
      <c r="EY145" s="1">
        <v>4000</v>
      </c>
      <c r="EZ145" s="1">
        <v>4000</v>
      </c>
      <c r="FA145" s="1">
        <v>4000</v>
      </c>
      <c r="FB145" s="1">
        <v>4000</v>
      </c>
      <c r="FC145" s="1">
        <v>4000</v>
      </c>
      <c r="FD145" s="1">
        <v>4000</v>
      </c>
      <c r="FE145" s="1">
        <v>4000</v>
      </c>
      <c r="FF145" s="1">
        <v>4000</v>
      </c>
      <c r="FG145" s="1">
        <v>4000</v>
      </c>
      <c r="FH145" s="1">
        <v>4000</v>
      </c>
      <c r="FI145" s="1">
        <v>4000</v>
      </c>
      <c r="FJ145" s="1">
        <v>4000</v>
      </c>
      <c r="FK145" s="1">
        <v>4000</v>
      </c>
      <c r="FL145" s="1">
        <v>4000</v>
      </c>
      <c r="FM145" s="1">
        <v>4000</v>
      </c>
      <c r="FN145" s="1">
        <v>4000</v>
      </c>
      <c r="FO145" s="1">
        <v>4000</v>
      </c>
      <c r="FP145" s="1">
        <v>4000</v>
      </c>
      <c r="FQ145" s="1">
        <v>4000</v>
      </c>
      <c r="FR145" s="1">
        <v>4000</v>
      </c>
      <c r="FT145" s="13">
        <f t="shared" si="10"/>
        <v>137733.33000000002</v>
      </c>
      <c r="FU145" s="13">
        <f t="shared" si="11"/>
        <v>89733.330000000016</v>
      </c>
      <c r="GA145" s="1">
        <f t="shared" si="12"/>
        <v>0</v>
      </c>
      <c r="GB145" s="1">
        <f t="shared" si="8"/>
        <v>0</v>
      </c>
    </row>
    <row r="146" spans="1:184" ht="18" x14ac:dyDescent="0.25">
      <c r="A146" s="8" t="s">
        <v>437</v>
      </c>
      <c r="B146" s="8" t="s">
        <v>131</v>
      </c>
      <c r="C146" s="9" t="s">
        <v>438</v>
      </c>
      <c r="D146" s="10" t="s">
        <v>439</v>
      </c>
      <c r="E146" s="10">
        <v>41871</v>
      </c>
      <c r="F146" s="14">
        <v>3500</v>
      </c>
      <c r="G146" s="14">
        <v>3500</v>
      </c>
      <c r="EJ146" s="1">
        <f>+ROUND(F146*11/30,2)</f>
        <v>1283.33</v>
      </c>
      <c r="EK146" s="1">
        <v>3500</v>
      </c>
      <c r="EL146" s="1">
        <v>3500</v>
      </c>
      <c r="EM146" s="1">
        <v>3500</v>
      </c>
      <c r="EN146" s="1">
        <v>3500</v>
      </c>
      <c r="EO146" s="1">
        <v>3500</v>
      </c>
      <c r="EP146" s="1">
        <v>3500</v>
      </c>
      <c r="EQ146" s="1">
        <v>3500</v>
      </c>
      <c r="ER146" s="1">
        <v>3500</v>
      </c>
      <c r="ES146" s="1">
        <v>3500</v>
      </c>
      <c r="ET146" s="1">
        <v>3500</v>
      </c>
      <c r="EU146" s="1">
        <v>3500</v>
      </c>
      <c r="EV146" s="1">
        <v>3500</v>
      </c>
      <c r="EW146" s="1">
        <v>3500</v>
      </c>
      <c r="EX146" s="1">
        <v>3500</v>
      </c>
      <c r="EY146" s="1">
        <v>3500</v>
      </c>
      <c r="EZ146" s="1">
        <v>3500</v>
      </c>
      <c r="FA146" s="1">
        <v>3500</v>
      </c>
      <c r="FB146" s="1">
        <v>3500</v>
      </c>
      <c r="FC146" s="1">
        <v>3500</v>
      </c>
      <c r="FD146" s="1">
        <v>3500</v>
      </c>
      <c r="FE146" s="1">
        <v>3500</v>
      </c>
      <c r="FF146" s="1">
        <v>3500</v>
      </c>
      <c r="FG146" s="1">
        <v>3500</v>
      </c>
      <c r="FH146" s="1">
        <v>3500</v>
      </c>
      <c r="FI146" s="1">
        <v>3500</v>
      </c>
      <c r="FJ146" s="1">
        <v>3500</v>
      </c>
      <c r="FK146" s="1">
        <v>3500</v>
      </c>
      <c r="FL146" s="1">
        <v>3500</v>
      </c>
      <c r="FM146" s="1">
        <v>3500</v>
      </c>
      <c r="FN146" s="1">
        <v>3500</v>
      </c>
      <c r="FO146" s="1">
        <v>3500</v>
      </c>
      <c r="FP146" s="1">
        <v>3500</v>
      </c>
      <c r="FQ146" s="1">
        <v>3500</v>
      </c>
      <c r="FR146" s="1">
        <v>3500</v>
      </c>
      <c r="FT146" s="13">
        <f t="shared" si="10"/>
        <v>120283.33</v>
      </c>
      <c r="FU146" s="13">
        <f t="shared" si="11"/>
        <v>78283.33</v>
      </c>
      <c r="GA146" s="1">
        <f t="shared" si="12"/>
        <v>0</v>
      </c>
      <c r="GB146" s="1">
        <f t="shared" si="8"/>
        <v>0</v>
      </c>
    </row>
    <row r="147" spans="1:184" ht="18" x14ac:dyDescent="0.25">
      <c r="A147" s="8" t="s">
        <v>440</v>
      </c>
      <c r="B147" s="8" t="s">
        <v>131</v>
      </c>
      <c r="C147" s="9" t="s">
        <v>441</v>
      </c>
      <c r="D147" s="10" t="s">
        <v>442</v>
      </c>
      <c r="E147" s="10">
        <v>41873</v>
      </c>
      <c r="F147" s="14">
        <v>4000</v>
      </c>
      <c r="G147" s="14">
        <v>4000</v>
      </c>
      <c r="EJ147" s="1">
        <f>+ROUND(F147*9/30,2)</f>
        <v>1200</v>
      </c>
      <c r="EK147" s="1">
        <v>4000</v>
      </c>
      <c r="EL147" s="1">
        <v>4000</v>
      </c>
      <c r="EM147" s="1">
        <v>4000</v>
      </c>
      <c r="EN147" s="1">
        <v>4000</v>
      </c>
      <c r="EO147" s="1">
        <v>4000</v>
      </c>
      <c r="EP147" s="1">
        <v>4000</v>
      </c>
      <c r="EQ147" s="1">
        <v>4000</v>
      </c>
      <c r="ER147" s="1">
        <v>4000</v>
      </c>
      <c r="ES147" s="1">
        <v>4000</v>
      </c>
      <c r="ET147" s="1">
        <v>4000</v>
      </c>
      <c r="EU147" s="1">
        <v>4000</v>
      </c>
      <c r="EV147" s="1">
        <v>4000</v>
      </c>
      <c r="EW147" s="1">
        <v>4000</v>
      </c>
      <c r="EX147" s="1">
        <v>4000</v>
      </c>
      <c r="EY147" s="1">
        <v>4000</v>
      </c>
      <c r="EZ147" s="1">
        <v>4000</v>
      </c>
      <c r="FA147" s="1">
        <v>4000</v>
      </c>
      <c r="FB147" s="1">
        <v>4000</v>
      </c>
      <c r="FC147" s="1">
        <v>4000</v>
      </c>
      <c r="FD147" s="1">
        <v>4000</v>
      </c>
      <c r="FE147" s="1">
        <v>4000</v>
      </c>
      <c r="FF147" s="1">
        <v>4000</v>
      </c>
      <c r="FG147" s="1">
        <v>4000</v>
      </c>
      <c r="FH147" s="1">
        <v>4000</v>
      </c>
      <c r="FI147" s="1">
        <v>4000</v>
      </c>
      <c r="FJ147" s="1">
        <v>4000</v>
      </c>
      <c r="FK147" s="1">
        <v>4000</v>
      </c>
      <c r="FL147" s="1">
        <v>4000</v>
      </c>
      <c r="FM147" s="1">
        <v>4000</v>
      </c>
      <c r="FN147" s="1">
        <v>4000</v>
      </c>
      <c r="FO147" s="1">
        <v>4000</v>
      </c>
      <c r="FP147" s="1">
        <v>4000</v>
      </c>
      <c r="FQ147" s="1">
        <v>4000</v>
      </c>
      <c r="FR147" s="1">
        <v>4000</v>
      </c>
      <c r="FT147" s="13">
        <f t="shared" si="10"/>
        <v>137200</v>
      </c>
      <c r="FU147" s="13">
        <f t="shared" si="11"/>
        <v>89200</v>
      </c>
      <c r="GA147" s="1">
        <f t="shared" si="12"/>
        <v>0</v>
      </c>
      <c r="GB147" s="1">
        <f t="shared" si="8"/>
        <v>0</v>
      </c>
    </row>
    <row r="148" spans="1:184" ht="18" x14ac:dyDescent="0.25">
      <c r="A148" s="8" t="s">
        <v>443</v>
      </c>
      <c r="B148" s="8" t="s">
        <v>131</v>
      </c>
      <c r="C148" s="9" t="s">
        <v>444</v>
      </c>
      <c r="D148" s="10" t="s">
        <v>445</v>
      </c>
      <c r="E148" s="10">
        <v>41874</v>
      </c>
      <c r="F148" s="14">
        <v>3000</v>
      </c>
      <c r="G148" s="14">
        <v>3000</v>
      </c>
      <c r="EJ148" s="1">
        <f>+ROUND(F148*8/30,2)</f>
        <v>800</v>
      </c>
      <c r="EK148" s="1">
        <v>3000</v>
      </c>
      <c r="EL148" s="1">
        <v>3000</v>
      </c>
      <c r="EM148" s="1">
        <v>3000</v>
      </c>
      <c r="EN148" s="1">
        <v>3000</v>
      </c>
      <c r="EO148" s="1">
        <v>3000</v>
      </c>
      <c r="EP148" s="1">
        <v>3000</v>
      </c>
      <c r="EQ148" s="1">
        <v>3000</v>
      </c>
      <c r="ER148" s="1">
        <v>3000</v>
      </c>
      <c r="ES148" s="1">
        <v>3000</v>
      </c>
      <c r="ET148" s="1">
        <v>3000</v>
      </c>
      <c r="EU148" s="1">
        <v>3000</v>
      </c>
      <c r="EV148" s="1">
        <v>3000</v>
      </c>
      <c r="EW148" s="1">
        <v>3000</v>
      </c>
      <c r="EX148" s="1">
        <v>3000</v>
      </c>
      <c r="EY148" s="1">
        <v>3000</v>
      </c>
      <c r="EZ148" s="1">
        <v>3000</v>
      </c>
      <c r="FA148" s="1">
        <v>3000</v>
      </c>
      <c r="FB148" s="1">
        <v>3000</v>
      </c>
      <c r="FC148" s="1">
        <v>3000</v>
      </c>
      <c r="FD148" s="1">
        <v>3000</v>
      </c>
      <c r="FE148" s="1">
        <v>3000</v>
      </c>
      <c r="FF148" s="1">
        <v>3000</v>
      </c>
      <c r="FG148" s="1">
        <v>3000</v>
      </c>
      <c r="FH148" s="1">
        <v>3000</v>
      </c>
      <c r="FI148" s="1">
        <v>3000</v>
      </c>
      <c r="FJ148" s="1">
        <v>3000</v>
      </c>
      <c r="FK148" s="1">
        <v>3000</v>
      </c>
      <c r="FL148" s="1">
        <v>3000</v>
      </c>
      <c r="FM148" s="1">
        <v>3000</v>
      </c>
      <c r="FN148" s="1">
        <v>3000</v>
      </c>
      <c r="FO148" s="1">
        <v>3000</v>
      </c>
      <c r="FP148" s="1">
        <v>3000</v>
      </c>
      <c r="FQ148" s="1">
        <v>3000</v>
      </c>
      <c r="FR148" s="1">
        <v>3000</v>
      </c>
      <c r="FT148" s="13">
        <f t="shared" si="10"/>
        <v>102800</v>
      </c>
      <c r="FU148" s="13">
        <f t="shared" si="11"/>
        <v>66800</v>
      </c>
      <c r="GA148" s="1">
        <f t="shared" si="12"/>
        <v>0</v>
      </c>
      <c r="GB148" s="1">
        <f t="shared" si="8"/>
        <v>0</v>
      </c>
    </row>
    <row r="149" spans="1:184" ht="18" x14ac:dyDescent="0.25">
      <c r="A149" s="24" t="s">
        <v>446</v>
      </c>
      <c r="B149" s="8" t="s">
        <v>131</v>
      </c>
      <c r="C149" s="9" t="s">
        <v>447</v>
      </c>
      <c r="D149" s="25" t="s">
        <v>448</v>
      </c>
      <c r="E149" s="25">
        <v>41883</v>
      </c>
      <c r="F149" s="14">
        <v>4000</v>
      </c>
      <c r="G149" s="14">
        <v>4000</v>
      </c>
      <c r="EK149" s="1">
        <v>4000</v>
      </c>
      <c r="EL149" s="1">
        <v>4000</v>
      </c>
      <c r="EM149" s="1">
        <v>4000</v>
      </c>
      <c r="EN149" s="1">
        <v>4000</v>
      </c>
      <c r="EO149" s="1">
        <v>4000</v>
      </c>
      <c r="EP149" s="1">
        <v>4000</v>
      </c>
      <c r="EQ149" s="1">
        <v>4000</v>
      </c>
      <c r="ER149" s="1">
        <v>4000</v>
      </c>
      <c r="ES149" s="1">
        <v>4000</v>
      </c>
      <c r="ET149" s="1">
        <v>4000</v>
      </c>
      <c r="EU149" s="1">
        <v>4000</v>
      </c>
      <c r="EV149" s="1">
        <v>4000</v>
      </c>
      <c r="EW149" s="1">
        <v>4000</v>
      </c>
      <c r="EX149" s="1">
        <v>4000</v>
      </c>
      <c r="EY149" s="1">
        <v>4000</v>
      </c>
      <c r="EZ149" s="1">
        <v>4000</v>
      </c>
      <c r="FA149" s="1">
        <v>4000</v>
      </c>
      <c r="FB149" s="1">
        <v>4000</v>
      </c>
      <c r="FC149" s="1">
        <v>4000</v>
      </c>
      <c r="FD149" s="1">
        <v>4000</v>
      </c>
      <c r="FE149" s="1">
        <v>4000</v>
      </c>
      <c r="FF149" s="1">
        <v>4000</v>
      </c>
      <c r="FG149" s="1">
        <v>4000</v>
      </c>
      <c r="FH149" s="1">
        <v>4000</v>
      </c>
      <c r="FI149" s="1">
        <v>4000</v>
      </c>
      <c r="FJ149" s="1">
        <v>4000</v>
      </c>
      <c r="FK149" s="1">
        <v>4000</v>
      </c>
      <c r="FL149" s="1">
        <v>4000</v>
      </c>
      <c r="FM149" s="1">
        <v>4000</v>
      </c>
      <c r="FN149" s="1">
        <v>4000</v>
      </c>
      <c r="FO149" s="1">
        <v>4000</v>
      </c>
      <c r="FP149" s="1">
        <v>4000</v>
      </c>
      <c r="FQ149" s="1">
        <v>4000</v>
      </c>
      <c r="FR149" s="1">
        <v>4000</v>
      </c>
      <c r="FT149" s="13">
        <f t="shared" si="10"/>
        <v>136000</v>
      </c>
      <c r="FU149" s="13">
        <f t="shared" si="11"/>
        <v>88000</v>
      </c>
      <c r="GA149" s="1">
        <f t="shared" si="12"/>
        <v>0</v>
      </c>
      <c r="GB149" s="1">
        <f t="shared" si="8"/>
        <v>0</v>
      </c>
    </row>
    <row r="150" spans="1:184" ht="18" x14ac:dyDescent="0.25">
      <c r="A150" s="8" t="s">
        <v>449</v>
      </c>
      <c r="B150" s="8" t="s">
        <v>19</v>
      </c>
      <c r="C150" s="9" t="s">
        <v>450</v>
      </c>
      <c r="D150" s="26" t="s">
        <v>451</v>
      </c>
      <c r="E150" s="26">
        <v>41894</v>
      </c>
      <c r="F150" s="14">
        <v>3500</v>
      </c>
      <c r="G150" s="14">
        <v>3500</v>
      </c>
      <c r="EK150" s="1">
        <f>+ROUND(F150*19/30,2)</f>
        <v>2216.67</v>
      </c>
      <c r="EL150" s="1">
        <v>3500</v>
      </c>
      <c r="EM150" s="1">
        <v>3500</v>
      </c>
      <c r="EN150" s="1">
        <v>3500</v>
      </c>
      <c r="EO150" s="1">
        <v>3500</v>
      </c>
      <c r="EP150" s="1">
        <v>3500</v>
      </c>
      <c r="EQ150" s="1">
        <v>3500</v>
      </c>
      <c r="ER150" s="1">
        <v>3500</v>
      </c>
      <c r="ES150" s="1">
        <v>3500</v>
      </c>
      <c r="ET150" s="1">
        <v>3500</v>
      </c>
      <c r="EU150" s="1">
        <v>3500</v>
      </c>
      <c r="EV150" s="1">
        <v>3500</v>
      </c>
      <c r="EW150" s="1">
        <v>3500</v>
      </c>
      <c r="EX150" s="1">
        <v>3500</v>
      </c>
      <c r="EY150" s="1">
        <v>3500</v>
      </c>
      <c r="EZ150" s="1">
        <v>3500</v>
      </c>
      <c r="FA150" s="1">
        <v>3500</v>
      </c>
      <c r="FB150" s="1">
        <v>3500</v>
      </c>
      <c r="FC150" s="1">
        <v>3500</v>
      </c>
      <c r="FD150" s="1">
        <v>3500</v>
      </c>
      <c r="FE150" s="1">
        <v>3500</v>
      </c>
      <c r="FF150" s="1">
        <v>3500</v>
      </c>
      <c r="FG150" s="1">
        <v>3500</v>
      </c>
      <c r="FH150" s="1">
        <v>3500</v>
      </c>
      <c r="FI150" s="1">
        <v>3500</v>
      </c>
      <c r="FJ150" s="1">
        <v>3500</v>
      </c>
      <c r="FK150" s="1">
        <v>3500</v>
      </c>
      <c r="FL150" s="1">
        <v>3500</v>
      </c>
      <c r="FM150" s="1">
        <v>3500</v>
      </c>
      <c r="FN150" s="1">
        <v>3500</v>
      </c>
      <c r="FO150" s="1">
        <v>3500</v>
      </c>
      <c r="FP150" s="1">
        <v>3500</v>
      </c>
      <c r="FQ150" s="1">
        <v>3500</v>
      </c>
      <c r="FR150" s="1">
        <v>3500</v>
      </c>
      <c r="FT150" s="13">
        <f t="shared" si="10"/>
        <v>117716.67</v>
      </c>
      <c r="FU150" s="13">
        <f t="shared" si="11"/>
        <v>75716.67</v>
      </c>
      <c r="GA150" s="1">
        <f t="shared" si="12"/>
        <v>0</v>
      </c>
      <c r="GB150" s="1">
        <f t="shared" si="8"/>
        <v>0</v>
      </c>
    </row>
    <row r="151" spans="1:184" ht="18" x14ac:dyDescent="0.25">
      <c r="A151" s="27" t="s">
        <v>452</v>
      </c>
      <c r="B151" s="8" t="s">
        <v>15</v>
      </c>
      <c r="C151" s="9" t="s">
        <v>453</v>
      </c>
      <c r="D151" s="25" t="s">
        <v>454</v>
      </c>
      <c r="E151" s="25">
        <v>41914</v>
      </c>
      <c r="F151" s="14">
        <v>3500</v>
      </c>
      <c r="G151" s="14">
        <v>3500</v>
      </c>
      <c r="EL151" s="1">
        <f>+ROUND(F151*29/30,2)</f>
        <v>3383.33</v>
      </c>
      <c r="EM151" s="1">
        <v>3500</v>
      </c>
      <c r="EN151" s="1">
        <v>3500</v>
      </c>
      <c r="EO151" s="1">
        <v>3500</v>
      </c>
      <c r="EP151" s="1">
        <v>3500</v>
      </c>
      <c r="EQ151" s="1">
        <v>3500</v>
      </c>
      <c r="ER151" s="1">
        <v>3500</v>
      </c>
      <c r="ES151" s="1">
        <v>3500</v>
      </c>
      <c r="ET151" s="1">
        <v>3500</v>
      </c>
      <c r="EU151" s="1">
        <v>3500</v>
      </c>
      <c r="EV151" s="1">
        <v>3500</v>
      </c>
      <c r="EW151" s="1">
        <v>3500</v>
      </c>
      <c r="EX151" s="1">
        <v>3500</v>
      </c>
      <c r="EY151" s="1">
        <v>3500</v>
      </c>
      <c r="EZ151" s="1">
        <v>3500</v>
      </c>
      <c r="FA151" s="1">
        <v>3500</v>
      </c>
      <c r="FB151" s="1">
        <v>3500</v>
      </c>
      <c r="FC151" s="1">
        <v>3500</v>
      </c>
      <c r="FD151" s="1">
        <v>3500</v>
      </c>
      <c r="FE151" s="1">
        <v>3500</v>
      </c>
      <c r="FF151" s="1">
        <v>3500</v>
      </c>
      <c r="FG151" s="1">
        <v>3500</v>
      </c>
      <c r="FH151" s="1">
        <v>3500</v>
      </c>
      <c r="FI151" s="1">
        <v>3500</v>
      </c>
      <c r="FJ151" s="1">
        <v>3500</v>
      </c>
      <c r="FK151" s="1">
        <v>3500</v>
      </c>
      <c r="FL151" s="1">
        <v>3500</v>
      </c>
      <c r="FM151" s="1">
        <v>3500</v>
      </c>
      <c r="FN151" s="1">
        <v>3500</v>
      </c>
      <c r="FO151" s="1">
        <v>3500</v>
      </c>
      <c r="FP151" s="1">
        <v>3500</v>
      </c>
      <c r="FQ151" s="1">
        <v>3500</v>
      </c>
      <c r="FR151" s="1">
        <v>3500</v>
      </c>
      <c r="FT151" s="13">
        <f t="shared" si="10"/>
        <v>115383.33</v>
      </c>
      <c r="FU151" s="13">
        <f t="shared" si="11"/>
        <v>73383.33</v>
      </c>
      <c r="GA151" s="1">
        <f t="shared" si="12"/>
        <v>0</v>
      </c>
      <c r="GB151" s="1">
        <f t="shared" si="8"/>
        <v>0</v>
      </c>
    </row>
    <row r="152" spans="1:184" ht="18" x14ac:dyDescent="0.25">
      <c r="A152" s="27" t="s">
        <v>455</v>
      </c>
      <c r="B152" s="8" t="s">
        <v>15</v>
      </c>
      <c r="C152" s="9" t="s">
        <v>456</v>
      </c>
      <c r="D152" s="25" t="s">
        <v>457</v>
      </c>
      <c r="E152" s="25">
        <v>41915</v>
      </c>
      <c r="F152" s="14">
        <v>4000</v>
      </c>
      <c r="G152" s="14">
        <v>4000</v>
      </c>
      <c r="EL152" s="1">
        <f>+ROUND(F152*28/30,2)</f>
        <v>3733.33</v>
      </c>
      <c r="EM152" s="1">
        <v>4000</v>
      </c>
      <c r="EN152" s="1">
        <v>4000</v>
      </c>
      <c r="EO152" s="1">
        <v>4000</v>
      </c>
      <c r="EP152" s="1">
        <v>4000</v>
      </c>
      <c r="EQ152" s="1">
        <v>4000</v>
      </c>
      <c r="ER152" s="1">
        <v>4000</v>
      </c>
      <c r="ES152" s="1">
        <v>4000</v>
      </c>
      <c r="ET152" s="1">
        <v>4000</v>
      </c>
      <c r="EU152" s="1">
        <v>4000</v>
      </c>
      <c r="EV152" s="1">
        <v>4000</v>
      </c>
      <c r="EW152" s="1">
        <v>4000</v>
      </c>
      <c r="EX152" s="1">
        <v>4000</v>
      </c>
      <c r="EY152" s="1">
        <v>4000</v>
      </c>
      <c r="EZ152" s="1">
        <v>4000</v>
      </c>
      <c r="FA152" s="1">
        <v>4000</v>
      </c>
      <c r="FB152" s="1">
        <v>4000</v>
      </c>
      <c r="FC152" s="1">
        <v>4000</v>
      </c>
      <c r="FD152" s="1">
        <v>4000</v>
      </c>
      <c r="FE152" s="1">
        <v>4000</v>
      </c>
      <c r="FF152" s="1">
        <v>4000</v>
      </c>
      <c r="FG152" s="1">
        <v>4000</v>
      </c>
      <c r="FH152" s="1">
        <v>4000</v>
      </c>
      <c r="FI152" s="1">
        <v>4000</v>
      </c>
      <c r="FJ152" s="1">
        <v>4000</v>
      </c>
      <c r="FK152" s="1">
        <v>4000</v>
      </c>
      <c r="FL152" s="1">
        <v>4000</v>
      </c>
      <c r="FM152" s="1">
        <v>4000</v>
      </c>
      <c r="FN152" s="1">
        <v>4000</v>
      </c>
      <c r="FO152" s="1">
        <v>4000</v>
      </c>
      <c r="FP152" s="1">
        <v>4000</v>
      </c>
      <c r="FQ152" s="1">
        <v>4000</v>
      </c>
      <c r="FR152" s="1">
        <v>4000</v>
      </c>
      <c r="FT152" s="13">
        <f t="shared" si="10"/>
        <v>131733.33000000002</v>
      </c>
      <c r="FU152" s="13">
        <f t="shared" si="11"/>
        <v>83733.330000000016</v>
      </c>
      <c r="GA152" s="1">
        <f t="shared" si="12"/>
        <v>0</v>
      </c>
      <c r="GB152" s="1">
        <f t="shared" si="8"/>
        <v>0</v>
      </c>
    </row>
    <row r="153" spans="1:184" ht="18" x14ac:dyDescent="0.25">
      <c r="A153" s="27" t="s">
        <v>458</v>
      </c>
      <c r="B153" s="8" t="s">
        <v>15</v>
      </c>
      <c r="C153" s="9" t="s">
        <v>459</v>
      </c>
      <c r="D153" s="25" t="s">
        <v>460</v>
      </c>
      <c r="E153" s="25">
        <v>41933</v>
      </c>
      <c r="F153" s="14">
        <v>3500</v>
      </c>
      <c r="G153" s="14">
        <v>3500</v>
      </c>
      <c r="EL153" s="1">
        <f>+ROUND(F153*10/30,2)</f>
        <v>1166.67</v>
      </c>
      <c r="EM153" s="1">
        <v>3500</v>
      </c>
      <c r="EN153" s="1">
        <v>3500</v>
      </c>
      <c r="EO153" s="1">
        <v>3500</v>
      </c>
      <c r="EP153" s="1">
        <v>3500</v>
      </c>
      <c r="EQ153" s="1">
        <v>3500</v>
      </c>
      <c r="ER153" s="1">
        <v>3500</v>
      </c>
      <c r="ES153" s="1">
        <v>3500</v>
      </c>
      <c r="ET153" s="1">
        <v>3500</v>
      </c>
      <c r="EU153" s="1">
        <v>3500</v>
      </c>
      <c r="EV153" s="1">
        <v>3500</v>
      </c>
      <c r="EW153" s="1">
        <v>3500</v>
      </c>
      <c r="EX153" s="1">
        <v>3500</v>
      </c>
      <c r="EY153" s="1">
        <v>3500</v>
      </c>
      <c r="EZ153" s="1">
        <v>3500</v>
      </c>
      <c r="FA153" s="1">
        <v>3500</v>
      </c>
      <c r="FB153" s="1">
        <v>3500</v>
      </c>
      <c r="FC153" s="1">
        <v>3500</v>
      </c>
      <c r="FD153" s="1">
        <v>3500</v>
      </c>
      <c r="FE153" s="1">
        <v>3500</v>
      </c>
      <c r="FF153" s="1">
        <v>3500</v>
      </c>
      <c r="FG153" s="1">
        <v>3500</v>
      </c>
      <c r="FH153" s="1">
        <v>3500</v>
      </c>
      <c r="FI153" s="1">
        <v>3500</v>
      </c>
      <c r="FJ153" s="1">
        <v>3500</v>
      </c>
      <c r="FK153" s="1">
        <v>3500</v>
      </c>
      <c r="FL153" s="1">
        <v>3500</v>
      </c>
      <c r="FM153" s="1">
        <v>3500</v>
      </c>
      <c r="FN153" s="1">
        <v>3500</v>
      </c>
      <c r="FO153" s="1">
        <v>3500</v>
      </c>
      <c r="FP153" s="1">
        <v>3500</v>
      </c>
      <c r="FQ153" s="1">
        <v>3500</v>
      </c>
      <c r="FR153" s="1">
        <v>3500</v>
      </c>
      <c r="FT153" s="13">
        <f t="shared" si="10"/>
        <v>113166.67</v>
      </c>
      <c r="FU153" s="13">
        <f t="shared" si="11"/>
        <v>71166.67</v>
      </c>
      <c r="GA153" s="1">
        <f t="shared" si="12"/>
        <v>0</v>
      </c>
      <c r="GB153" s="1">
        <f t="shared" si="8"/>
        <v>0</v>
      </c>
    </row>
    <row r="154" spans="1:184" ht="18" x14ac:dyDescent="0.25">
      <c r="A154" s="28" t="s">
        <v>461</v>
      </c>
      <c r="B154" s="8" t="s">
        <v>15</v>
      </c>
      <c r="C154" s="9" t="s">
        <v>462</v>
      </c>
      <c r="D154" s="25" t="s">
        <v>463</v>
      </c>
      <c r="E154" s="25">
        <v>41933</v>
      </c>
      <c r="F154" s="14">
        <v>3500</v>
      </c>
      <c r="G154" s="14">
        <v>3500</v>
      </c>
      <c r="EL154" s="1">
        <f>+ROUND(F154*10/30,2)</f>
        <v>1166.67</v>
      </c>
      <c r="EM154" s="1">
        <v>3500</v>
      </c>
      <c r="EN154" s="1">
        <v>3500</v>
      </c>
      <c r="EO154" s="1">
        <v>3500</v>
      </c>
      <c r="EP154" s="1">
        <v>3500</v>
      </c>
      <c r="EQ154" s="1">
        <v>3500</v>
      </c>
      <c r="ER154" s="1">
        <v>3500</v>
      </c>
      <c r="ES154" s="1">
        <v>3500</v>
      </c>
      <c r="ET154" s="1">
        <v>3500</v>
      </c>
      <c r="EU154" s="1">
        <v>3500</v>
      </c>
      <c r="EV154" s="1">
        <v>3500</v>
      </c>
      <c r="EW154" s="1">
        <v>3500</v>
      </c>
      <c r="EX154" s="1">
        <v>3500</v>
      </c>
      <c r="EY154" s="1">
        <v>3500</v>
      </c>
      <c r="EZ154" s="1">
        <v>3500</v>
      </c>
      <c r="FA154" s="1">
        <v>3500</v>
      </c>
      <c r="FB154" s="1">
        <v>3500</v>
      </c>
      <c r="FC154" s="1">
        <v>3500</v>
      </c>
      <c r="FD154" s="1">
        <v>3500</v>
      </c>
      <c r="FE154" s="1">
        <v>3500</v>
      </c>
      <c r="FF154" s="1">
        <v>3500</v>
      </c>
      <c r="FG154" s="1">
        <v>3500</v>
      </c>
      <c r="FH154" s="1">
        <v>3500</v>
      </c>
      <c r="FI154" s="1">
        <v>3500</v>
      </c>
      <c r="FJ154" s="1">
        <v>3500</v>
      </c>
      <c r="FK154" s="1">
        <v>3500</v>
      </c>
      <c r="FL154" s="1">
        <v>3500</v>
      </c>
      <c r="FM154" s="1">
        <v>3500</v>
      </c>
      <c r="FN154" s="1">
        <v>3500</v>
      </c>
      <c r="FO154" s="1">
        <v>3500</v>
      </c>
      <c r="FP154" s="1">
        <v>3500</v>
      </c>
      <c r="FQ154" s="1">
        <v>3500</v>
      </c>
      <c r="FR154" s="1">
        <v>3500</v>
      </c>
      <c r="FT154" s="13">
        <f t="shared" si="10"/>
        <v>113166.67</v>
      </c>
      <c r="FU154" s="13">
        <f t="shared" si="11"/>
        <v>71166.67</v>
      </c>
      <c r="GA154" s="1">
        <f t="shared" si="12"/>
        <v>0</v>
      </c>
      <c r="GB154" s="1">
        <f t="shared" si="8"/>
        <v>0</v>
      </c>
    </row>
    <row r="155" spans="1:184" ht="18" x14ac:dyDescent="0.25">
      <c r="A155" s="29" t="s">
        <v>464</v>
      </c>
      <c r="B155" s="8" t="s">
        <v>131</v>
      </c>
      <c r="C155" s="9" t="s">
        <v>465</v>
      </c>
      <c r="D155" s="25" t="s">
        <v>466</v>
      </c>
      <c r="E155" s="25">
        <v>41954</v>
      </c>
      <c r="F155" s="14">
        <v>4000</v>
      </c>
      <c r="G155" s="14">
        <v>4000</v>
      </c>
      <c r="EM155" s="1">
        <f>+ROUND(F155*20/30,2)</f>
        <v>2666.67</v>
      </c>
      <c r="EN155" s="1">
        <v>4000</v>
      </c>
      <c r="EO155" s="1">
        <v>4000</v>
      </c>
      <c r="EP155" s="1">
        <v>4000</v>
      </c>
      <c r="EQ155" s="1">
        <v>4000</v>
      </c>
      <c r="ER155" s="1">
        <v>4000</v>
      </c>
      <c r="ES155" s="1">
        <v>4000</v>
      </c>
      <c r="ET155" s="1">
        <v>4000</v>
      </c>
      <c r="EU155" s="1">
        <v>4000</v>
      </c>
      <c r="EV155" s="1">
        <v>4000</v>
      </c>
      <c r="EW155" s="1">
        <v>4000</v>
      </c>
      <c r="EX155" s="1">
        <v>4000</v>
      </c>
      <c r="EY155" s="1">
        <v>4000</v>
      </c>
      <c r="EZ155" s="1">
        <v>4000</v>
      </c>
      <c r="FA155" s="1">
        <v>4000</v>
      </c>
      <c r="FB155" s="1">
        <v>4000</v>
      </c>
      <c r="FC155" s="1">
        <v>4000</v>
      </c>
      <c r="FD155" s="1">
        <v>4000</v>
      </c>
      <c r="FE155" s="1">
        <v>4000</v>
      </c>
      <c r="FF155" s="1">
        <v>4000</v>
      </c>
      <c r="FG155" s="1">
        <v>4000</v>
      </c>
      <c r="FH155" s="1">
        <v>4000</v>
      </c>
      <c r="FI155" s="1">
        <v>4000</v>
      </c>
      <c r="FJ155" s="1">
        <v>4000</v>
      </c>
      <c r="FK155" s="1">
        <v>4000</v>
      </c>
      <c r="FL155" s="1">
        <v>4000</v>
      </c>
      <c r="FM155" s="1">
        <v>4000</v>
      </c>
      <c r="FN155" s="1">
        <v>4000</v>
      </c>
      <c r="FO155" s="1">
        <v>4000</v>
      </c>
      <c r="FP155" s="1">
        <v>4000</v>
      </c>
      <c r="FQ155" s="1">
        <v>4000</v>
      </c>
      <c r="FR155" s="1">
        <v>4000</v>
      </c>
      <c r="FT155" s="13">
        <f t="shared" si="10"/>
        <v>126666.67</v>
      </c>
      <c r="FU155" s="13">
        <f t="shared" si="11"/>
        <v>78666.67</v>
      </c>
      <c r="GA155" s="1">
        <f t="shared" si="12"/>
        <v>0</v>
      </c>
      <c r="GB155" s="1">
        <f t="shared" si="8"/>
        <v>0</v>
      </c>
    </row>
    <row r="156" spans="1:184" ht="18" x14ac:dyDescent="0.25">
      <c r="A156" s="27" t="s">
        <v>467</v>
      </c>
      <c r="B156" s="8" t="s">
        <v>19</v>
      </c>
      <c r="C156" s="9" t="s">
        <v>468</v>
      </c>
      <c r="D156" s="25" t="s">
        <v>469</v>
      </c>
      <c r="E156" s="25">
        <v>41958</v>
      </c>
      <c r="F156" s="14">
        <v>3500</v>
      </c>
      <c r="G156" s="14">
        <v>3500</v>
      </c>
      <c r="EM156" s="1">
        <f>+ROUND(F156*16/30,2)</f>
        <v>1866.67</v>
      </c>
      <c r="EN156" s="1">
        <v>3500</v>
      </c>
      <c r="EO156" s="1">
        <v>3500</v>
      </c>
      <c r="EP156" s="1">
        <v>3500</v>
      </c>
      <c r="EQ156" s="1">
        <v>3500</v>
      </c>
      <c r="ER156" s="1">
        <v>3500</v>
      </c>
      <c r="ES156" s="1">
        <v>3500</v>
      </c>
      <c r="ET156" s="1">
        <v>3500</v>
      </c>
      <c r="EU156" s="1">
        <v>3500</v>
      </c>
      <c r="EV156" s="1">
        <v>3500</v>
      </c>
      <c r="EW156" s="1">
        <v>3500</v>
      </c>
      <c r="EX156" s="1">
        <v>3500</v>
      </c>
      <c r="EY156" s="1">
        <v>3500</v>
      </c>
      <c r="EZ156" s="1">
        <v>3500</v>
      </c>
      <c r="FA156" s="1">
        <v>3500</v>
      </c>
      <c r="FB156" s="1">
        <v>3500</v>
      </c>
      <c r="FC156" s="1">
        <v>3500</v>
      </c>
      <c r="FD156" s="1">
        <v>3500</v>
      </c>
      <c r="FE156" s="1">
        <v>3500</v>
      </c>
      <c r="FF156" s="1">
        <v>3500</v>
      </c>
      <c r="FG156" s="1">
        <v>3500</v>
      </c>
      <c r="FH156" s="1">
        <v>3500</v>
      </c>
      <c r="FI156" s="1">
        <v>3500</v>
      </c>
      <c r="FJ156" s="1">
        <v>3500</v>
      </c>
      <c r="FK156" s="1">
        <v>3500</v>
      </c>
      <c r="FL156" s="1">
        <v>3500</v>
      </c>
      <c r="FM156" s="1">
        <v>3500</v>
      </c>
      <c r="FN156" s="1">
        <v>3500</v>
      </c>
      <c r="FO156" s="1">
        <v>3500</v>
      </c>
      <c r="FP156" s="1">
        <v>3500</v>
      </c>
      <c r="FQ156" s="1">
        <v>3500</v>
      </c>
      <c r="FR156" s="1">
        <v>3500</v>
      </c>
      <c r="FT156" s="13">
        <f t="shared" si="10"/>
        <v>110366.67</v>
      </c>
      <c r="FU156" s="13">
        <f t="shared" si="11"/>
        <v>68366.67</v>
      </c>
      <c r="GA156" s="1">
        <f t="shared" si="12"/>
        <v>0</v>
      </c>
      <c r="GB156" s="1">
        <f t="shared" si="8"/>
        <v>0</v>
      </c>
    </row>
    <row r="157" spans="1:184" ht="18" x14ac:dyDescent="0.25">
      <c r="A157" s="30" t="s">
        <v>470</v>
      </c>
      <c r="B157" s="8" t="s">
        <v>15</v>
      </c>
      <c r="C157" s="9" t="s">
        <v>471</v>
      </c>
      <c r="D157" s="25" t="s">
        <v>472</v>
      </c>
      <c r="E157" s="25">
        <v>41961</v>
      </c>
      <c r="F157" s="14">
        <v>3000</v>
      </c>
      <c r="G157" s="14">
        <v>3000</v>
      </c>
      <c r="EM157" s="1">
        <f>+ROUND(F157*13/30,2)</f>
        <v>1300</v>
      </c>
      <c r="EN157" s="1">
        <v>3000</v>
      </c>
      <c r="EO157" s="1">
        <v>3000</v>
      </c>
      <c r="EP157" s="1">
        <v>3000</v>
      </c>
      <c r="EQ157" s="1">
        <v>3000</v>
      </c>
      <c r="ER157" s="1">
        <v>3000</v>
      </c>
      <c r="ES157" s="1">
        <v>3000</v>
      </c>
      <c r="ET157" s="1">
        <v>3000</v>
      </c>
      <c r="EU157" s="1">
        <v>3000</v>
      </c>
      <c r="EV157" s="1">
        <v>3000</v>
      </c>
      <c r="EW157" s="1">
        <v>3000</v>
      </c>
      <c r="EX157" s="1">
        <v>3000</v>
      </c>
      <c r="EY157" s="1">
        <v>3000</v>
      </c>
      <c r="EZ157" s="1">
        <v>3000</v>
      </c>
      <c r="FA157" s="1">
        <v>3000</v>
      </c>
      <c r="FB157" s="1">
        <v>3000</v>
      </c>
      <c r="FC157" s="1">
        <v>3000</v>
      </c>
      <c r="FD157" s="1">
        <v>3000</v>
      </c>
      <c r="FE157" s="1">
        <v>3000</v>
      </c>
      <c r="FF157" s="1">
        <v>3000</v>
      </c>
      <c r="FG157" s="1">
        <v>3000</v>
      </c>
      <c r="FH157" s="1">
        <v>3000</v>
      </c>
      <c r="FI157" s="1">
        <v>3000</v>
      </c>
      <c r="FJ157" s="1">
        <v>3000</v>
      </c>
      <c r="FK157" s="1">
        <v>3000</v>
      </c>
      <c r="FL157" s="1">
        <v>3000</v>
      </c>
      <c r="FM157" s="1">
        <v>3000</v>
      </c>
      <c r="FN157" s="1">
        <v>3000</v>
      </c>
      <c r="FO157" s="1">
        <v>3000</v>
      </c>
      <c r="FP157" s="1">
        <v>3000</v>
      </c>
      <c r="FQ157" s="1">
        <v>3000</v>
      </c>
      <c r="FR157" s="1">
        <v>3000</v>
      </c>
      <c r="FT157" s="13">
        <f t="shared" si="10"/>
        <v>94300</v>
      </c>
      <c r="FU157" s="13">
        <f t="shared" si="11"/>
        <v>58300</v>
      </c>
      <c r="GA157" s="1">
        <f t="shared" si="12"/>
        <v>0</v>
      </c>
      <c r="GB157" s="1">
        <f t="shared" si="8"/>
        <v>0</v>
      </c>
    </row>
    <row r="158" spans="1:184" ht="18" x14ac:dyDescent="0.25">
      <c r="A158" s="27" t="s">
        <v>473</v>
      </c>
      <c r="B158" s="8" t="s">
        <v>19</v>
      </c>
      <c r="C158" s="9" t="s">
        <v>474</v>
      </c>
      <c r="D158" s="25" t="s">
        <v>475</v>
      </c>
      <c r="E158" s="25">
        <v>41967</v>
      </c>
      <c r="F158" s="14">
        <v>4000</v>
      </c>
      <c r="G158" s="14">
        <v>4000</v>
      </c>
      <c r="EM158" s="1">
        <f>+ROUND(F158*7/30,2)</f>
        <v>933.33</v>
      </c>
      <c r="EN158" s="1">
        <v>4000</v>
      </c>
      <c r="EO158" s="1">
        <v>4000</v>
      </c>
      <c r="EP158" s="1">
        <v>4000</v>
      </c>
      <c r="EQ158" s="1">
        <v>4000</v>
      </c>
      <c r="ER158" s="1">
        <v>4000</v>
      </c>
      <c r="ES158" s="1">
        <v>4000</v>
      </c>
      <c r="ET158" s="1">
        <v>4000</v>
      </c>
      <c r="EU158" s="1">
        <v>4000</v>
      </c>
      <c r="EV158" s="1">
        <v>4000</v>
      </c>
      <c r="EW158" s="1">
        <v>4000</v>
      </c>
      <c r="EX158" s="1">
        <v>4000</v>
      </c>
      <c r="EY158" s="1">
        <v>4000</v>
      </c>
      <c r="EZ158" s="1">
        <v>4000</v>
      </c>
      <c r="FA158" s="1">
        <v>4000</v>
      </c>
      <c r="FB158" s="1">
        <v>4000</v>
      </c>
      <c r="FC158" s="1">
        <v>4000</v>
      </c>
      <c r="FD158" s="1">
        <v>4000</v>
      </c>
      <c r="FE158" s="1">
        <v>4000</v>
      </c>
      <c r="FF158" s="1">
        <v>4000</v>
      </c>
      <c r="FG158" s="1">
        <v>4000</v>
      </c>
      <c r="FH158" s="1">
        <v>4000</v>
      </c>
      <c r="FI158" s="1">
        <v>4000</v>
      </c>
      <c r="FJ158" s="1">
        <v>4000</v>
      </c>
      <c r="FK158" s="1">
        <v>4000</v>
      </c>
      <c r="FL158" s="1">
        <v>4000</v>
      </c>
      <c r="FM158" s="1">
        <v>4000</v>
      </c>
      <c r="FN158" s="1">
        <v>4000</v>
      </c>
      <c r="FO158" s="1">
        <v>4000</v>
      </c>
      <c r="FP158" s="1">
        <v>4000</v>
      </c>
      <c r="FQ158" s="1">
        <v>4000</v>
      </c>
      <c r="FR158" s="1">
        <v>4000</v>
      </c>
      <c r="FT158" s="13">
        <f t="shared" si="10"/>
        <v>124933.33</v>
      </c>
      <c r="FU158" s="13">
        <f t="shared" si="11"/>
        <v>76933.33</v>
      </c>
      <c r="GA158" s="1">
        <f t="shared" si="12"/>
        <v>0</v>
      </c>
      <c r="GB158" s="1">
        <f t="shared" si="8"/>
        <v>0</v>
      </c>
    </row>
    <row r="159" spans="1:184" ht="18" x14ac:dyDescent="0.25">
      <c r="A159" s="27" t="s">
        <v>476</v>
      </c>
      <c r="B159" s="8" t="s">
        <v>131</v>
      </c>
      <c r="C159" s="9" t="s">
        <v>477</v>
      </c>
      <c r="D159" s="25" t="s">
        <v>478</v>
      </c>
      <c r="E159" s="25">
        <v>41984</v>
      </c>
      <c r="F159" s="14">
        <v>4000</v>
      </c>
      <c r="G159" s="14">
        <v>4000</v>
      </c>
      <c r="EN159" s="1">
        <f>+ROUND(F159*20/30,2)</f>
        <v>2666.67</v>
      </c>
      <c r="EO159" s="1">
        <v>4000</v>
      </c>
      <c r="EP159" s="1">
        <v>4000</v>
      </c>
      <c r="EQ159" s="1">
        <v>4000</v>
      </c>
      <c r="ER159" s="1">
        <v>4000</v>
      </c>
      <c r="ES159" s="1">
        <v>4000</v>
      </c>
      <c r="ET159" s="1">
        <v>4000</v>
      </c>
      <c r="EU159" s="1">
        <v>4000</v>
      </c>
      <c r="EV159" s="1">
        <v>4000</v>
      </c>
      <c r="EW159" s="1">
        <v>4000</v>
      </c>
      <c r="EX159" s="1">
        <v>4000</v>
      </c>
      <c r="EY159" s="1">
        <v>4000</v>
      </c>
      <c r="EZ159" s="1">
        <v>4000</v>
      </c>
      <c r="FA159" s="1">
        <v>4000</v>
      </c>
      <c r="FB159" s="1">
        <v>4000</v>
      </c>
      <c r="FC159" s="1">
        <v>4000</v>
      </c>
      <c r="FD159" s="1">
        <v>4000</v>
      </c>
      <c r="FE159" s="1">
        <v>4000</v>
      </c>
      <c r="FF159" s="1">
        <v>4000</v>
      </c>
      <c r="FG159" s="1">
        <v>4000</v>
      </c>
      <c r="FH159" s="1">
        <v>4000</v>
      </c>
      <c r="FI159" s="1">
        <v>4000</v>
      </c>
      <c r="FJ159" s="1">
        <v>4000</v>
      </c>
      <c r="FK159" s="1">
        <v>4000</v>
      </c>
      <c r="FL159" s="1">
        <v>4000</v>
      </c>
      <c r="FM159" s="1">
        <v>4000</v>
      </c>
      <c r="FN159" s="1">
        <v>4000</v>
      </c>
      <c r="FO159" s="1">
        <v>4000</v>
      </c>
      <c r="FP159" s="1">
        <v>4000</v>
      </c>
      <c r="FQ159" s="1">
        <v>4000</v>
      </c>
      <c r="FR159" s="1">
        <v>4000</v>
      </c>
      <c r="FT159" s="13">
        <f t="shared" si="10"/>
        <v>122666.67</v>
      </c>
      <c r="FU159" s="13">
        <f t="shared" si="11"/>
        <v>74666.67</v>
      </c>
      <c r="GA159" s="1">
        <f t="shared" si="12"/>
        <v>0</v>
      </c>
      <c r="GB159" s="1">
        <f t="shared" si="8"/>
        <v>0</v>
      </c>
    </row>
    <row r="160" spans="1:184" ht="18" x14ac:dyDescent="0.25">
      <c r="A160" s="27" t="s">
        <v>479</v>
      </c>
      <c r="B160" s="8" t="s">
        <v>131</v>
      </c>
      <c r="C160" s="9" t="s">
        <v>480</v>
      </c>
      <c r="D160" s="25" t="s">
        <v>481</v>
      </c>
      <c r="E160" s="25">
        <v>41991</v>
      </c>
      <c r="F160" s="14">
        <v>3500</v>
      </c>
      <c r="G160" s="14">
        <v>3500</v>
      </c>
      <c r="EN160" s="1">
        <f>+ROUND(F160*13/30,2)</f>
        <v>1516.67</v>
      </c>
      <c r="EO160" s="1">
        <v>3500</v>
      </c>
      <c r="EP160" s="1">
        <v>3500</v>
      </c>
      <c r="EQ160" s="1">
        <v>3500</v>
      </c>
      <c r="ER160" s="1">
        <v>3500</v>
      </c>
      <c r="ES160" s="1">
        <v>3500</v>
      </c>
      <c r="ET160" s="1">
        <v>3500</v>
      </c>
      <c r="EU160" s="1">
        <v>3500</v>
      </c>
      <c r="EV160" s="1">
        <v>3500</v>
      </c>
      <c r="EW160" s="1">
        <v>3500</v>
      </c>
      <c r="EX160" s="1">
        <v>3500</v>
      </c>
      <c r="EY160" s="1">
        <v>3500</v>
      </c>
      <c r="EZ160" s="1">
        <v>3500</v>
      </c>
      <c r="FA160" s="1">
        <v>3500</v>
      </c>
      <c r="FB160" s="1">
        <v>3500</v>
      </c>
      <c r="FC160" s="1">
        <v>3500</v>
      </c>
      <c r="FD160" s="1">
        <v>3500</v>
      </c>
      <c r="FE160" s="1">
        <v>3500</v>
      </c>
      <c r="FF160" s="1">
        <v>3500</v>
      </c>
      <c r="FG160" s="1">
        <v>3500</v>
      </c>
      <c r="FH160" s="1">
        <v>3500</v>
      </c>
      <c r="FI160" s="1">
        <v>3500</v>
      </c>
      <c r="FJ160" s="1">
        <v>3500</v>
      </c>
      <c r="FK160" s="1">
        <v>3500</v>
      </c>
      <c r="FL160" s="1">
        <v>3500</v>
      </c>
      <c r="FM160" s="1">
        <v>3500</v>
      </c>
      <c r="FN160" s="1">
        <v>3500</v>
      </c>
      <c r="FO160" s="1">
        <v>3500</v>
      </c>
      <c r="FP160" s="1">
        <v>3500</v>
      </c>
      <c r="FQ160" s="1">
        <v>3500</v>
      </c>
      <c r="FR160" s="1">
        <v>3500</v>
      </c>
      <c r="FT160" s="13">
        <f t="shared" si="10"/>
        <v>106516.67</v>
      </c>
      <c r="FU160" s="13">
        <f t="shared" si="11"/>
        <v>64516.67</v>
      </c>
      <c r="GA160" s="1">
        <f t="shared" si="12"/>
        <v>0</v>
      </c>
      <c r="GB160" s="1">
        <f t="shared" ref="GB160:GB223" si="13">+FW160*GA160</f>
        <v>0</v>
      </c>
    </row>
    <row r="161" spans="1:184" ht="18" x14ac:dyDescent="0.25">
      <c r="A161" s="27" t="s">
        <v>482</v>
      </c>
      <c r="B161" s="8" t="s">
        <v>15</v>
      </c>
      <c r="C161" s="9" t="s">
        <v>483</v>
      </c>
      <c r="D161" s="25" t="s">
        <v>484</v>
      </c>
      <c r="E161" s="25">
        <v>42005</v>
      </c>
      <c r="F161" s="14">
        <v>4000</v>
      </c>
      <c r="G161" s="14">
        <v>4000</v>
      </c>
      <c r="EO161" s="1">
        <v>4000</v>
      </c>
      <c r="EP161" s="1">
        <v>4000</v>
      </c>
      <c r="EQ161" s="1">
        <v>4000</v>
      </c>
      <c r="ER161" s="1">
        <v>4000</v>
      </c>
      <c r="ES161" s="1">
        <v>4000</v>
      </c>
      <c r="ET161" s="1">
        <v>4000</v>
      </c>
      <c r="EU161" s="1">
        <v>4000</v>
      </c>
      <c r="EV161" s="1">
        <v>4000</v>
      </c>
      <c r="EW161" s="1">
        <v>4000</v>
      </c>
      <c r="EX161" s="1">
        <v>4000</v>
      </c>
      <c r="EY161" s="1">
        <v>4000</v>
      </c>
      <c r="EZ161" s="1">
        <v>4000</v>
      </c>
      <c r="FA161" s="1">
        <v>4000</v>
      </c>
      <c r="FB161" s="1">
        <v>4000</v>
      </c>
      <c r="FC161" s="1">
        <v>4000</v>
      </c>
      <c r="FD161" s="1">
        <v>4000</v>
      </c>
      <c r="FE161" s="1">
        <v>4000</v>
      </c>
      <c r="FF161" s="1">
        <v>4000</v>
      </c>
      <c r="FG161" s="1">
        <v>4000</v>
      </c>
      <c r="FH161" s="1">
        <v>4000</v>
      </c>
      <c r="FI161" s="1">
        <v>4000</v>
      </c>
      <c r="FJ161" s="1">
        <v>4000</v>
      </c>
      <c r="FK161" s="1">
        <v>4000</v>
      </c>
      <c r="FL161" s="1">
        <v>4000</v>
      </c>
      <c r="FM161" s="1">
        <v>4000</v>
      </c>
      <c r="FN161" s="1">
        <v>4000</v>
      </c>
      <c r="FO161" s="1">
        <v>4000</v>
      </c>
      <c r="FP161" s="1">
        <v>4000</v>
      </c>
      <c r="FQ161" s="1">
        <v>4000</v>
      </c>
      <c r="FR161" s="1">
        <v>4000</v>
      </c>
      <c r="FT161" s="13">
        <f t="shared" si="10"/>
        <v>120000</v>
      </c>
      <c r="FU161" s="13">
        <f t="shared" si="11"/>
        <v>72000</v>
      </c>
      <c r="GA161" s="1">
        <f t="shared" si="12"/>
        <v>0</v>
      </c>
      <c r="GB161" s="1">
        <f t="shared" si="13"/>
        <v>0</v>
      </c>
    </row>
    <row r="162" spans="1:184" ht="18" x14ac:dyDescent="0.25">
      <c r="A162" s="27" t="s">
        <v>485</v>
      </c>
      <c r="B162" s="8" t="s">
        <v>131</v>
      </c>
      <c r="C162" s="9" t="s">
        <v>486</v>
      </c>
      <c r="D162" s="25" t="s">
        <v>487</v>
      </c>
      <c r="E162" s="25">
        <v>42006</v>
      </c>
      <c r="F162" s="14">
        <v>4000</v>
      </c>
      <c r="G162" s="14">
        <v>4000</v>
      </c>
      <c r="EO162" s="1">
        <f>+ROUND(F162*29/30,2)</f>
        <v>3866.67</v>
      </c>
      <c r="EP162" s="1">
        <v>4000</v>
      </c>
      <c r="EQ162" s="1">
        <v>4000</v>
      </c>
      <c r="ER162" s="1">
        <v>4000</v>
      </c>
      <c r="ES162" s="1">
        <v>4000</v>
      </c>
      <c r="ET162" s="1">
        <v>4000</v>
      </c>
      <c r="EU162" s="1">
        <v>4000</v>
      </c>
      <c r="EV162" s="1">
        <v>4000</v>
      </c>
      <c r="EW162" s="1">
        <v>4000</v>
      </c>
      <c r="EX162" s="1">
        <v>4000</v>
      </c>
      <c r="EY162" s="1">
        <v>4000</v>
      </c>
      <c r="EZ162" s="1">
        <v>4000</v>
      </c>
      <c r="FA162" s="1">
        <v>4000</v>
      </c>
      <c r="FB162" s="1">
        <v>4000</v>
      </c>
      <c r="FC162" s="1">
        <v>4000</v>
      </c>
      <c r="FD162" s="1">
        <v>4000</v>
      </c>
      <c r="FE162" s="1">
        <v>4000</v>
      </c>
      <c r="FF162" s="1">
        <v>4000</v>
      </c>
      <c r="FG162" s="1">
        <v>4000</v>
      </c>
      <c r="FH162" s="1">
        <v>4000</v>
      </c>
      <c r="FI162" s="1">
        <v>4000</v>
      </c>
      <c r="FJ162" s="1">
        <v>4000</v>
      </c>
      <c r="FK162" s="1">
        <v>4000</v>
      </c>
      <c r="FL162" s="1">
        <v>4000</v>
      </c>
      <c r="FM162" s="1">
        <v>4000</v>
      </c>
      <c r="FN162" s="1">
        <v>4000</v>
      </c>
      <c r="FO162" s="1">
        <v>4000</v>
      </c>
      <c r="FP162" s="1">
        <v>4000</v>
      </c>
      <c r="FQ162" s="1">
        <v>4000</v>
      </c>
      <c r="FR162" s="1">
        <v>4000</v>
      </c>
      <c r="FT162" s="13">
        <f t="shared" si="10"/>
        <v>119866.67</v>
      </c>
      <c r="FU162" s="13">
        <f t="shared" si="11"/>
        <v>71866.67</v>
      </c>
      <c r="GA162" s="1">
        <f t="shared" si="12"/>
        <v>0</v>
      </c>
      <c r="GB162" s="1">
        <f t="shared" si="13"/>
        <v>0</v>
      </c>
    </row>
    <row r="163" spans="1:184" ht="18" x14ac:dyDescent="0.25">
      <c r="A163" s="27" t="s">
        <v>488</v>
      </c>
      <c r="B163" s="8" t="s">
        <v>131</v>
      </c>
      <c r="C163" s="9" t="s">
        <v>489</v>
      </c>
      <c r="D163" s="25" t="s">
        <v>490</v>
      </c>
      <c r="E163" s="25">
        <v>42022</v>
      </c>
      <c r="F163" s="14">
        <v>4000</v>
      </c>
      <c r="G163" s="14">
        <v>4000</v>
      </c>
      <c r="EO163" s="1">
        <f>+ROUND(F163*13/30,2)</f>
        <v>1733.33</v>
      </c>
      <c r="EP163" s="1">
        <v>4000</v>
      </c>
      <c r="EQ163" s="1">
        <v>4000</v>
      </c>
      <c r="ER163" s="1">
        <v>4000</v>
      </c>
      <c r="ES163" s="1">
        <v>4000</v>
      </c>
      <c r="ET163" s="1">
        <v>4000</v>
      </c>
      <c r="EU163" s="1">
        <v>4000</v>
      </c>
      <c r="EV163" s="1">
        <v>4000</v>
      </c>
      <c r="EW163" s="1">
        <v>4000</v>
      </c>
      <c r="EX163" s="1">
        <v>4000</v>
      </c>
      <c r="EY163" s="1">
        <v>4000</v>
      </c>
      <c r="EZ163" s="1">
        <v>4000</v>
      </c>
      <c r="FA163" s="1">
        <v>4000</v>
      </c>
      <c r="FB163" s="1">
        <v>4000</v>
      </c>
      <c r="FC163" s="1">
        <v>4000</v>
      </c>
      <c r="FD163" s="1">
        <v>4000</v>
      </c>
      <c r="FE163" s="1">
        <v>4000</v>
      </c>
      <c r="FF163" s="1">
        <v>4000</v>
      </c>
      <c r="FG163" s="1">
        <v>4000</v>
      </c>
      <c r="FH163" s="1">
        <v>4000</v>
      </c>
      <c r="FI163" s="1">
        <v>4000</v>
      </c>
      <c r="FJ163" s="1">
        <v>4000</v>
      </c>
      <c r="FK163" s="1">
        <v>4000</v>
      </c>
      <c r="FL163" s="1">
        <v>4000</v>
      </c>
      <c r="FM163" s="1">
        <v>4000</v>
      </c>
      <c r="FN163" s="1">
        <v>4000</v>
      </c>
      <c r="FO163" s="1">
        <v>4000</v>
      </c>
      <c r="FP163" s="1">
        <v>4000</v>
      </c>
      <c r="FQ163" s="1">
        <v>4000</v>
      </c>
      <c r="FR163" s="1">
        <v>4000</v>
      </c>
      <c r="FT163" s="13">
        <f t="shared" si="10"/>
        <v>117733.33</v>
      </c>
      <c r="FU163" s="13">
        <f t="shared" si="11"/>
        <v>69733.33</v>
      </c>
      <c r="GA163" s="1">
        <f t="shared" si="12"/>
        <v>0</v>
      </c>
      <c r="GB163" s="1">
        <f t="shared" si="13"/>
        <v>0</v>
      </c>
    </row>
    <row r="164" spans="1:184" ht="18" x14ac:dyDescent="0.25">
      <c r="A164" s="27" t="s">
        <v>491</v>
      </c>
      <c r="B164" s="8" t="s">
        <v>15</v>
      </c>
      <c r="C164" s="9" t="s">
        <v>492</v>
      </c>
      <c r="D164" s="25" t="s">
        <v>493</v>
      </c>
      <c r="E164" s="25">
        <v>42059</v>
      </c>
      <c r="F164" s="14">
        <v>3500</v>
      </c>
      <c r="G164" s="14">
        <v>3500</v>
      </c>
      <c r="EP164" s="1">
        <f>+ROUND(F164*7/30,2)</f>
        <v>816.67</v>
      </c>
      <c r="EQ164" s="1">
        <v>3500</v>
      </c>
      <c r="ER164" s="1">
        <v>3500</v>
      </c>
      <c r="ES164" s="1">
        <v>3500</v>
      </c>
      <c r="ET164" s="1">
        <v>3500</v>
      </c>
      <c r="EU164" s="1">
        <v>3500</v>
      </c>
      <c r="EV164" s="1">
        <v>3500</v>
      </c>
      <c r="EW164" s="1">
        <v>3500</v>
      </c>
      <c r="EX164" s="1">
        <v>3500</v>
      </c>
      <c r="EY164" s="1">
        <v>3500</v>
      </c>
      <c r="EZ164" s="1">
        <v>3500</v>
      </c>
      <c r="FA164" s="1">
        <v>3500</v>
      </c>
      <c r="FB164" s="1">
        <v>3500</v>
      </c>
      <c r="FC164" s="1">
        <v>3500</v>
      </c>
      <c r="FD164" s="1">
        <v>3500</v>
      </c>
      <c r="FE164" s="1">
        <v>3500</v>
      </c>
      <c r="FF164" s="1">
        <v>3500</v>
      </c>
      <c r="FG164" s="1">
        <v>3500</v>
      </c>
      <c r="FH164" s="1">
        <v>3500</v>
      </c>
      <c r="FI164" s="1">
        <v>3500</v>
      </c>
      <c r="FJ164" s="1">
        <v>3500</v>
      </c>
      <c r="FK164" s="1">
        <v>3500</v>
      </c>
      <c r="FL164" s="1">
        <v>3500</v>
      </c>
      <c r="FM164" s="1">
        <v>3500</v>
      </c>
      <c r="FN164" s="1">
        <v>3500</v>
      </c>
      <c r="FO164" s="1">
        <v>3500</v>
      </c>
      <c r="FP164" s="1">
        <v>3500</v>
      </c>
      <c r="FQ164" s="1">
        <v>3500</v>
      </c>
      <c r="FR164" s="1">
        <v>3500</v>
      </c>
      <c r="FT164" s="13">
        <f t="shared" si="10"/>
        <v>98816.67</v>
      </c>
      <c r="FU164" s="13">
        <f t="shared" si="11"/>
        <v>56816.67</v>
      </c>
      <c r="GA164" s="1">
        <f t="shared" si="12"/>
        <v>0</v>
      </c>
      <c r="GB164" s="1">
        <f t="shared" si="13"/>
        <v>0</v>
      </c>
    </row>
    <row r="165" spans="1:184" ht="18" x14ac:dyDescent="0.25">
      <c r="A165" s="27" t="s">
        <v>494</v>
      </c>
      <c r="B165" s="8" t="s">
        <v>15</v>
      </c>
      <c r="C165" s="9" t="s">
        <v>495</v>
      </c>
      <c r="D165" s="25" t="s">
        <v>496</v>
      </c>
      <c r="E165" s="25">
        <v>42063</v>
      </c>
      <c r="F165" s="14">
        <v>2500</v>
      </c>
      <c r="G165" s="14">
        <v>2500</v>
      </c>
      <c r="EP165" s="1">
        <f>+ROUND(F165*1/30,2)</f>
        <v>83.33</v>
      </c>
      <c r="EQ165" s="1">
        <v>2500</v>
      </c>
      <c r="ER165" s="1">
        <v>2500</v>
      </c>
      <c r="ES165" s="1">
        <v>2500</v>
      </c>
      <c r="ET165" s="1">
        <v>2500</v>
      </c>
      <c r="EU165" s="1">
        <v>2500</v>
      </c>
      <c r="EV165" s="1">
        <v>2500</v>
      </c>
      <c r="EW165" s="1">
        <v>2500</v>
      </c>
      <c r="EX165" s="1">
        <v>2500</v>
      </c>
      <c r="EY165" s="1">
        <v>2500</v>
      </c>
      <c r="EZ165" s="1">
        <v>2500</v>
      </c>
      <c r="FA165" s="1">
        <v>2500</v>
      </c>
      <c r="FB165" s="1">
        <v>2500</v>
      </c>
      <c r="FC165" s="1">
        <v>2500</v>
      </c>
      <c r="FD165" s="1">
        <v>2500</v>
      </c>
      <c r="FE165" s="1">
        <v>2500</v>
      </c>
      <c r="FF165" s="1">
        <v>2500</v>
      </c>
      <c r="FG165" s="1">
        <v>2500</v>
      </c>
      <c r="FH165" s="1">
        <v>2500</v>
      </c>
      <c r="FI165" s="1">
        <v>2500</v>
      </c>
      <c r="FJ165" s="1">
        <v>2500</v>
      </c>
      <c r="FK165" s="1">
        <v>2500</v>
      </c>
      <c r="FL165" s="1">
        <v>2500</v>
      </c>
      <c r="FM165" s="1">
        <v>2500</v>
      </c>
      <c r="FN165" s="1">
        <v>2500</v>
      </c>
      <c r="FO165" s="1">
        <v>2500</v>
      </c>
      <c r="FP165" s="1">
        <v>2500</v>
      </c>
      <c r="FQ165" s="1">
        <v>2500</v>
      </c>
      <c r="FR165" s="1">
        <v>2500</v>
      </c>
      <c r="FT165" s="13">
        <f t="shared" si="10"/>
        <v>70083.33</v>
      </c>
      <c r="FU165" s="13">
        <f t="shared" si="11"/>
        <v>40083.33</v>
      </c>
      <c r="GA165" s="1">
        <f t="shared" si="12"/>
        <v>0</v>
      </c>
      <c r="GB165" s="1">
        <f t="shared" si="13"/>
        <v>0</v>
      </c>
    </row>
    <row r="166" spans="1:184" ht="18" x14ac:dyDescent="0.25">
      <c r="A166" s="27" t="s">
        <v>497</v>
      </c>
      <c r="B166" s="8" t="s">
        <v>15</v>
      </c>
      <c r="C166" s="9" t="s">
        <v>498</v>
      </c>
      <c r="D166" s="25" t="s">
        <v>499</v>
      </c>
      <c r="E166" s="25">
        <v>42072</v>
      </c>
      <c r="F166" s="14">
        <v>3000</v>
      </c>
      <c r="G166" s="14">
        <v>3000</v>
      </c>
      <c r="EQ166" s="1">
        <f>+ROUND(F166*22/30,2)</f>
        <v>2200</v>
      </c>
      <c r="ER166" s="1">
        <v>3000</v>
      </c>
      <c r="ES166" s="1">
        <v>3000</v>
      </c>
      <c r="ET166" s="1">
        <v>3000</v>
      </c>
      <c r="EU166" s="1">
        <v>3000</v>
      </c>
      <c r="EV166" s="1">
        <v>3000</v>
      </c>
      <c r="EW166" s="1">
        <v>3000</v>
      </c>
      <c r="EX166" s="1">
        <v>3000</v>
      </c>
      <c r="EY166" s="1">
        <v>3000</v>
      </c>
      <c r="EZ166" s="1">
        <v>3000</v>
      </c>
      <c r="FA166" s="1">
        <v>3000</v>
      </c>
      <c r="FB166" s="1">
        <v>3000</v>
      </c>
      <c r="FC166" s="1">
        <v>3000</v>
      </c>
      <c r="FD166" s="1">
        <v>3000</v>
      </c>
      <c r="FE166" s="1">
        <v>3000</v>
      </c>
      <c r="FF166" s="1">
        <v>3000</v>
      </c>
      <c r="FG166" s="1">
        <v>3000</v>
      </c>
      <c r="FH166" s="1">
        <v>3000</v>
      </c>
      <c r="FI166" s="1">
        <v>3000</v>
      </c>
      <c r="FJ166" s="1">
        <v>3000</v>
      </c>
      <c r="FK166" s="1">
        <v>3000</v>
      </c>
      <c r="FL166" s="1">
        <v>3000</v>
      </c>
      <c r="FM166" s="1">
        <v>3000</v>
      </c>
      <c r="FN166" s="1">
        <v>3000</v>
      </c>
      <c r="FO166" s="1">
        <v>3000</v>
      </c>
      <c r="FP166" s="1">
        <v>3000</v>
      </c>
      <c r="FQ166" s="1">
        <v>3000</v>
      </c>
      <c r="FR166" s="1">
        <v>3000</v>
      </c>
      <c r="FT166" s="13">
        <f t="shared" si="10"/>
        <v>83200</v>
      </c>
      <c r="FU166" s="13">
        <f t="shared" si="11"/>
        <v>47200</v>
      </c>
      <c r="GA166" s="1">
        <f t="shared" si="12"/>
        <v>0</v>
      </c>
      <c r="GB166" s="1">
        <f t="shared" si="13"/>
        <v>0</v>
      </c>
    </row>
    <row r="167" spans="1:184" ht="18" x14ac:dyDescent="0.25">
      <c r="A167" s="27" t="s">
        <v>500</v>
      </c>
      <c r="B167" s="8" t="s">
        <v>15</v>
      </c>
      <c r="C167" s="9" t="s">
        <v>501</v>
      </c>
      <c r="D167" s="25" t="s">
        <v>502</v>
      </c>
      <c r="E167" s="25">
        <v>42084</v>
      </c>
      <c r="F167" s="14">
        <v>2250</v>
      </c>
      <c r="G167" s="14">
        <v>2250</v>
      </c>
      <c r="EQ167" s="1">
        <f>+ROUND(F167*10/30,2)</f>
        <v>750</v>
      </c>
      <c r="ER167" s="1">
        <v>2250</v>
      </c>
      <c r="ES167" s="1">
        <v>2250</v>
      </c>
      <c r="ET167" s="1">
        <v>2250</v>
      </c>
      <c r="EU167" s="1">
        <v>2250</v>
      </c>
      <c r="EV167" s="1">
        <v>2250</v>
      </c>
      <c r="EW167" s="1">
        <v>2250</v>
      </c>
      <c r="EX167" s="1">
        <v>2250</v>
      </c>
      <c r="EY167" s="1">
        <v>2250</v>
      </c>
      <c r="EZ167" s="1">
        <v>2250</v>
      </c>
      <c r="FA167" s="1">
        <v>2250</v>
      </c>
      <c r="FB167" s="1">
        <v>2250</v>
      </c>
      <c r="FC167" s="1">
        <v>2250</v>
      </c>
      <c r="FD167" s="1">
        <v>2250</v>
      </c>
      <c r="FE167" s="1">
        <v>2250</v>
      </c>
      <c r="FF167" s="1">
        <v>2250</v>
      </c>
      <c r="FG167" s="1">
        <v>2250</v>
      </c>
      <c r="FH167" s="1">
        <v>2250</v>
      </c>
      <c r="FI167" s="1">
        <v>2250</v>
      </c>
      <c r="FJ167" s="1">
        <v>2250</v>
      </c>
      <c r="FK167" s="1">
        <v>2250</v>
      </c>
      <c r="FL167" s="1">
        <v>2250</v>
      </c>
      <c r="FM167" s="1">
        <v>2250</v>
      </c>
      <c r="FN167" s="1">
        <v>2250</v>
      </c>
      <c r="FO167" s="1">
        <v>2250</v>
      </c>
      <c r="FP167" s="1">
        <v>2250</v>
      </c>
      <c r="FQ167" s="1">
        <v>2250</v>
      </c>
      <c r="FR167" s="1">
        <v>2250</v>
      </c>
      <c r="FT167" s="13">
        <f t="shared" si="10"/>
        <v>61500</v>
      </c>
      <c r="FU167" s="13">
        <f t="shared" si="11"/>
        <v>34500</v>
      </c>
      <c r="GA167" s="1">
        <f t="shared" si="12"/>
        <v>0</v>
      </c>
      <c r="GB167" s="1">
        <f t="shared" si="13"/>
        <v>0</v>
      </c>
    </row>
    <row r="168" spans="1:184" ht="18" x14ac:dyDescent="0.25">
      <c r="A168" s="27" t="s">
        <v>503</v>
      </c>
      <c r="B168" s="8" t="s">
        <v>131</v>
      </c>
      <c r="C168" s="9" t="s">
        <v>504</v>
      </c>
      <c r="D168" s="25" t="s">
        <v>505</v>
      </c>
      <c r="E168" s="25">
        <v>42087</v>
      </c>
      <c r="F168" s="14">
        <v>2500</v>
      </c>
      <c r="G168" s="14">
        <v>2500</v>
      </c>
      <c r="EQ168" s="1">
        <f>+ROUND(F168*7/30,2)</f>
        <v>583.33000000000004</v>
      </c>
      <c r="ER168" s="1">
        <v>2500</v>
      </c>
      <c r="ES168" s="1">
        <v>2500</v>
      </c>
      <c r="ET168" s="1">
        <v>2500</v>
      </c>
      <c r="EU168" s="1">
        <v>2500</v>
      </c>
      <c r="EV168" s="1">
        <v>2500</v>
      </c>
      <c r="EW168" s="1">
        <v>2500</v>
      </c>
      <c r="EX168" s="1">
        <v>2500</v>
      </c>
      <c r="EY168" s="1">
        <v>2500</v>
      </c>
      <c r="EZ168" s="1">
        <v>2500</v>
      </c>
      <c r="FA168" s="1">
        <v>2500</v>
      </c>
      <c r="FB168" s="1">
        <v>2500</v>
      </c>
      <c r="FC168" s="1">
        <v>2500</v>
      </c>
      <c r="FD168" s="1">
        <v>2500</v>
      </c>
      <c r="FE168" s="1">
        <v>2500</v>
      </c>
      <c r="FF168" s="1">
        <v>2500</v>
      </c>
      <c r="FG168" s="1">
        <v>2500</v>
      </c>
      <c r="FH168" s="1">
        <v>2500</v>
      </c>
      <c r="FI168" s="1">
        <v>2500</v>
      </c>
      <c r="FJ168" s="1">
        <v>2500</v>
      </c>
      <c r="FK168" s="1">
        <v>2500</v>
      </c>
      <c r="FL168" s="1">
        <v>2500</v>
      </c>
      <c r="FM168" s="1">
        <v>2500</v>
      </c>
      <c r="FN168" s="1">
        <v>2500</v>
      </c>
      <c r="FO168" s="1">
        <v>2500</v>
      </c>
      <c r="FP168" s="1">
        <v>2500</v>
      </c>
      <c r="FQ168" s="1">
        <v>2500</v>
      </c>
      <c r="FR168" s="1">
        <v>2500</v>
      </c>
      <c r="FT168" s="13">
        <f t="shared" si="10"/>
        <v>68083.33</v>
      </c>
      <c r="FU168" s="13">
        <f t="shared" si="11"/>
        <v>38083.33</v>
      </c>
      <c r="GA168" s="1">
        <f t="shared" si="12"/>
        <v>0</v>
      </c>
      <c r="GB168" s="1">
        <f t="shared" si="13"/>
        <v>0</v>
      </c>
    </row>
    <row r="169" spans="1:184" ht="18" x14ac:dyDescent="0.25">
      <c r="A169" s="27" t="s">
        <v>506</v>
      </c>
      <c r="B169" s="8" t="s">
        <v>15</v>
      </c>
      <c r="C169" s="9" t="s">
        <v>507</v>
      </c>
      <c r="D169" s="25" t="s">
        <v>508</v>
      </c>
      <c r="E169" s="25">
        <v>42101</v>
      </c>
      <c r="F169" s="14">
        <v>4000</v>
      </c>
      <c r="G169" s="14">
        <v>4000</v>
      </c>
      <c r="ER169" s="1">
        <f>+ROUND(F169*24/30,2)</f>
        <v>3200</v>
      </c>
      <c r="ES169" s="1">
        <v>4000</v>
      </c>
      <c r="ET169" s="1">
        <v>4000</v>
      </c>
      <c r="EU169" s="1">
        <v>4000</v>
      </c>
      <c r="EV169" s="1">
        <v>4000</v>
      </c>
      <c r="EW169" s="1">
        <v>4000</v>
      </c>
      <c r="EX169" s="1">
        <v>4000</v>
      </c>
      <c r="EY169" s="1">
        <v>4000</v>
      </c>
      <c r="EZ169" s="1">
        <v>4000</v>
      </c>
      <c r="FA169" s="1">
        <v>4000</v>
      </c>
      <c r="FB169" s="1">
        <v>4000</v>
      </c>
      <c r="FC169" s="1">
        <v>4000</v>
      </c>
      <c r="FD169" s="1">
        <v>4000</v>
      </c>
      <c r="FE169" s="1">
        <v>4000</v>
      </c>
      <c r="FF169" s="1">
        <v>4000</v>
      </c>
      <c r="FG169" s="1">
        <v>4000</v>
      </c>
      <c r="FH169" s="1">
        <v>4000</v>
      </c>
      <c r="FI169" s="1">
        <v>4000</v>
      </c>
      <c r="FJ169" s="1">
        <v>4000</v>
      </c>
      <c r="FK169" s="1">
        <v>4000</v>
      </c>
      <c r="FL169" s="1">
        <v>4000</v>
      </c>
      <c r="FM169" s="1">
        <v>4000</v>
      </c>
      <c r="FN169" s="1">
        <v>4000</v>
      </c>
      <c r="FO169" s="1">
        <v>4000</v>
      </c>
      <c r="FP169" s="1">
        <v>4000</v>
      </c>
      <c r="FQ169" s="1">
        <v>4000</v>
      </c>
      <c r="FR169" s="1">
        <v>4000</v>
      </c>
      <c r="FT169" s="13">
        <f t="shared" si="10"/>
        <v>107200</v>
      </c>
      <c r="FU169" s="13">
        <f t="shared" si="11"/>
        <v>59200</v>
      </c>
      <c r="GA169" s="1">
        <f t="shared" si="12"/>
        <v>0</v>
      </c>
      <c r="GB169" s="1">
        <f t="shared" si="13"/>
        <v>0</v>
      </c>
    </row>
    <row r="170" spans="1:184" ht="18" x14ac:dyDescent="0.25">
      <c r="A170" s="27" t="s">
        <v>509</v>
      </c>
      <c r="B170" s="8" t="s">
        <v>131</v>
      </c>
      <c r="C170" s="9" t="s">
        <v>510</v>
      </c>
      <c r="D170" s="25" t="s">
        <v>511</v>
      </c>
      <c r="E170" s="25">
        <v>42108</v>
      </c>
      <c r="F170" s="14">
        <v>4000</v>
      </c>
      <c r="G170" s="14">
        <v>4000</v>
      </c>
      <c r="ER170" s="1">
        <f>+ROUND(F170*17/30,2)</f>
        <v>2266.67</v>
      </c>
      <c r="ES170" s="1">
        <v>4000</v>
      </c>
      <c r="ET170" s="1">
        <v>4000</v>
      </c>
      <c r="EU170" s="1">
        <v>4000</v>
      </c>
      <c r="EV170" s="1">
        <v>4000</v>
      </c>
      <c r="EW170" s="1">
        <v>4000</v>
      </c>
      <c r="EX170" s="1">
        <v>4000</v>
      </c>
      <c r="EY170" s="1">
        <v>4000</v>
      </c>
      <c r="EZ170" s="1">
        <v>4000</v>
      </c>
      <c r="FA170" s="1">
        <v>4000</v>
      </c>
      <c r="FB170" s="1">
        <v>4000</v>
      </c>
      <c r="FC170" s="1">
        <v>4000</v>
      </c>
      <c r="FD170" s="1">
        <v>4000</v>
      </c>
      <c r="FE170" s="1">
        <v>4000</v>
      </c>
      <c r="FF170" s="1">
        <v>4000</v>
      </c>
      <c r="FG170" s="1">
        <v>4000</v>
      </c>
      <c r="FH170" s="1">
        <v>4000</v>
      </c>
      <c r="FI170" s="1">
        <v>4000</v>
      </c>
      <c r="FJ170" s="1">
        <v>4000</v>
      </c>
      <c r="FK170" s="1">
        <v>4000</v>
      </c>
      <c r="FL170" s="1">
        <v>4000</v>
      </c>
      <c r="FM170" s="1">
        <v>4000</v>
      </c>
      <c r="FN170" s="1">
        <v>4000</v>
      </c>
      <c r="FO170" s="1">
        <v>4000</v>
      </c>
      <c r="FP170" s="1">
        <v>4000</v>
      </c>
      <c r="FQ170" s="1">
        <v>4000</v>
      </c>
      <c r="FR170" s="1">
        <v>4000</v>
      </c>
      <c r="FT170" s="13">
        <f t="shared" si="10"/>
        <v>106266.67</v>
      </c>
      <c r="FU170" s="13">
        <f t="shared" si="11"/>
        <v>58266.67</v>
      </c>
      <c r="GA170" s="1">
        <f t="shared" si="12"/>
        <v>0</v>
      </c>
      <c r="GB170" s="1">
        <f t="shared" si="13"/>
        <v>0</v>
      </c>
    </row>
    <row r="171" spans="1:184" ht="18" x14ac:dyDescent="0.25">
      <c r="A171" s="27" t="s">
        <v>512</v>
      </c>
      <c r="B171" s="8" t="s">
        <v>131</v>
      </c>
      <c r="C171" s="9" t="s">
        <v>513</v>
      </c>
      <c r="D171" s="25" t="s">
        <v>514</v>
      </c>
      <c r="E171" s="25">
        <v>42116</v>
      </c>
      <c r="F171" s="14">
        <v>4000</v>
      </c>
      <c r="G171" s="14">
        <v>4000</v>
      </c>
      <c r="ER171" s="1">
        <f>+ROUND(F171*9/30,2)</f>
        <v>1200</v>
      </c>
      <c r="ES171" s="1">
        <v>4000</v>
      </c>
      <c r="ET171" s="1">
        <v>4000</v>
      </c>
      <c r="EU171" s="1">
        <v>4000</v>
      </c>
      <c r="EV171" s="1">
        <v>4000</v>
      </c>
      <c r="EW171" s="1">
        <v>4000</v>
      </c>
      <c r="EX171" s="1">
        <v>4000</v>
      </c>
      <c r="EY171" s="1">
        <v>4000</v>
      </c>
      <c r="EZ171" s="1">
        <v>4000</v>
      </c>
      <c r="FA171" s="1">
        <v>4000</v>
      </c>
      <c r="FB171" s="1">
        <v>4000</v>
      </c>
      <c r="FC171" s="1">
        <v>4000</v>
      </c>
      <c r="FD171" s="1">
        <v>4000</v>
      </c>
      <c r="FE171" s="1">
        <v>4000</v>
      </c>
      <c r="FF171" s="1">
        <v>4000</v>
      </c>
      <c r="FG171" s="1">
        <v>4000</v>
      </c>
      <c r="FH171" s="1">
        <v>4000</v>
      </c>
      <c r="FI171" s="1">
        <v>4000</v>
      </c>
      <c r="FJ171" s="1">
        <v>4000</v>
      </c>
      <c r="FK171" s="1">
        <v>4000</v>
      </c>
      <c r="FL171" s="1">
        <v>4000</v>
      </c>
      <c r="FM171" s="1">
        <v>4000</v>
      </c>
      <c r="FN171" s="1">
        <v>4000</v>
      </c>
      <c r="FO171" s="1">
        <v>4000</v>
      </c>
      <c r="FP171" s="1">
        <v>4000</v>
      </c>
      <c r="FQ171" s="1">
        <v>4000</v>
      </c>
      <c r="FR171" s="1">
        <v>4000</v>
      </c>
      <c r="FT171" s="13">
        <f t="shared" si="10"/>
        <v>105200</v>
      </c>
      <c r="FU171" s="13">
        <f t="shared" si="11"/>
        <v>57200</v>
      </c>
      <c r="GA171" s="1">
        <f t="shared" si="12"/>
        <v>0</v>
      </c>
      <c r="GB171" s="1">
        <f t="shared" si="13"/>
        <v>0</v>
      </c>
    </row>
    <row r="172" spans="1:184" ht="18" x14ac:dyDescent="0.25">
      <c r="A172" s="27" t="s">
        <v>515</v>
      </c>
      <c r="B172" s="8" t="s">
        <v>15</v>
      </c>
      <c r="C172" s="9" t="s">
        <v>516</v>
      </c>
      <c r="D172" s="25" t="s">
        <v>517</v>
      </c>
      <c r="E172" s="25">
        <v>42141</v>
      </c>
      <c r="F172" s="14">
        <v>2500</v>
      </c>
      <c r="G172" s="14">
        <v>2500</v>
      </c>
      <c r="ES172" s="1">
        <f>+ROUND(F172*14/30,2)</f>
        <v>1166.67</v>
      </c>
      <c r="ET172" s="1">
        <v>2500</v>
      </c>
      <c r="EU172" s="1">
        <v>2500</v>
      </c>
      <c r="EV172" s="1">
        <v>2500</v>
      </c>
      <c r="EW172" s="1">
        <v>2500</v>
      </c>
      <c r="EX172" s="1">
        <v>2500</v>
      </c>
      <c r="EY172" s="1">
        <v>2500</v>
      </c>
      <c r="EZ172" s="1">
        <v>2500</v>
      </c>
      <c r="FA172" s="1">
        <v>2500</v>
      </c>
      <c r="FB172" s="1">
        <v>2500</v>
      </c>
      <c r="FC172" s="1">
        <v>2500</v>
      </c>
      <c r="FD172" s="1">
        <v>2500</v>
      </c>
      <c r="FE172" s="1">
        <v>2500</v>
      </c>
      <c r="FF172" s="1">
        <v>2500</v>
      </c>
      <c r="FG172" s="1">
        <v>2500</v>
      </c>
      <c r="FH172" s="1">
        <v>2500</v>
      </c>
      <c r="FI172" s="1">
        <v>2500</v>
      </c>
      <c r="FJ172" s="1">
        <v>2500</v>
      </c>
      <c r="FK172" s="1">
        <v>2500</v>
      </c>
      <c r="FL172" s="1">
        <v>2500</v>
      </c>
      <c r="FM172" s="1">
        <v>2500</v>
      </c>
      <c r="FN172" s="1">
        <v>2500</v>
      </c>
      <c r="FO172" s="1">
        <v>2500</v>
      </c>
      <c r="FP172" s="1">
        <v>2500</v>
      </c>
      <c r="FQ172" s="1">
        <v>2500</v>
      </c>
      <c r="FR172" s="1">
        <v>2500</v>
      </c>
      <c r="FT172" s="13">
        <f t="shared" si="10"/>
        <v>63666.67</v>
      </c>
      <c r="FU172" s="13">
        <f t="shared" si="11"/>
        <v>33666.67</v>
      </c>
      <c r="GA172" s="1">
        <f t="shared" si="12"/>
        <v>0</v>
      </c>
      <c r="GB172" s="1">
        <f t="shared" si="13"/>
        <v>0</v>
      </c>
    </row>
    <row r="173" spans="1:184" ht="18" x14ac:dyDescent="0.25">
      <c r="A173" s="27" t="s">
        <v>518</v>
      </c>
      <c r="B173" s="8" t="s">
        <v>15</v>
      </c>
      <c r="C173" s="9" t="s">
        <v>519</v>
      </c>
      <c r="D173" s="25" t="s">
        <v>520</v>
      </c>
      <c r="E173" s="25">
        <v>42143</v>
      </c>
      <c r="F173" s="14">
        <v>3500</v>
      </c>
      <c r="G173" s="14">
        <v>3500</v>
      </c>
      <c r="ES173" s="1">
        <f>+ROUND(F173*12/30,2)</f>
        <v>1400</v>
      </c>
      <c r="ET173" s="1">
        <v>3500</v>
      </c>
      <c r="EU173" s="1">
        <v>3500</v>
      </c>
      <c r="EV173" s="1">
        <v>3500</v>
      </c>
      <c r="EW173" s="1">
        <v>3500</v>
      </c>
      <c r="EX173" s="1">
        <v>3500</v>
      </c>
      <c r="EY173" s="1">
        <v>3500</v>
      </c>
      <c r="EZ173" s="1">
        <v>3500</v>
      </c>
      <c r="FA173" s="1">
        <v>3500</v>
      </c>
      <c r="FB173" s="1">
        <v>3500</v>
      </c>
      <c r="FC173" s="1">
        <v>3500</v>
      </c>
      <c r="FD173" s="1">
        <v>3500</v>
      </c>
      <c r="FE173" s="1">
        <v>3500</v>
      </c>
      <c r="FF173" s="1">
        <v>3500</v>
      </c>
      <c r="FG173" s="1">
        <v>3500</v>
      </c>
      <c r="FH173" s="1">
        <v>3500</v>
      </c>
      <c r="FI173" s="1">
        <v>3500</v>
      </c>
      <c r="FJ173" s="1">
        <v>3500</v>
      </c>
      <c r="FK173" s="1">
        <v>3500</v>
      </c>
      <c r="FL173" s="1">
        <v>3500</v>
      </c>
      <c r="FM173" s="1">
        <v>3500</v>
      </c>
      <c r="FN173" s="1">
        <v>3500</v>
      </c>
      <c r="FO173" s="1">
        <v>3500</v>
      </c>
      <c r="FP173" s="1">
        <v>3500</v>
      </c>
      <c r="FQ173" s="1">
        <v>3500</v>
      </c>
      <c r="FR173" s="1">
        <v>3500</v>
      </c>
      <c r="FT173" s="13">
        <f t="shared" si="10"/>
        <v>88900</v>
      </c>
      <c r="FU173" s="13">
        <f t="shared" si="11"/>
        <v>46900</v>
      </c>
      <c r="GA173" s="1">
        <f t="shared" si="12"/>
        <v>0</v>
      </c>
      <c r="GB173" s="1">
        <f t="shared" si="13"/>
        <v>0</v>
      </c>
    </row>
    <row r="174" spans="1:184" ht="18" x14ac:dyDescent="0.25">
      <c r="A174" s="27" t="s">
        <v>521</v>
      </c>
      <c r="B174" s="8" t="s">
        <v>131</v>
      </c>
      <c r="C174" s="9" t="s">
        <v>522</v>
      </c>
      <c r="D174" s="25" t="s">
        <v>523</v>
      </c>
      <c r="E174" s="25">
        <v>42146</v>
      </c>
      <c r="F174" s="14">
        <v>3500</v>
      </c>
      <c r="G174" s="14">
        <v>3500</v>
      </c>
      <c r="ES174" s="1">
        <f>+ROUND(F174*9/30,2)</f>
        <v>1050</v>
      </c>
      <c r="ET174" s="1">
        <v>3500</v>
      </c>
      <c r="EU174" s="1">
        <v>3500</v>
      </c>
      <c r="EV174" s="1">
        <v>3500</v>
      </c>
      <c r="EW174" s="1">
        <v>3500</v>
      </c>
      <c r="EX174" s="1">
        <v>3500</v>
      </c>
      <c r="EY174" s="1">
        <v>3500</v>
      </c>
      <c r="EZ174" s="1">
        <v>3500</v>
      </c>
      <c r="FA174" s="1">
        <v>3500</v>
      </c>
      <c r="FB174" s="1">
        <v>3500</v>
      </c>
      <c r="FC174" s="1">
        <v>3500</v>
      </c>
      <c r="FD174" s="1">
        <v>3500</v>
      </c>
      <c r="FE174" s="1">
        <v>3500</v>
      </c>
      <c r="FF174" s="1">
        <v>3500</v>
      </c>
      <c r="FG174" s="1">
        <v>3500</v>
      </c>
      <c r="FH174" s="1">
        <v>3500</v>
      </c>
      <c r="FI174" s="1">
        <v>3500</v>
      </c>
      <c r="FJ174" s="1">
        <v>3500</v>
      </c>
      <c r="FK174" s="1">
        <v>3500</v>
      </c>
      <c r="FL174" s="1">
        <v>3500</v>
      </c>
      <c r="FM174" s="1">
        <v>3500</v>
      </c>
      <c r="FN174" s="1">
        <v>3500</v>
      </c>
      <c r="FO174" s="1">
        <v>3500</v>
      </c>
      <c r="FP174" s="1">
        <v>3500</v>
      </c>
      <c r="FQ174" s="1">
        <v>3500</v>
      </c>
      <c r="FR174" s="1">
        <v>3500</v>
      </c>
      <c r="FT174" s="13">
        <f t="shared" si="10"/>
        <v>88550</v>
      </c>
      <c r="FU174" s="13">
        <f t="shared" si="11"/>
        <v>46550</v>
      </c>
      <c r="GA174" s="1">
        <f t="shared" si="12"/>
        <v>0</v>
      </c>
      <c r="GB174" s="1">
        <f t="shared" si="13"/>
        <v>0</v>
      </c>
    </row>
    <row r="175" spans="1:184" ht="18" x14ac:dyDescent="0.25">
      <c r="A175" s="27" t="s">
        <v>524</v>
      </c>
      <c r="B175" s="8" t="s">
        <v>131</v>
      </c>
      <c r="C175" s="9" t="s">
        <v>525</v>
      </c>
      <c r="D175" s="25" t="s">
        <v>526</v>
      </c>
      <c r="E175" s="25">
        <v>42150</v>
      </c>
      <c r="F175" s="14">
        <v>4000</v>
      </c>
      <c r="G175" s="14">
        <v>4000</v>
      </c>
      <c r="ES175" s="1">
        <f>+ROUND(F175*5/30,2)</f>
        <v>666.67</v>
      </c>
      <c r="ET175" s="1">
        <v>4000</v>
      </c>
      <c r="EU175" s="1">
        <v>4000</v>
      </c>
      <c r="EV175" s="1">
        <v>4000</v>
      </c>
      <c r="EW175" s="1">
        <v>4000</v>
      </c>
      <c r="EX175" s="1">
        <v>4000</v>
      </c>
      <c r="EY175" s="1">
        <v>4000</v>
      </c>
      <c r="EZ175" s="1">
        <v>4000</v>
      </c>
      <c r="FA175" s="1">
        <v>4000</v>
      </c>
      <c r="FB175" s="1">
        <v>4000</v>
      </c>
      <c r="FC175" s="1">
        <v>4000</v>
      </c>
      <c r="FD175" s="1">
        <v>4000</v>
      </c>
      <c r="FE175" s="1">
        <v>4000</v>
      </c>
      <c r="FF175" s="1">
        <v>4000</v>
      </c>
      <c r="FG175" s="1">
        <v>4000</v>
      </c>
      <c r="FH175" s="1">
        <v>4000</v>
      </c>
      <c r="FI175" s="1">
        <v>4000</v>
      </c>
      <c r="FJ175" s="1">
        <v>4000</v>
      </c>
      <c r="FK175" s="1">
        <v>4000</v>
      </c>
      <c r="FL175" s="1">
        <v>4000</v>
      </c>
      <c r="FM175" s="1">
        <v>4000</v>
      </c>
      <c r="FN175" s="1">
        <v>4000</v>
      </c>
      <c r="FO175" s="1">
        <v>4000</v>
      </c>
      <c r="FP175" s="1">
        <v>4000</v>
      </c>
      <c r="FQ175" s="1">
        <v>4000</v>
      </c>
      <c r="FR175" s="1">
        <v>4000</v>
      </c>
      <c r="FT175" s="13">
        <f t="shared" si="10"/>
        <v>100666.67</v>
      </c>
      <c r="FU175" s="13">
        <f t="shared" si="11"/>
        <v>52666.67</v>
      </c>
      <c r="GA175" s="1">
        <f t="shared" si="12"/>
        <v>0</v>
      </c>
      <c r="GB175" s="1">
        <f t="shared" si="13"/>
        <v>0</v>
      </c>
    </row>
    <row r="176" spans="1:184" ht="18" x14ac:dyDescent="0.25">
      <c r="A176" s="27" t="s">
        <v>527</v>
      </c>
      <c r="B176" s="8" t="s">
        <v>131</v>
      </c>
      <c r="C176" s="9" t="s">
        <v>528</v>
      </c>
      <c r="D176" s="25" t="s">
        <v>529</v>
      </c>
      <c r="E176" s="25">
        <v>42157</v>
      </c>
      <c r="F176" s="14">
        <v>4000</v>
      </c>
      <c r="G176" s="14">
        <v>4000</v>
      </c>
      <c r="ET176" s="1">
        <f>+ROUND(F176*29/30,2)</f>
        <v>3866.67</v>
      </c>
      <c r="EU176" s="1">
        <v>4000</v>
      </c>
      <c r="EV176" s="1">
        <v>4000</v>
      </c>
      <c r="EW176" s="1">
        <v>4000</v>
      </c>
      <c r="EX176" s="1">
        <v>4000</v>
      </c>
      <c r="EY176" s="1">
        <v>4000</v>
      </c>
      <c r="EZ176" s="1">
        <v>4000</v>
      </c>
      <c r="FA176" s="1">
        <v>4000</v>
      </c>
      <c r="FB176" s="1">
        <v>4000</v>
      </c>
      <c r="FC176" s="1">
        <v>4000</v>
      </c>
      <c r="FD176" s="1">
        <v>4000</v>
      </c>
      <c r="FE176" s="1">
        <v>4000</v>
      </c>
      <c r="FF176" s="1">
        <v>4000</v>
      </c>
      <c r="FG176" s="1">
        <v>4000</v>
      </c>
      <c r="FH176" s="1">
        <v>4000</v>
      </c>
      <c r="FI176" s="1">
        <v>4000</v>
      </c>
      <c r="FJ176" s="1">
        <v>4000</v>
      </c>
      <c r="FK176" s="1">
        <v>4000</v>
      </c>
      <c r="FL176" s="1">
        <v>4000</v>
      </c>
      <c r="FM176" s="1">
        <v>4000</v>
      </c>
      <c r="FN176" s="1">
        <v>4000</v>
      </c>
      <c r="FO176" s="1">
        <v>4000</v>
      </c>
      <c r="FP176" s="1">
        <v>4000</v>
      </c>
      <c r="FQ176" s="1">
        <v>4000</v>
      </c>
      <c r="FR176" s="1">
        <v>4000</v>
      </c>
      <c r="FT176" s="13">
        <f t="shared" si="10"/>
        <v>99866.67</v>
      </c>
      <c r="FU176" s="13">
        <f t="shared" si="11"/>
        <v>51866.67</v>
      </c>
      <c r="GA176" s="1">
        <f t="shared" si="12"/>
        <v>0</v>
      </c>
      <c r="GB176" s="1">
        <f t="shared" si="13"/>
        <v>0</v>
      </c>
    </row>
    <row r="177" spans="1:184" ht="18" x14ac:dyDescent="0.25">
      <c r="A177" s="27" t="s">
        <v>530</v>
      </c>
      <c r="B177" s="8" t="s">
        <v>19</v>
      </c>
      <c r="C177" s="9" t="s">
        <v>531</v>
      </c>
      <c r="D177" s="25" t="s">
        <v>532</v>
      </c>
      <c r="E177" s="25">
        <v>42164</v>
      </c>
      <c r="F177" s="14">
        <v>3000</v>
      </c>
      <c r="G177" s="14">
        <v>3000</v>
      </c>
      <c r="ET177" s="1">
        <f>+ROUND(F177*22/30,2)</f>
        <v>2200</v>
      </c>
      <c r="EU177" s="1">
        <v>3000</v>
      </c>
      <c r="EV177" s="1">
        <v>3000</v>
      </c>
      <c r="EW177" s="1">
        <v>3000</v>
      </c>
      <c r="EX177" s="1">
        <v>3000</v>
      </c>
      <c r="EY177" s="1">
        <v>3000</v>
      </c>
      <c r="EZ177" s="1">
        <v>3000</v>
      </c>
      <c r="FA177" s="1">
        <v>3000</v>
      </c>
      <c r="FB177" s="1">
        <v>3000</v>
      </c>
      <c r="FC177" s="1">
        <v>3000</v>
      </c>
      <c r="FD177" s="1">
        <v>3000</v>
      </c>
      <c r="FE177" s="1">
        <v>3000</v>
      </c>
      <c r="FF177" s="1">
        <v>3000</v>
      </c>
      <c r="FG177" s="1">
        <v>3000</v>
      </c>
      <c r="FH177" s="1">
        <v>3000</v>
      </c>
      <c r="FI177" s="1">
        <v>3000</v>
      </c>
      <c r="FJ177" s="1">
        <v>3000</v>
      </c>
      <c r="FK177" s="1">
        <v>3000</v>
      </c>
      <c r="FL177" s="1">
        <v>3000</v>
      </c>
      <c r="FM177" s="1">
        <v>3000</v>
      </c>
      <c r="FN177" s="1">
        <v>3000</v>
      </c>
      <c r="FO177" s="1">
        <v>3000</v>
      </c>
      <c r="FP177" s="1">
        <v>3000</v>
      </c>
      <c r="FQ177" s="1">
        <v>3000</v>
      </c>
      <c r="FR177" s="1">
        <v>3000</v>
      </c>
      <c r="FT177" s="13">
        <f t="shared" si="10"/>
        <v>74200</v>
      </c>
      <c r="FU177" s="13">
        <f t="shared" si="11"/>
        <v>38200</v>
      </c>
      <c r="GA177" s="1">
        <f t="shared" si="12"/>
        <v>0</v>
      </c>
      <c r="GB177" s="1">
        <f t="shared" si="13"/>
        <v>0</v>
      </c>
    </row>
    <row r="178" spans="1:184" ht="18" x14ac:dyDescent="0.25">
      <c r="A178" s="27" t="s">
        <v>533</v>
      </c>
      <c r="B178" s="8" t="s">
        <v>131</v>
      </c>
      <c r="C178" s="9" t="s">
        <v>534</v>
      </c>
      <c r="D178" s="25" t="s">
        <v>535</v>
      </c>
      <c r="E178" s="25">
        <v>42181</v>
      </c>
      <c r="F178" s="14">
        <v>3500</v>
      </c>
      <c r="G178" s="14">
        <v>3500</v>
      </c>
      <c r="ET178" s="1">
        <f>+ROUND(F178*5/30,2)</f>
        <v>583.33000000000004</v>
      </c>
      <c r="EU178" s="1">
        <v>3500</v>
      </c>
      <c r="EV178" s="1">
        <v>3500</v>
      </c>
      <c r="EW178" s="1">
        <v>3500</v>
      </c>
      <c r="EX178" s="1">
        <v>3500</v>
      </c>
      <c r="EY178" s="1">
        <v>3500</v>
      </c>
      <c r="EZ178" s="1">
        <v>3500</v>
      </c>
      <c r="FA178" s="1">
        <v>3500</v>
      </c>
      <c r="FB178" s="1">
        <v>3500</v>
      </c>
      <c r="FC178" s="1">
        <v>3500</v>
      </c>
      <c r="FD178" s="1">
        <v>3500</v>
      </c>
      <c r="FE178" s="1">
        <v>3500</v>
      </c>
      <c r="FF178" s="1">
        <v>3500</v>
      </c>
      <c r="FG178" s="1">
        <v>3500</v>
      </c>
      <c r="FH178" s="1">
        <v>3500</v>
      </c>
      <c r="FI178" s="1">
        <v>3500</v>
      </c>
      <c r="FJ178" s="1">
        <v>3500</v>
      </c>
      <c r="FK178" s="1">
        <v>3500</v>
      </c>
      <c r="FL178" s="1">
        <v>3500</v>
      </c>
      <c r="FM178" s="1">
        <v>3500</v>
      </c>
      <c r="FN178" s="1">
        <v>3500</v>
      </c>
      <c r="FO178" s="1">
        <v>3500</v>
      </c>
      <c r="FP178" s="1">
        <v>3500</v>
      </c>
      <c r="FQ178" s="1">
        <v>3500</v>
      </c>
      <c r="FR178" s="1">
        <v>3500</v>
      </c>
      <c r="FT178" s="13">
        <f t="shared" si="10"/>
        <v>84583.33</v>
      </c>
      <c r="FU178" s="13">
        <f t="shared" si="11"/>
        <v>42583.33</v>
      </c>
      <c r="GA178" s="1">
        <f t="shared" si="12"/>
        <v>0</v>
      </c>
      <c r="GB178" s="1">
        <f t="shared" si="13"/>
        <v>0</v>
      </c>
    </row>
    <row r="179" spans="1:184" ht="18" x14ac:dyDescent="0.25">
      <c r="A179" s="27" t="s">
        <v>536</v>
      </c>
      <c r="B179" s="8" t="s">
        <v>19</v>
      </c>
      <c r="C179" s="9" t="s">
        <v>537</v>
      </c>
      <c r="D179" s="25" t="s">
        <v>538</v>
      </c>
      <c r="E179" s="25">
        <v>42183</v>
      </c>
      <c r="F179" s="14">
        <v>4000</v>
      </c>
      <c r="G179" s="14">
        <v>4000</v>
      </c>
      <c r="ET179" s="1">
        <f>+ROUND(F179*3/30,2)</f>
        <v>400</v>
      </c>
      <c r="EU179" s="1">
        <v>4000</v>
      </c>
      <c r="EV179" s="1">
        <v>4000</v>
      </c>
      <c r="EW179" s="1">
        <v>4000</v>
      </c>
      <c r="EX179" s="1">
        <v>4000</v>
      </c>
      <c r="EY179" s="1">
        <v>4000</v>
      </c>
      <c r="EZ179" s="1">
        <v>4000</v>
      </c>
      <c r="FA179" s="1">
        <v>4000</v>
      </c>
      <c r="FB179" s="1">
        <v>4000</v>
      </c>
      <c r="FC179" s="1">
        <v>4000</v>
      </c>
      <c r="FD179" s="1">
        <v>4000</v>
      </c>
      <c r="FE179" s="1">
        <v>4000</v>
      </c>
      <c r="FF179" s="1">
        <v>4000</v>
      </c>
      <c r="FG179" s="1">
        <v>4000</v>
      </c>
      <c r="FH179" s="1">
        <v>4000</v>
      </c>
      <c r="FI179" s="1">
        <v>4000</v>
      </c>
      <c r="FJ179" s="1">
        <v>4000</v>
      </c>
      <c r="FK179" s="1">
        <v>4000</v>
      </c>
      <c r="FL179" s="1">
        <v>4000</v>
      </c>
      <c r="FM179" s="1">
        <v>4000</v>
      </c>
      <c r="FN179" s="1">
        <v>4000</v>
      </c>
      <c r="FO179" s="1">
        <v>4000</v>
      </c>
      <c r="FP179" s="1">
        <v>4000</v>
      </c>
      <c r="FQ179" s="1">
        <v>4000</v>
      </c>
      <c r="FR179" s="1">
        <v>4000</v>
      </c>
      <c r="FT179" s="13">
        <f t="shared" si="10"/>
        <v>96400</v>
      </c>
      <c r="FU179" s="13">
        <f t="shared" si="11"/>
        <v>48400</v>
      </c>
      <c r="GA179" s="1">
        <f t="shared" si="12"/>
        <v>0</v>
      </c>
      <c r="GB179" s="1">
        <f t="shared" si="13"/>
        <v>0</v>
      </c>
    </row>
    <row r="180" spans="1:184" ht="18" x14ac:dyDescent="0.25">
      <c r="A180" s="27" t="s">
        <v>539</v>
      </c>
      <c r="B180" s="8" t="s">
        <v>15</v>
      </c>
      <c r="C180" s="9" t="s">
        <v>540</v>
      </c>
      <c r="D180" s="25" t="s">
        <v>541</v>
      </c>
      <c r="E180" s="25">
        <v>42184</v>
      </c>
      <c r="F180" s="14">
        <v>3000</v>
      </c>
      <c r="G180" s="14">
        <v>3000</v>
      </c>
      <c r="ET180" s="1">
        <f>+ROUND(F180*2/30,2)</f>
        <v>200</v>
      </c>
      <c r="EU180" s="1">
        <v>3000</v>
      </c>
      <c r="EV180" s="1">
        <v>3000</v>
      </c>
      <c r="EW180" s="1">
        <v>3000</v>
      </c>
      <c r="EX180" s="1">
        <v>3000</v>
      </c>
      <c r="EY180" s="1">
        <v>3000</v>
      </c>
      <c r="EZ180" s="1">
        <v>3000</v>
      </c>
      <c r="FA180" s="1">
        <v>3000</v>
      </c>
      <c r="FB180" s="1">
        <v>3000</v>
      </c>
      <c r="FC180" s="1">
        <v>3000</v>
      </c>
      <c r="FD180" s="1">
        <v>3000</v>
      </c>
      <c r="FE180" s="1">
        <v>3000</v>
      </c>
      <c r="FF180" s="1">
        <v>3000</v>
      </c>
      <c r="FG180" s="1">
        <v>3000</v>
      </c>
      <c r="FH180" s="1">
        <v>3000</v>
      </c>
      <c r="FI180" s="1">
        <v>3000</v>
      </c>
      <c r="FJ180" s="1">
        <v>3000</v>
      </c>
      <c r="FK180" s="1">
        <v>3000</v>
      </c>
      <c r="FL180" s="1">
        <v>3000</v>
      </c>
      <c r="FM180" s="1">
        <v>3000</v>
      </c>
      <c r="FN180" s="1">
        <v>3000</v>
      </c>
      <c r="FO180" s="1">
        <v>3000</v>
      </c>
      <c r="FP180" s="1">
        <v>3000</v>
      </c>
      <c r="FQ180" s="1">
        <v>3000</v>
      </c>
      <c r="FR180" s="1">
        <v>3000</v>
      </c>
      <c r="FT180" s="13">
        <f t="shared" si="10"/>
        <v>72200</v>
      </c>
      <c r="FU180" s="13">
        <f t="shared" si="11"/>
        <v>36200</v>
      </c>
      <c r="GA180" s="1">
        <f t="shared" si="12"/>
        <v>0</v>
      </c>
      <c r="GB180" s="1">
        <f t="shared" si="13"/>
        <v>0</v>
      </c>
    </row>
    <row r="181" spans="1:184" ht="18" x14ac:dyDescent="0.25">
      <c r="A181" s="27" t="s">
        <v>542</v>
      </c>
      <c r="B181" s="8" t="s">
        <v>131</v>
      </c>
      <c r="C181" s="9" t="s">
        <v>543</v>
      </c>
      <c r="D181" s="25" t="s">
        <v>544</v>
      </c>
      <c r="E181" s="25">
        <v>42214</v>
      </c>
      <c r="F181" s="14">
        <v>5000</v>
      </c>
      <c r="G181" s="14">
        <v>5000</v>
      </c>
      <c r="EU181" s="1">
        <f>+ROUND(F181*2/30,2)</f>
        <v>333.33</v>
      </c>
      <c r="EV181" s="1">
        <v>5000</v>
      </c>
      <c r="EW181" s="1">
        <v>5000</v>
      </c>
      <c r="EX181" s="1">
        <v>5000</v>
      </c>
      <c r="EY181" s="1">
        <v>5000</v>
      </c>
      <c r="EZ181" s="1">
        <v>5000</v>
      </c>
      <c r="FA181" s="1">
        <v>5000</v>
      </c>
      <c r="FB181" s="1">
        <v>5000</v>
      </c>
      <c r="FC181" s="1">
        <v>5000</v>
      </c>
      <c r="FD181" s="1">
        <v>5000</v>
      </c>
      <c r="FE181" s="1">
        <v>5000</v>
      </c>
      <c r="FF181" s="1">
        <v>5000</v>
      </c>
      <c r="FG181" s="1">
        <v>5000</v>
      </c>
      <c r="FH181" s="1">
        <v>5000</v>
      </c>
      <c r="FI181" s="1">
        <v>5000</v>
      </c>
      <c r="FJ181" s="1">
        <v>5000</v>
      </c>
      <c r="FK181" s="1">
        <v>5000</v>
      </c>
      <c r="FL181" s="1">
        <v>5000</v>
      </c>
      <c r="FM181" s="1">
        <v>5000</v>
      </c>
      <c r="FN181" s="1">
        <v>5000</v>
      </c>
      <c r="FO181" s="1">
        <v>5000</v>
      </c>
      <c r="FP181" s="1">
        <v>5000</v>
      </c>
      <c r="FQ181" s="1">
        <v>5000</v>
      </c>
      <c r="FR181" s="1">
        <v>5000</v>
      </c>
      <c r="FT181" s="13">
        <f t="shared" si="10"/>
        <v>115333.33</v>
      </c>
      <c r="FU181" s="13">
        <f t="shared" si="11"/>
        <v>55333.33</v>
      </c>
      <c r="FW181" s="1">
        <v>4681.4799999999996</v>
      </c>
      <c r="FZ181" s="1">
        <v>2.5</v>
      </c>
      <c r="GA181" s="1">
        <f t="shared" si="12"/>
        <v>2.5</v>
      </c>
      <c r="GB181" s="1">
        <f t="shared" si="13"/>
        <v>11703.699999999999</v>
      </c>
    </row>
    <row r="182" spans="1:184" ht="18" x14ac:dyDescent="0.25">
      <c r="A182" s="27" t="s">
        <v>545</v>
      </c>
      <c r="B182" s="8" t="s">
        <v>131</v>
      </c>
      <c r="C182" s="9" t="s">
        <v>546</v>
      </c>
      <c r="D182" s="25" t="s">
        <v>547</v>
      </c>
      <c r="E182" s="25">
        <v>42251</v>
      </c>
      <c r="F182" s="14">
        <v>5000</v>
      </c>
      <c r="G182" s="14">
        <v>5000</v>
      </c>
      <c r="EW182" s="1">
        <f>+ROUND(F182*27/30,2)</f>
        <v>4500</v>
      </c>
      <c r="EX182" s="1">
        <v>5000</v>
      </c>
      <c r="EY182" s="1">
        <v>5000</v>
      </c>
      <c r="EZ182" s="1">
        <v>5000</v>
      </c>
      <c r="FA182" s="1">
        <v>5000</v>
      </c>
      <c r="FB182" s="1">
        <v>5000</v>
      </c>
      <c r="FC182" s="1">
        <v>5000</v>
      </c>
      <c r="FD182" s="1">
        <v>5000</v>
      </c>
      <c r="FE182" s="1">
        <v>5000</v>
      </c>
      <c r="FF182" s="1">
        <v>5000</v>
      </c>
      <c r="FG182" s="1">
        <v>5000</v>
      </c>
      <c r="FH182" s="1">
        <v>5000</v>
      </c>
      <c r="FI182" s="1">
        <v>5000</v>
      </c>
      <c r="FJ182" s="1">
        <v>5000</v>
      </c>
      <c r="FK182" s="1">
        <v>5000</v>
      </c>
      <c r="FL182" s="1">
        <v>5000</v>
      </c>
      <c r="FM182" s="1">
        <v>5000</v>
      </c>
      <c r="FN182" s="1">
        <v>5000</v>
      </c>
      <c r="FO182" s="1">
        <v>5000</v>
      </c>
      <c r="FP182" s="1">
        <v>5000</v>
      </c>
      <c r="FQ182" s="1">
        <v>5000</v>
      </c>
      <c r="FR182" s="1">
        <v>5000</v>
      </c>
      <c r="FT182" s="13">
        <f t="shared" si="10"/>
        <v>109500</v>
      </c>
      <c r="FU182" s="13">
        <f t="shared" si="11"/>
        <v>49500</v>
      </c>
      <c r="FW182" s="1">
        <v>3963.71</v>
      </c>
      <c r="FZ182" s="1">
        <v>2.5</v>
      </c>
      <c r="GA182" s="1">
        <f t="shared" si="12"/>
        <v>2.5</v>
      </c>
      <c r="GB182" s="1">
        <f t="shared" si="13"/>
        <v>9909.2749999999996</v>
      </c>
    </row>
    <row r="183" spans="1:184" ht="18" x14ac:dyDescent="0.25">
      <c r="A183" s="27" t="s">
        <v>548</v>
      </c>
      <c r="B183" s="8" t="s">
        <v>15</v>
      </c>
      <c r="C183" s="9" t="s">
        <v>549</v>
      </c>
      <c r="D183" s="25" t="s">
        <v>550</v>
      </c>
      <c r="E183" s="25">
        <v>42257</v>
      </c>
      <c r="F183" s="14">
        <v>5000</v>
      </c>
      <c r="G183" s="14">
        <v>5000</v>
      </c>
      <c r="EW183" s="1">
        <f>+ROUND(F183*21/30,2)</f>
        <v>3500</v>
      </c>
      <c r="EX183" s="1">
        <v>5000</v>
      </c>
      <c r="EY183" s="1">
        <v>5000</v>
      </c>
      <c r="EZ183" s="1">
        <v>5000</v>
      </c>
      <c r="FA183" s="1">
        <v>5000</v>
      </c>
      <c r="FB183" s="1">
        <v>5000</v>
      </c>
      <c r="FC183" s="1">
        <v>5000</v>
      </c>
      <c r="FD183" s="1">
        <v>5000</v>
      </c>
      <c r="FE183" s="1">
        <v>5000</v>
      </c>
      <c r="FF183" s="1">
        <v>5000</v>
      </c>
      <c r="FG183" s="1">
        <v>5000</v>
      </c>
      <c r="FH183" s="1">
        <v>5000</v>
      </c>
      <c r="FI183" s="1">
        <v>5000</v>
      </c>
      <c r="FJ183" s="1">
        <v>5000</v>
      </c>
      <c r="FK183" s="1">
        <v>5000</v>
      </c>
      <c r="FL183" s="1">
        <v>5000</v>
      </c>
      <c r="FM183" s="1">
        <v>5000</v>
      </c>
      <c r="FN183" s="1">
        <v>5000</v>
      </c>
      <c r="FO183" s="1">
        <v>5000</v>
      </c>
      <c r="FP183" s="1">
        <v>5000</v>
      </c>
      <c r="FQ183" s="1">
        <v>5000</v>
      </c>
      <c r="FR183" s="1">
        <v>5000</v>
      </c>
      <c r="FT183" s="13">
        <f t="shared" si="10"/>
        <v>108500</v>
      </c>
      <c r="FU183" s="13">
        <f t="shared" si="11"/>
        <v>48500</v>
      </c>
      <c r="FW183" s="1">
        <v>4527.72</v>
      </c>
      <c r="FZ183" s="1">
        <v>2.5</v>
      </c>
      <c r="GA183" s="1">
        <f t="shared" si="12"/>
        <v>2.5</v>
      </c>
      <c r="GB183" s="1">
        <f t="shared" si="13"/>
        <v>11319.300000000001</v>
      </c>
    </row>
    <row r="184" spans="1:184" ht="18" x14ac:dyDescent="0.25">
      <c r="A184" s="27" t="s">
        <v>551</v>
      </c>
      <c r="B184" s="8" t="s">
        <v>131</v>
      </c>
      <c r="C184" s="9" t="s">
        <v>552</v>
      </c>
      <c r="D184" s="25" t="s">
        <v>553</v>
      </c>
      <c r="E184" s="25">
        <v>42274</v>
      </c>
      <c r="F184" s="14">
        <v>3750</v>
      </c>
      <c r="G184" s="14">
        <v>3750</v>
      </c>
      <c r="EW184" s="1">
        <f>+ROUND(F184*4/30,2)</f>
        <v>500</v>
      </c>
      <c r="EX184" s="1">
        <v>3750</v>
      </c>
      <c r="EY184" s="1">
        <v>3750</v>
      </c>
      <c r="EZ184" s="1">
        <v>3750</v>
      </c>
      <c r="FA184" s="1">
        <v>3750</v>
      </c>
      <c r="FB184" s="1">
        <v>3750</v>
      </c>
      <c r="FC184" s="1">
        <v>3750</v>
      </c>
      <c r="FD184" s="1">
        <v>3750</v>
      </c>
      <c r="FE184" s="1">
        <v>3750</v>
      </c>
      <c r="FF184" s="1">
        <v>3750</v>
      </c>
      <c r="FG184" s="1">
        <v>3750</v>
      </c>
      <c r="FH184" s="1">
        <v>3750</v>
      </c>
      <c r="FI184" s="1">
        <v>3750</v>
      </c>
      <c r="FJ184" s="1">
        <v>3750</v>
      </c>
      <c r="FK184" s="1">
        <v>3750</v>
      </c>
      <c r="FL184" s="1">
        <v>3750</v>
      </c>
      <c r="FM184" s="1">
        <v>3750</v>
      </c>
      <c r="FN184" s="1">
        <v>3750</v>
      </c>
      <c r="FO184" s="1">
        <v>3750</v>
      </c>
      <c r="FP184" s="1">
        <v>3750</v>
      </c>
      <c r="FQ184" s="1">
        <v>3750</v>
      </c>
      <c r="FR184" s="1">
        <v>3750</v>
      </c>
      <c r="FT184" s="13">
        <f t="shared" si="10"/>
        <v>79250</v>
      </c>
      <c r="FU184" s="13">
        <f t="shared" si="11"/>
        <v>34250</v>
      </c>
      <c r="FW184" s="1">
        <v>3232.25</v>
      </c>
      <c r="FZ184" s="1">
        <v>2.5</v>
      </c>
      <c r="GA184" s="1">
        <f t="shared" si="12"/>
        <v>2.5</v>
      </c>
      <c r="GB184" s="1">
        <f t="shared" si="13"/>
        <v>8080.625</v>
      </c>
    </row>
    <row r="185" spans="1:184" ht="18" x14ac:dyDescent="0.25">
      <c r="A185" s="27" t="s">
        <v>554</v>
      </c>
      <c r="B185" s="8" t="s">
        <v>131</v>
      </c>
      <c r="C185" s="9" t="s">
        <v>555</v>
      </c>
      <c r="D185" s="25" t="s">
        <v>556</v>
      </c>
      <c r="E185" s="25">
        <v>42275</v>
      </c>
      <c r="F185" s="14">
        <v>2800</v>
      </c>
      <c r="G185" s="14">
        <v>2800</v>
      </c>
      <c r="EW185" s="1">
        <f>+ROUND(F185*3/30,2)</f>
        <v>280</v>
      </c>
      <c r="EX185" s="1">
        <v>2800</v>
      </c>
      <c r="EY185" s="1">
        <v>2800</v>
      </c>
      <c r="EZ185" s="1">
        <v>2800</v>
      </c>
      <c r="FA185" s="1">
        <v>2800</v>
      </c>
      <c r="FB185" s="1">
        <v>2800</v>
      </c>
      <c r="FC185" s="1">
        <v>2800</v>
      </c>
      <c r="FD185" s="1">
        <v>2800</v>
      </c>
      <c r="FE185" s="1">
        <v>2800</v>
      </c>
      <c r="FF185" s="1">
        <v>2800</v>
      </c>
      <c r="FG185" s="1">
        <v>2800</v>
      </c>
      <c r="FH185" s="1">
        <v>2800</v>
      </c>
      <c r="FI185" s="1">
        <v>2800</v>
      </c>
      <c r="FJ185" s="1">
        <v>2800</v>
      </c>
      <c r="FK185" s="1">
        <v>2800</v>
      </c>
      <c r="FL185" s="1">
        <v>2800</v>
      </c>
      <c r="FM185" s="1">
        <v>2800</v>
      </c>
      <c r="FN185" s="1">
        <v>2800</v>
      </c>
      <c r="FO185" s="1">
        <v>2800</v>
      </c>
      <c r="FP185" s="1">
        <v>2800</v>
      </c>
      <c r="FQ185" s="1">
        <v>2800</v>
      </c>
      <c r="FR185" s="1">
        <v>2800</v>
      </c>
      <c r="FT185" s="13">
        <f t="shared" si="10"/>
        <v>59080</v>
      </c>
      <c r="FU185" s="13">
        <f t="shared" si="11"/>
        <v>25480</v>
      </c>
      <c r="FW185" s="1">
        <v>2634.86</v>
      </c>
      <c r="FZ185" s="1">
        <v>2.5</v>
      </c>
      <c r="GA185" s="1">
        <f t="shared" si="12"/>
        <v>2.5</v>
      </c>
      <c r="GB185" s="1">
        <f t="shared" si="13"/>
        <v>6587.1500000000005</v>
      </c>
    </row>
    <row r="186" spans="1:184" ht="18" x14ac:dyDescent="0.25">
      <c r="A186" s="27" t="s">
        <v>557</v>
      </c>
      <c r="B186" s="8" t="s">
        <v>131</v>
      </c>
      <c r="C186" s="9" t="s">
        <v>558</v>
      </c>
      <c r="D186" s="25" t="s">
        <v>559</v>
      </c>
      <c r="E186" s="25">
        <v>42279</v>
      </c>
      <c r="F186" s="14">
        <v>3750</v>
      </c>
      <c r="G186" s="14">
        <v>3750</v>
      </c>
      <c r="EX186" s="1">
        <f>+ROUND(F186*29/30,2)</f>
        <v>3625</v>
      </c>
      <c r="EY186" s="1">
        <v>3750</v>
      </c>
      <c r="EZ186" s="1">
        <v>3750</v>
      </c>
      <c r="FA186" s="1">
        <v>3750</v>
      </c>
      <c r="FB186" s="1">
        <v>3750</v>
      </c>
      <c r="FC186" s="1">
        <v>3750</v>
      </c>
      <c r="FD186" s="1">
        <v>3750</v>
      </c>
      <c r="FE186" s="1">
        <v>3750</v>
      </c>
      <c r="FF186" s="1">
        <v>3750</v>
      </c>
      <c r="FG186" s="1">
        <v>3750</v>
      </c>
      <c r="FH186" s="1">
        <v>3750</v>
      </c>
      <c r="FI186" s="1">
        <v>3750</v>
      </c>
      <c r="FJ186" s="1">
        <v>3750</v>
      </c>
      <c r="FK186" s="1">
        <v>3750</v>
      </c>
      <c r="FL186" s="1">
        <v>3750</v>
      </c>
      <c r="FM186" s="1">
        <v>3750</v>
      </c>
      <c r="FN186" s="1">
        <v>3750</v>
      </c>
      <c r="FO186" s="1">
        <v>3750</v>
      </c>
      <c r="FP186" s="1">
        <v>3750</v>
      </c>
      <c r="FQ186" s="1">
        <v>3750</v>
      </c>
      <c r="FR186" s="1">
        <v>3750</v>
      </c>
      <c r="FT186" s="13">
        <f t="shared" si="10"/>
        <v>78625</v>
      </c>
      <c r="FU186" s="13">
        <f t="shared" si="11"/>
        <v>33625</v>
      </c>
      <c r="FW186" s="1">
        <v>3431.01</v>
      </c>
      <c r="FZ186" s="1">
        <v>2.5</v>
      </c>
      <c r="GA186" s="1">
        <f t="shared" si="12"/>
        <v>2.5</v>
      </c>
      <c r="GB186" s="1">
        <f t="shared" si="13"/>
        <v>8577.5250000000015</v>
      </c>
    </row>
    <row r="187" spans="1:184" ht="18" x14ac:dyDescent="0.25">
      <c r="A187" s="27" t="s">
        <v>560</v>
      </c>
      <c r="B187" s="8" t="s">
        <v>15</v>
      </c>
      <c r="C187" s="9" t="s">
        <v>561</v>
      </c>
      <c r="D187" s="25" t="s">
        <v>562</v>
      </c>
      <c r="E187" s="25">
        <v>42288</v>
      </c>
      <c r="F187" s="14">
        <v>3125</v>
      </c>
      <c r="G187" s="14">
        <v>3125</v>
      </c>
      <c r="EX187" s="1">
        <f>+ROUND(F187*20/30,2)</f>
        <v>2083.33</v>
      </c>
      <c r="EY187" s="1">
        <v>3125</v>
      </c>
      <c r="EZ187" s="1">
        <v>3125</v>
      </c>
      <c r="FA187" s="1">
        <v>3125</v>
      </c>
      <c r="FB187" s="1">
        <v>3125</v>
      </c>
      <c r="FC187" s="1">
        <v>3125</v>
      </c>
      <c r="FD187" s="1">
        <v>3125</v>
      </c>
      <c r="FE187" s="1">
        <v>3125</v>
      </c>
      <c r="FF187" s="1">
        <v>3125</v>
      </c>
      <c r="FG187" s="1">
        <v>3125</v>
      </c>
      <c r="FH187" s="1">
        <v>3125</v>
      </c>
      <c r="FI187" s="1">
        <v>3125</v>
      </c>
      <c r="FJ187" s="1">
        <v>3125</v>
      </c>
      <c r="FK187" s="1">
        <v>3125</v>
      </c>
      <c r="FL187" s="1">
        <v>3125</v>
      </c>
      <c r="FM187" s="1">
        <v>3125</v>
      </c>
      <c r="FN187" s="1">
        <v>3125</v>
      </c>
      <c r="FO187" s="1">
        <v>3125</v>
      </c>
      <c r="FP187" s="1">
        <v>3125</v>
      </c>
      <c r="FQ187" s="1">
        <v>3125</v>
      </c>
      <c r="FR187" s="1">
        <v>3125</v>
      </c>
      <c r="FT187" s="13">
        <f t="shared" si="10"/>
        <v>64583.33</v>
      </c>
      <c r="FU187" s="13">
        <f t="shared" si="11"/>
        <v>27083.33</v>
      </c>
      <c r="FW187" s="1">
        <v>2962.78</v>
      </c>
      <c r="FZ187" s="1">
        <v>2.5</v>
      </c>
      <c r="GA187" s="1">
        <f t="shared" si="12"/>
        <v>2.5</v>
      </c>
      <c r="GB187" s="1">
        <f t="shared" si="13"/>
        <v>7406.9500000000007</v>
      </c>
    </row>
    <row r="188" spans="1:184" ht="18" x14ac:dyDescent="0.25">
      <c r="A188" s="27" t="s">
        <v>563</v>
      </c>
      <c r="B188" s="8" t="s">
        <v>15</v>
      </c>
      <c r="C188" s="9" t="s">
        <v>564</v>
      </c>
      <c r="D188" s="25" t="s">
        <v>565</v>
      </c>
      <c r="E188" s="25">
        <v>42293</v>
      </c>
      <c r="F188" s="14">
        <v>5000</v>
      </c>
      <c r="G188" s="14">
        <v>5000</v>
      </c>
      <c r="EX188" s="1">
        <f>+ROUND(F188*15/30,2)</f>
        <v>2500</v>
      </c>
      <c r="EY188" s="1">
        <v>5000</v>
      </c>
      <c r="EZ188" s="1">
        <v>5000</v>
      </c>
      <c r="FA188" s="1">
        <v>5000</v>
      </c>
      <c r="FB188" s="1">
        <v>5000</v>
      </c>
      <c r="FC188" s="1">
        <v>5000</v>
      </c>
      <c r="FD188" s="1">
        <v>5000</v>
      </c>
      <c r="FE188" s="1">
        <v>5000</v>
      </c>
      <c r="FF188" s="1">
        <v>5000</v>
      </c>
      <c r="FG188" s="1">
        <v>5000</v>
      </c>
      <c r="FH188" s="1">
        <v>5000</v>
      </c>
      <c r="FI188" s="1">
        <v>5000</v>
      </c>
      <c r="FJ188" s="1">
        <v>5000</v>
      </c>
      <c r="FK188" s="1">
        <v>5000</v>
      </c>
      <c r="FL188" s="1">
        <v>5000</v>
      </c>
      <c r="FM188" s="1">
        <v>5000</v>
      </c>
      <c r="FN188" s="1">
        <v>5000</v>
      </c>
      <c r="FO188" s="1">
        <v>5000</v>
      </c>
      <c r="FP188" s="1">
        <v>5000</v>
      </c>
      <c r="FQ188" s="1">
        <v>5000</v>
      </c>
      <c r="FR188" s="1">
        <v>5000</v>
      </c>
      <c r="FT188" s="13">
        <f t="shared" si="10"/>
        <v>102500</v>
      </c>
      <c r="FU188" s="13">
        <f t="shared" si="11"/>
        <v>42500</v>
      </c>
      <c r="FW188" s="1">
        <v>4920.34</v>
      </c>
      <c r="FZ188" s="1">
        <v>2.5</v>
      </c>
      <c r="GA188" s="1">
        <f t="shared" si="12"/>
        <v>2.5</v>
      </c>
      <c r="GB188" s="1">
        <f t="shared" si="13"/>
        <v>12300.85</v>
      </c>
    </row>
    <row r="189" spans="1:184" ht="18" x14ac:dyDescent="0.25">
      <c r="A189" s="27" t="s">
        <v>566</v>
      </c>
      <c r="B189" s="8" t="s">
        <v>15</v>
      </c>
      <c r="C189" s="9" t="s">
        <v>567</v>
      </c>
      <c r="D189" s="25" t="s">
        <v>568</v>
      </c>
      <c r="E189" s="25">
        <v>42308</v>
      </c>
      <c r="F189" s="14">
        <v>5000</v>
      </c>
      <c r="G189" s="14">
        <v>5000</v>
      </c>
      <c r="EX189" s="1">
        <f>+ROUND(F189*1/30,2)</f>
        <v>166.67</v>
      </c>
      <c r="EY189" s="1">
        <v>5000</v>
      </c>
      <c r="EZ189" s="1">
        <v>5000</v>
      </c>
      <c r="FA189" s="1">
        <v>5000</v>
      </c>
      <c r="FB189" s="1">
        <v>5000</v>
      </c>
      <c r="FC189" s="1">
        <v>5000</v>
      </c>
      <c r="FD189" s="1">
        <v>5000</v>
      </c>
      <c r="FE189" s="1">
        <v>5000</v>
      </c>
      <c r="FF189" s="1">
        <v>5000</v>
      </c>
      <c r="FG189" s="1">
        <v>5000</v>
      </c>
      <c r="FH189" s="1">
        <v>5000</v>
      </c>
      <c r="FI189" s="1">
        <v>5000</v>
      </c>
      <c r="FJ189" s="1">
        <v>5000</v>
      </c>
      <c r="FK189" s="1">
        <v>5000</v>
      </c>
      <c r="FL189" s="1">
        <v>5000</v>
      </c>
      <c r="FM189" s="1">
        <v>5000</v>
      </c>
      <c r="FN189" s="1">
        <v>5000</v>
      </c>
      <c r="FO189" s="1">
        <v>5000</v>
      </c>
      <c r="FP189" s="1">
        <v>5000</v>
      </c>
      <c r="FQ189" s="1">
        <v>5000</v>
      </c>
      <c r="FR189" s="1">
        <v>5000</v>
      </c>
      <c r="FT189" s="13">
        <f t="shared" si="10"/>
        <v>100166.67</v>
      </c>
      <c r="FU189" s="13">
        <f t="shared" si="11"/>
        <v>40166.67</v>
      </c>
      <c r="FW189" s="1">
        <v>4505.2700000000004</v>
      </c>
      <c r="FZ189" s="1">
        <v>2.5</v>
      </c>
      <c r="GA189" s="1">
        <f t="shared" si="12"/>
        <v>2.5</v>
      </c>
      <c r="GB189" s="1">
        <f t="shared" si="13"/>
        <v>11263.175000000001</v>
      </c>
    </row>
    <row r="190" spans="1:184" ht="18" x14ac:dyDescent="0.25">
      <c r="A190" s="27" t="s">
        <v>569</v>
      </c>
      <c r="B190" s="8" t="s">
        <v>131</v>
      </c>
      <c r="C190" s="9" t="s">
        <v>570</v>
      </c>
      <c r="D190" s="25" t="s">
        <v>571</v>
      </c>
      <c r="E190" s="25">
        <v>42314</v>
      </c>
      <c r="F190" s="14">
        <v>4375</v>
      </c>
      <c r="G190" s="14">
        <v>4375</v>
      </c>
      <c r="EY190" s="1">
        <f>+ROUND(F190*25/30,2)</f>
        <v>3645.83</v>
      </c>
      <c r="EZ190" s="1">
        <v>4375</v>
      </c>
      <c r="FA190" s="1">
        <v>4375</v>
      </c>
      <c r="FB190" s="1">
        <v>4375</v>
      </c>
      <c r="FC190" s="1">
        <v>4375</v>
      </c>
      <c r="FD190" s="1">
        <v>4375</v>
      </c>
      <c r="FE190" s="1">
        <v>4375</v>
      </c>
      <c r="FF190" s="1">
        <v>4375</v>
      </c>
      <c r="FG190" s="1">
        <v>4375</v>
      </c>
      <c r="FH190" s="1">
        <v>4375</v>
      </c>
      <c r="FI190" s="1">
        <v>4375</v>
      </c>
      <c r="FJ190" s="1">
        <v>4375</v>
      </c>
      <c r="FK190" s="1">
        <v>4375</v>
      </c>
      <c r="FL190" s="1">
        <v>4375</v>
      </c>
      <c r="FM190" s="1">
        <v>4375</v>
      </c>
      <c r="FN190" s="1">
        <v>4375</v>
      </c>
      <c r="FO190" s="1">
        <v>4375</v>
      </c>
      <c r="FP190" s="1">
        <v>4375</v>
      </c>
      <c r="FQ190" s="1">
        <v>4375</v>
      </c>
      <c r="FR190" s="1">
        <v>4375</v>
      </c>
      <c r="FT190" s="13">
        <f t="shared" si="10"/>
        <v>86770.83</v>
      </c>
      <c r="FU190" s="13">
        <f t="shared" si="11"/>
        <v>34270.83</v>
      </c>
      <c r="FW190" s="1">
        <v>3674.33</v>
      </c>
      <c r="FZ190" s="1">
        <v>2.5</v>
      </c>
      <c r="GA190" s="1">
        <f t="shared" si="12"/>
        <v>2.5</v>
      </c>
      <c r="GB190" s="1">
        <f t="shared" si="13"/>
        <v>9185.8250000000007</v>
      </c>
    </row>
    <row r="191" spans="1:184" ht="18" x14ac:dyDescent="0.25">
      <c r="A191" s="27" t="s">
        <v>572</v>
      </c>
      <c r="B191" s="8" t="s">
        <v>15</v>
      </c>
      <c r="C191" s="9" t="s">
        <v>573</v>
      </c>
      <c r="D191" s="25" t="s">
        <v>574</v>
      </c>
      <c r="E191" s="25">
        <v>42326</v>
      </c>
      <c r="F191" s="14">
        <v>5000</v>
      </c>
      <c r="G191" s="14">
        <v>5000</v>
      </c>
      <c r="EY191" s="1">
        <f>+ROUND(F191*13/30,2)</f>
        <v>2166.67</v>
      </c>
      <c r="EZ191" s="1">
        <v>5000</v>
      </c>
      <c r="FA191" s="1">
        <v>5000</v>
      </c>
      <c r="FB191" s="1">
        <v>5000</v>
      </c>
      <c r="FC191" s="1">
        <v>5000</v>
      </c>
      <c r="FD191" s="1">
        <v>5000</v>
      </c>
      <c r="FE191" s="1">
        <v>5000</v>
      </c>
      <c r="FF191" s="1">
        <v>5000</v>
      </c>
      <c r="FG191" s="1">
        <v>5000</v>
      </c>
      <c r="FH191" s="1">
        <v>5000</v>
      </c>
      <c r="FI191" s="1">
        <v>5000</v>
      </c>
      <c r="FJ191" s="1">
        <v>5000</v>
      </c>
      <c r="FK191" s="1">
        <v>5000</v>
      </c>
      <c r="FL191" s="1">
        <v>5000</v>
      </c>
      <c r="FM191" s="1">
        <v>5000</v>
      </c>
      <c r="FN191" s="1">
        <v>5000</v>
      </c>
      <c r="FO191" s="1">
        <v>5000</v>
      </c>
      <c r="FP191" s="1">
        <v>5000</v>
      </c>
      <c r="FQ191" s="1">
        <v>5000</v>
      </c>
      <c r="FR191" s="1">
        <v>5000</v>
      </c>
      <c r="FT191" s="13">
        <f t="shared" si="10"/>
        <v>97166.67</v>
      </c>
      <c r="FU191" s="13">
        <f t="shared" si="11"/>
        <v>37166.67</v>
      </c>
      <c r="FW191" s="1">
        <v>3834.31</v>
      </c>
      <c r="FZ191" s="1">
        <v>2.5</v>
      </c>
      <c r="GA191" s="1">
        <f t="shared" si="12"/>
        <v>2.5</v>
      </c>
      <c r="GB191" s="1">
        <f t="shared" si="13"/>
        <v>9585.7749999999996</v>
      </c>
    </row>
    <row r="192" spans="1:184" ht="18" x14ac:dyDescent="0.25">
      <c r="A192" s="27" t="s">
        <v>575</v>
      </c>
      <c r="B192" s="8" t="s">
        <v>131</v>
      </c>
      <c r="C192" s="9" t="s">
        <v>576</v>
      </c>
      <c r="D192" s="25" t="s">
        <v>577</v>
      </c>
      <c r="E192" s="25">
        <v>42327</v>
      </c>
      <c r="F192" s="14">
        <v>5000</v>
      </c>
      <c r="G192" s="14">
        <v>5000</v>
      </c>
      <c r="EY192" s="1">
        <f>+ROUND(F192*12/30,2)</f>
        <v>2000</v>
      </c>
      <c r="EZ192" s="1">
        <v>5000</v>
      </c>
      <c r="FA192" s="1">
        <v>5000</v>
      </c>
      <c r="FB192" s="1">
        <v>5000</v>
      </c>
      <c r="FC192" s="1">
        <v>5000</v>
      </c>
      <c r="FD192" s="1">
        <v>5000</v>
      </c>
      <c r="FE192" s="1">
        <v>5000</v>
      </c>
      <c r="FF192" s="1">
        <v>5000</v>
      </c>
      <c r="FG192" s="1">
        <v>5000</v>
      </c>
      <c r="FH192" s="1">
        <v>5000</v>
      </c>
      <c r="FI192" s="1">
        <v>5000</v>
      </c>
      <c r="FJ192" s="1">
        <v>5000</v>
      </c>
      <c r="FK192" s="1">
        <v>5000</v>
      </c>
      <c r="FL192" s="1">
        <v>5000</v>
      </c>
      <c r="FM192" s="1">
        <v>5000</v>
      </c>
      <c r="FN192" s="1">
        <v>5000</v>
      </c>
      <c r="FO192" s="1">
        <v>5000</v>
      </c>
      <c r="FP192" s="1">
        <v>5000</v>
      </c>
      <c r="FQ192" s="1">
        <v>5000</v>
      </c>
      <c r="FR192" s="1">
        <v>5000</v>
      </c>
      <c r="FT192" s="13">
        <f t="shared" si="10"/>
        <v>97000</v>
      </c>
      <c r="FU192" s="13">
        <f t="shared" si="11"/>
        <v>37000</v>
      </c>
      <c r="FW192" s="1">
        <v>4583.34</v>
      </c>
      <c r="FZ192" s="1">
        <v>2.5</v>
      </c>
      <c r="GA192" s="1">
        <f t="shared" si="12"/>
        <v>2.5</v>
      </c>
      <c r="GB192" s="1">
        <f t="shared" si="13"/>
        <v>11458.35</v>
      </c>
    </row>
    <row r="193" spans="1:184" ht="18" x14ac:dyDescent="0.25">
      <c r="A193" s="27" t="s">
        <v>578</v>
      </c>
      <c r="B193" s="8" t="s">
        <v>15</v>
      </c>
      <c r="C193" s="9" t="s">
        <v>579</v>
      </c>
      <c r="D193" s="25" t="s">
        <v>580</v>
      </c>
      <c r="E193" s="25">
        <v>42330</v>
      </c>
      <c r="F193" s="14">
        <v>4375</v>
      </c>
      <c r="G193" s="14">
        <v>4375</v>
      </c>
      <c r="EY193" s="1">
        <f>+ROUND(F193*9/30,2)</f>
        <v>1312.5</v>
      </c>
      <c r="EZ193" s="1">
        <v>4375</v>
      </c>
      <c r="FA193" s="1">
        <v>4375</v>
      </c>
      <c r="FB193" s="1">
        <v>4375</v>
      </c>
      <c r="FC193" s="1">
        <v>4375</v>
      </c>
      <c r="FD193" s="1">
        <v>4375</v>
      </c>
      <c r="FE193" s="1">
        <v>4375</v>
      </c>
      <c r="FF193" s="1">
        <v>4375</v>
      </c>
      <c r="FG193" s="1">
        <v>4375</v>
      </c>
      <c r="FH193" s="1">
        <v>4375</v>
      </c>
      <c r="FI193" s="1">
        <v>4375</v>
      </c>
      <c r="FJ193" s="1">
        <v>4375</v>
      </c>
      <c r="FK193" s="1">
        <v>4375</v>
      </c>
      <c r="FL193" s="1">
        <v>4375</v>
      </c>
      <c r="FM193" s="1">
        <v>4375</v>
      </c>
      <c r="FN193" s="1">
        <v>4375</v>
      </c>
      <c r="FO193" s="1">
        <v>4375</v>
      </c>
      <c r="FP193" s="1">
        <v>4375</v>
      </c>
      <c r="FQ193" s="1">
        <v>4375</v>
      </c>
      <c r="FR193" s="1">
        <v>4375</v>
      </c>
      <c r="FT193" s="13">
        <f t="shared" si="10"/>
        <v>84437.5</v>
      </c>
      <c r="FU193" s="13">
        <f t="shared" si="11"/>
        <v>31937.5</v>
      </c>
      <c r="FW193" s="1">
        <v>3580.91</v>
      </c>
      <c r="FZ193" s="1">
        <v>2.5</v>
      </c>
      <c r="GA193" s="1">
        <f t="shared" si="12"/>
        <v>2.5</v>
      </c>
      <c r="GB193" s="1">
        <f t="shared" si="13"/>
        <v>8952.2749999999996</v>
      </c>
    </row>
    <row r="194" spans="1:184" ht="18" x14ac:dyDescent="0.25">
      <c r="A194" s="27" t="s">
        <v>581</v>
      </c>
      <c r="B194" s="8" t="s">
        <v>131</v>
      </c>
      <c r="C194" s="9" t="s">
        <v>582</v>
      </c>
      <c r="D194" s="25" t="s">
        <v>583</v>
      </c>
      <c r="E194" s="25">
        <v>42340</v>
      </c>
      <c r="F194" s="14">
        <v>3750</v>
      </c>
      <c r="G194" s="14">
        <v>3750</v>
      </c>
      <c r="EZ194" s="1">
        <f>+ROUND(F194*29/30,2)</f>
        <v>3625</v>
      </c>
      <c r="FA194" s="1">
        <v>3750</v>
      </c>
      <c r="FB194" s="1">
        <v>3750</v>
      </c>
      <c r="FC194" s="1">
        <v>3750</v>
      </c>
      <c r="FD194" s="1">
        <v>3750</v>
      </c>
      <c r="FE194" s="1">
        <v>3750</v>
      </c>
      <c r="FF194" s="1">
        <v>3750</v>
      </c>
      <c r="FG194" s="1">
        <v>3750</v>
      </c>
      <c r="FH194" s="1">
        <v>3750</v>
      </c>
      <c r="FI194" s="1">
        <v>3750</v>
      </c>
      <c r="FJ194" s="1">
        <v>3750</v>
      </c>
      <c r="FK194" s="1">
        <v>3750</v>
      </c>
      <c r="FL194" s="1">
        <v>3750</v>
      </c>
      <c r="FM194" s="1">
        <v>3750</v>
      </c>
      <c r="FN194" s="1">
        <v>3750</v>
      </c>
      <c r="FO194" s="1">
        <v>3750</v>
      </c>
      <c r="FP194" s="1">
        <v>3750</v>
      </c>
      <c r="FQ194" s="1">
        <v>3750</v>
      </c>
      <c r="FR194" s="1">
        <v>3750</v>
      </c>
      <c r="FT194" s="13">
        <f t="shared" si="10"/>
        <v>71125</v>
      </c>
      <c r="FU194" s="13">
        <f t="shared" si="11"/>
        <v>26125</v>
      </c>
      <c r="FW194" s="1">
        <v>3441</v>
      </c>
      <c r="FZ194" s="1">
        <v>2.5</v>
      </c>
      <c r="GA194" s="1">
        <f t="shared" si="12"/>
        <v>2.5</v>
      </c>
      <c r="GB194" s="1">
        <f t="shared" si="13"/>
        <v>8602.5</v>
      </c>
    </row>
    <row r="195" spans="1:184" ht="18" x14ac:dyDescent="0.25">
      <c r="A195" s="27" t="s">
        <v>584</v>
      </c>
      <c r="B195" s="8" t="s">
        <v>131</v>
      </c>
      <c r="C195" s="9" t="s">
        <v>585</v>
      </c>
      <c r="D195" s="25" t="s">
        <v>586</v>
      </c>
      <c r="E195" s="25">
        <v>42347</v>
      </c>
      <c r="F195" s="14">
        <v>5000</v>
      </c>
      <c r="G195" s="14">
        <v>5000</v>
      </c>
      <c r="EZ195" s="1">
        <f>+ROUND(F195*22/30,2)</f>
        <v>3666.67</v>
      </c>
      <c r="FA195" s="1">
        <v>5000</v>
      </c>
      <c r="FB195" s="1">
        <v>5000</v>
      </c>
      <c r="FC195" s="1">
        <v>5000</v>
      </c>
      <c r="FD195" s="1">
        <v>5000</v>
      </c>
      <c r="FE195" s="1">
        <v>5000</v>
      </c>
      <c r="FF195" s="1">
        <v>5000</v>
      </c>
      <c r="FG195" s="1">
        <v>5000</v>
      </c>
      <c r="FH195" s="1">
        <v>5000</v>
      </c>
      <c r="FI195" s="1">
        <v>5000</v>
      </c>
      <c r="FJ195" s="1">
        <v>5000</v>
      </c>
      <c r="FK195" s="1">
        <v>5000</v>
      </c>
      <c r="FL195" s="1">
        <v>5000</v>
      </c>
      <c r="FM195" s="1">
        <v>5000</v>
      </c>
      <c r="FN195" s="1">
        <v>5000</v>
      </c>
      <c r="FO195" s="1">
        <v>5000</v>
      </c>
      <c r="FP195" s="1">
        <v>5000</v>
      </c>
      <c r="FQ195" s="1">
        <v>5000</v>
      </c>
      <c r="FR195" s="1">
        <v>5000</v>
      </c>
      <c r="FT195" s="13">
        <f t="shared" si="10"/>
        <v>93666.67</v>
      </c>
      <c r="FU195" s="13">
        <f t="shared" si="11"/>
        <v>33666.67</v>
      </c>
      <c r="FW195" s="1">
        <v>4479.3599999999997</v>
      </c>
      <c r="FZ195" s="1">
        <v>2.5</v>
      </c>
      <c r="GA195" s="1">
        <f t="shared" si="12"/>
        <v>2.5</v>
      </c>
      <c r="GB195" s="1">
        <f t="shared" si="13"/>
        <v>11198.4</v>
      </c>
    </row>
    <row r="196" spans="1:184" ht="18" x14ac:dyDescent="0.25">
      <c r="A196" s="27" t="s">
        <v>587</v>
      </c>
      <c r="B196" s="8" t="s">
        <v>131</v>
      </c>
      <c r="C196" s="9" t="s">
        <v>588</v>
      </c>
      <c r="D196" s="25" t="s">
        <v>589</v>
      </c>
      <c r="E196" s="25">
        <v>42355</v>
      </c>
      <c r="F196" s="14">
        <v>4375</v>
      </c>
      <c r="G196" s="14">
        <v>4375</v>
      </c>
      <c r="EZ196" s="1">
        <f>+ROUND(F196*14/30,2)</f>
        <v>2041.67</v>
      </c>
      <c r="FA196" s="1">
        <v>4375</v>
      </c>
      <c r="FB196" s="1">
        <v>4375</v>
      </c>
      <c r="FC196" s="1">
        <v>4375</v>
      </c>
      <c r="FD196" s="1">
        <v>4375</v>
      </c>
      <c r="FE196" s="1">
        <v>4375</v>
      </c>
      <c r="FF196" s="1">
        <v>4375</v>
      </c>
      <c r="FG196" s="1">
        <v>4375</v>
      </c>
      <c r="FH196" s="1">
        <v>4375</v>
      </c>
      <c r="FI196" s="1">
        <v>4375</v>
      </c>
      <c r="FJ196" s="1">
        <v>4375</v>
      </c>
      <c r="FK196" s="1">
        <v>4375</v>
      </c>
      <c r="FL196" s="1">
        <v>4375</v>
      </c>
      <c r="FM196" s="1">
        <v>4375</v>
      </c>
      <c r="FN196" s="1">
        <v>4375</v>
      </c>
      <c r="FO196" s="1">
        <v>4375</v>
      </c>
      <c r="FP196" s="1">
        <v>4375</v>
      </c>
      <c r="FQ196" s="1">
        <v>4375</v>
      </c>
      <c r="FR196" s="1">
        <v>4375</v>
      </c>
      <c r="FT196" s="13">
        <f t="shared" si="10"/>
        <v>80791.67</v>
      </c>
      <c r="FU196" s="13">
        <f t="shared" si="11"/>
        <v>28291.67</v>
      </c>
      <c r="FW196" s="1">
        <v>3739.87</v>
      </c>
      <c r="FZ196" s="1">
        <v>2.5</v>
      </c>
      <c r="GA196" s="1">
        <f t="shared" si="12"/>
        <v>2.5</v>
      </c>
      <c r="GB196" s="1">
        <f t="shared" si="13"/>
        <v>9349.6749999999993</v>
      </c>
    </row>
    <row r="197" spans="1:184" ht="18" x14ac:dyDescent="0.25">
      <c r="A197" s="27" t="s">
        <v>590</v>
      </c>
      <c r="B197" s="8" t="s">
        <v>131</v>
      </c>
      <c r="C197" s="9" t="s">
        <v>591</v>
      </c>
      <c r="D197" s="25" t="s">
        <v>592</v>
      </c>
      <c r="E197" s="25">
        <v>42355</v>
      </c>
      <c r="F197" s="14">
        <v>5000</v>
      </c>
      <c r="G197" s="14">
        <v>5000</v>
      </c>
      <c r="EZ197" s="1">
        <f>+ROUND(F197*14/30,2)</f>
        <v>2333.33</v>
      </c>
      <c r="FA197" s="1">
        <v>5000</v>
      </c>
      <c r="FB197" s="1">
        <v>5000</v>
      </c>
      <c r="FC197" s="1">
        <v>5000</v>
      </c>
      <c r="FD197" s="1">
        <v>5000</v>
      </c>
      <c r="FE197" s="1">
        <v>5000</v>
      </c>
      <c r="FF197" s="1">
        <v>5000</v>
      </c>
      <c r="FG197" s="1">
        <v>5000</v>
      </c>
      <c r="FH197" s="1">
        <v>5000</v>
      </c>
      <c r="FI197" s="1">
        <v>5000</v>
      </c>
      <c r="FJ197" s="1">
        <v>5000</v>
      </c>
      <c r="FK197" s="1">
        <v>5000</v>
      </c>
      <c r="FL197" s="1">
        <v>5000</v>
      </c>
      <c r="FM197" s="1">
        <v>5000</v>
      </c>
      <c r="FN197" s="1">
        <v>5000</v>
      </c>
      <c r="FO197" s="1">
        <v>5000</v>
      </c>
      <c r="FP197" s="1">
        <v>5000</v>
      </c>
      <c r="FQ197" s="1">
        <v>5000</v>
      </c>
      <c r="FR197" s="1">
        <v>5000</v>
      </c>
      <c r="FT197" s="13">
        <f t="shared" si="10"/>
        <v>92333.33</v>
      </c>
      <c r="FU197" s="13">
        <f t="shared" si="11"/>
        <v>32333.33</v>
      </c>
      <c r="FW197" s="1">
        <v>4340.33</v>
      </c>
      <c r="FZ197" s="1">
        <v>2.5</v>
      </c>
      <c r="GA197" s="1">
        <f t="shared" si="12"/>
        <v>2.5</v>
      </c>
      <c r="GB197" s="1">
        <f t="shared" si="13"/>
        <v>10850.825000000001</v>
      </c>
    </row>
    <row r="198" spans="1:184" ht="18" x14ac:dyDescent="0.25">
      <c r="A198" s="27" t="s">
        <v>593</v>
      </c>
      <c r="B198" s="8" t="s">
        <v>15</v>
      </c>
      <c r="C198" s="9" t="s">
        <v>594</v>
      </c>
      <c r="D198" s="25" t="s">
        <v>595</v>
      </c>
      <c r="E198" s="25">
        <v>42366</v>
      </c>
      <c r="F198" s="31">
        <v>3750</v>
      </c>
      <c r="G198" s="31">
        <v>3750</v>
      </c>
      <c r="EZ198" s="1">
        <f>+ROUND(F198*3/30,2)</f>
        <v>375</v>
      </c>
      <c r="FA198" s="1">
        <v>3750</v>
      </c>
      <c r="FB198" s="1">
        <v>3750</v>
      </c>
      <c r="FC198" s="1">
        <v>3750</v>
      </c>
      <c r="FD198" s="1">
        <v>3750</v>
      </c>
      <c r="FE198" s="1">
        <v>3750</v>
      </c>
      <c r="FF198" s="1">
        <v>3750</v>
      </c>
      <c r="FG198" s="1">
        <v>3750</v>
      </c>
      <c r="FH198" s="1">
        <v>3750</v>
      </c>
      <c r="FI198" s="1">
        <v>3750</v>
      </c>
      <c r="FJ198" s="1">
        <v>3750</v>
      </c>
      <c r="FK198" s="1">
        <v>3750</v>
      </c>
      <c r="FL198" s="1">
        <v>3750</v>
      </c>
      <c r="FM198" s="1">
        <v>3750</v>
      </c>
      <c r="FN198" s="1">
        <v>3750</v>
      </c>
      <c r="FO198" s="1">
        <v>3750</v>
      </c>
      <c r="FP198" s="1">
        <v>3750</v>
      </c>
      <c r="FQ198" s="1">
        <v>3750</v>
      </c>
      <c r="FR198" s="1">
        <v>3750</v>
      </c>
      <c r="FT198" s="13">
        <f t="shared" ref="FT198:FT246" si="14">SUBTOTAL(9,J198:FS198)</f>
        <v>67875</v>
      </c>
      <c r="FU198" s="13">
        <f t="shared" si="11"/>
        <v>22875</v>
      </c>
      <c r="FW198" s="1">
        <v>2349</v>
      </c>
      <c r="FZ198" s="1">
        <v>2.5</v>
      </c>
      <c r="GA198" s="1">
        <f t="shared" si="12"/>
        <v>2.5</v>
      </c>
      <c r="GB198" s="1">
        <f t="shared" si="13"/>
        <v>5872.5</v>
      </c>
    </row>
    <row r="199" spans="1:184" ht="18" x14ac:dyDescent="0.25">
      <c r="A199" s="32" t="s">
        <v>596</v>
      </c>
      <c r="B199" s="8" t="s">
        <v>131</v>
      </c>
      <c r="C199" s="33" t="s">
        <v>597</v>
      </c>
      <c r="D199" s="34" t="s">
        <v>598</v>
      </c>
      <c r="E199" s="34">
        <v>42371</v>
      </c>
      <c r="F199" s="11">
        <v>3125</v>
      </c>
      <c r="G199" s="11">
        <v>3125</v>
      </c>
      <c r="FA199" s="1">
        <f>+ROUND(F199*29/30,2)</f>
        <v>3020.83</v>
      </c>
      <c r="FB199" s="1">
        <v>3125</v>
      </c>
      <c r="FC199" s="1">
        <v>3125</v>
      </c>
      <c r="FD199" s="1">
        <v>3125</v>
      </c>
      <c r="FE199" s="1">
        <v>3125</v>
      </c>
      <c r="FF199" s="1">
        <v>3125</v>
      </c>
      <c r="FG199" s="1">
        <v>3125</v>
      </c>
      <c r="FH199" s="1">
        <v>3125</v>
      </c>
      <c r="FI199" s="1">
        <v>3125</v>
      </c>
      <c r="FJ199" s="1">
        <v>3125</v>
      </c>
      <c r="FK199" s="1">
        <v>3125</v>
      </c>
      <c r="FL199" s="1">
        <v>3125</v>
      </c>
      <c r="FM199" s="1">
        <v>3125</v>
      </c>
      <c r="FN199" s="1">
        <v>3125</v>
      </c>
      <c r="FO199" s="1">
        <v>3125</v>
      </c>
      <c r="FP199" s="1">
        <v>3125</v>
      </c>
      <c r="FQ199" s="1">
        <v>3125</v>
      </c>
      <c r="FR199" s="1">
        <v>3125</v>
      </c>
      <c r="FT199" s="13">
        <f t="shared" si="14"/>
        <v>56145.83</v>
      </c>
      <c r="FU199" s="13">
        <f t="shared" ref="FU199:FU246" si="15">+FT199-SUM(FG199:FR199)</f>
        <v>18645.830000000002</v>
      </c>
      <c r="FW199" s="1">
        <v>2911.3</v>
      </c>
      <c r="FZ199" s="1">
        <v>2.5</v>
      </c>
      <c r="GA199" s="1">
        <f t="shared" ref="GA199:GA246" si="16">+FX199+FY199+FZ199</f>
        <v>2.5</v>
      </c>
      <c r="GB199" s="1">
        <f t="shared" si="13"/>
        <v>7278.25</v>
      </c>
    </row>
    <row r="200" spans="1:184" ht="18" x14ac:dyDescent="0.25">
      <c r="A200" s="27" t="s">
        <v>599</v>
      </c>
      <c r="B200" s="8" t="s">
        <v>131</v>
      </c>
      <c r="C200" s="9" t="s">
        <v>600</v>
      </c>
      <c r="D200" s="25" t="s">
        <v>601</v>
      </c>
      <c r="E200" s="25">
        <v>42371</v>
      </c>
      <c r="F200" s="14">
        <v>3750</v>
      </c>
      <c r="G200" s="14">
        <v>3750</v>
      </c>
      <c r="FA200" s="1">
        <f t="shared" ref="FA200" si="17">+ROUND(F200*29/30,2)</f>
        <v>3625</v>
      </c>
      <c r="FB200" s="1">
        <v>3750</v>
      </c>
      <c r="FC200" s="1">
        <v>3750</v>
      </c>
      <c r="FD200" s="1">
        <v>3750</v>
      </c>
      <c r="FE200" s="1">
        <v>3750</v>
      </c>
      <c r="FF200" s="1">
        <v>3750</v>
      </c>
      <c r="FG200" s="1">
        <v>3750</v>
      </c>
      <c r="FH200" s="1">
        <v>3750</v>
      </c>
      <c r="FI200" s="1">
        <v>3750</v>
      </c>
      <c r="FJ200" s="1">
        <v>3750</v>
      </c>
      <c r="FK200" s="1">
        <v>3750</v>
      </c>
      <c r="FL200" s="1">
        <v>3750</v>
      </c>
      <c r="FM200" s="1">
        <v>3750</v>
      </c>
      <c r="FN200" s="1">
        <v>3750</v>
      </c>
      <c r="FO200" s="1">
        <v>3750</v>
      </c>
      <c r="FP200" s="1">
        <v>3750</v>
      </c>
      <c r="FQ200" s="1">
        <v>3750</v>
      </c>
      <c r="FR200" s="1">
        <v>3750</v>
      </c>
      <c r="FT200" s="13">
        <f t="shared" si="14"/>
        <v>67375</v>
      </c>
      <c r="FU200" s="13">
        <f t="shared" si="15"/>
        <v>22375</v>
      </c>
      <c r="FW200" s="1">
        <v>3227.66</v>
      </c>
      <c r="FZ200" s="1">
        <v>2.5</v>
      </c>
      <c r="GA200" s="1">
        <f t="shared" si="16"/>
        <v>2.5</v>
      </c>
      <c r="GB200" s="1">
        <f t="shared" si="13"/>
        <v>8069.15</v>
      </c>
    </row>
    <row r="201" spans="1:184" ht="18" x14ac:dyDescent="0.25">
      <c r="A201" s="27" t="s">
        <v>602</v>
      </c>
      <c r="B201" s="8" t="s">
        <v>15</v>
      </c>
      <c r="C201" s="9" t="s">
        <v>603</v>
      </c>
      <c r="D201" s="25" t="s">
        <v>604</v>
      </c>
      <c r="E201" s="25">
        <v>42373</v>
      </c>
      <c r="F201" s="31">
        <v>3125</v>
      </c>
      <c r="G201" s="31">
        <v>3125</v>
      </c>
      <c r="FA201" s="1">
        <f>+ROUND(F201*27/30,2)</f>
        <v>2812.5</v>
      </c>
      <c r="FB201" s="1">
        <v>3125</v>
      </c>
      <c r="FC201" s="1">
        <v>3125</v>
      </c>
      <c r="FD201" s="1">
        <v>3125</v>
      </c>
      <c r="FE201" s="1">
        <v>3125</v>
      </c>
      <c r="FF201" s="1">
        <v>3125</v>
      </c>
      <c r="FG201" s="1">
        <v>3125</v>
      </c>
      <c r="FH201" s="1">
        <v>3125</v>
      </c>
      <c r="FI201" s="1">
        <v>3125</v>
      </c>
      <c r="FJ201" s="1">
        <v>3125</v>
      </c>
      <c r="FK201" s="1">
        <v>3125</v>
      </c>
      <c r="FL201" s="1">
        <v>3125</v>
      </c>
      <c r="FM201" s="1">
        <v>3125</v>
      </c>
      <c r="FN201" s="1">
        <v>3125</v>
      </c>
      <c r="FO201" s="1">
        <v>3125</v>
      </c>
      <c r="FP201" s="1">
        <v>3125</v>
      </c>
      <c r="FQ201" s="1">
        <v>3125</v>
      </c>
      <c r="FR201" s="1">
        <v>3125</v>
      </c>
      <c r="FT201" s="13">
        <f t="shared" si="14"/>
        <v>55937.5</v>
      </c>
      <c r="FU201" s="13">
        <f t="shared" si="15"/>
        <v>18437.5</v>
      </c>
      <c r="FW201" s="1">
        <v>3129.43</v>
      </c>
      <c r="FZ201" s="1">
        <v>2.5</v>
      </c>
      <c r="GA201" s="1">
        <f t="shared" si="16"/>
        <v>2.5</v>
      </c>
      <c r="GB201" s="1">
        <f t="shared" si="13"/>
        <v>7823.5749999999998</v>
      </c>
    </row>
    <row r="202" spans="1:184" ht="18" x14ac:dyDescent="0.25">
      <c r="A202" s="32" t="s">
        <v>605</v>
      </c>
      <c r="B202" s="8" t="s">
        <v>131</v>
      </c>
      <c r="C202" s="33" t="s">
        <v>606</v>
      </c>
      <c r="D202" s="34" t="s">
        <v>607</v>
      </c>
      <c r="E202" s="34">
        <v>42375</v>
      </c>
      <c r="F202" s="35">
        <v>3750</v>
      </c>
      <c r="G202" s="35">
        <v>3750</v>
      </c>
      <c r="FA202" s="1">
        <f>+ROUND(F202*25/30,2)</f>
        <v>3125</v>
      </c>
      <c r="FB202" s="1">
        <v>3750</v>
      </c>
      <c r="FC202" s="1">
        <v>3750</v>
      </c>
      <c r="FD202" s="1">
        <v>3750</v>
      </c>
      <c r="FE202" s="1">
        <v>3750</v>
      </c>
      <c r="FF202" s="1">
        <v>3750</v>
      </c>
      <c r="FG202" s="1">
        <v>3750</v>
      </c>
      <c r="FH202" s="1">
        <v>3750</v>
      </c>
      <c r="FI202" s="1">
        <v>3750</v>
      </c>
      <c r="FJ202" s="1">
        <v>3750</v>
      </c>
      <c r="FK202" s="1">
        <v>3750</v>
      </c>
      <c r="FL202" s="1">
        <v>3750</v>
      </c>
      <c r="FM202" s="1">
        <v>3750</v>
      </c>
      <c r="FN202" s="1">
        <v>3750</v>
      </c>
      <c r="FO202" s="1">
        <v>3750</v>
      </c>
      <c r="FP202" s="1">
        <v>3750</v>
      </c>
      <c r="FQ202" s="1">
        <v>3750</v>
      </c>
      <c r="FR202" s="1">
        <v>3750</v>
      </c>
      <c r="FT202" s="13">
        <f t="shared" si="14"/>
        <v>66875</v>
      </c>
      <c r="FU202" s="13">
        <f t="shared" si="15"/>
        <v>21875</v>
      </c>
      <c r="FW202" s="1">
        <v>3443.78</v>
      </c>
      <c r="FZ202" s="1">
        <v>2.5</v>
      </c>
      <c r="GA202" s="1">
        <f t="shared" si="16"/>
        <v>2.5</v>
      </c>
      <c r="GB202" s="1">
        <f t="shared" si="13"/>
        <v>8609.4500000000007</v>
      </c>
    </row>
    <row r="203" spans="1:184" ht="18" x14ac:dyDescent="0.25">
      <c r="A203" s="32" t="s">
        <v>608</v>
      </c>
      <c r="B203" s="8" t="s">
        <v>131</v>
      </c>
      <c r="C203" s="33" t="s">
        <v>609</v>
      </c>
      <c r="D203" s="34" t="s">
        <v>610</v>
      </c>
      <c r="E203" s="34">
        <v>42378</v>
      </c>
      <c r="F203" s="35">
        <v>3125</v>
      </c>
      <c r="G203" s="35">
        <v>3125</v>
      </c>
      <c r="FA203" s="1">
        <f>+ROUND(F203*22/30,2)</f>
        <v>2291.67</v>
      </c>
      <c r="FB203" s="1">
        <v>3125</v>
      </c>
      <c r="FC203" s="1">
        <v>3125</v>
      </c>
      <c r="FD203" s="1">
        <v>3125</v>
      </c>
      <c r="FE203" s="1">
        <v>3125</v>
      </c>
      <c r="FF203" s="1">
        <v>3125</v>
      </c>
      <c r="FG203" s="1">
        <v>3125</v>
      </c>
      <c r="FH203" s="1">
        <v>3125</v>
      </c>
      <c r="FI203" s="1">
        <v>3125</v>
      </c>
      <c r="FJ203" s="1">
        <v>3125</v>
      </c>
      <c r="FK203" s="1">
        <v>3125</v>
      </c>
      <c r="FL203" s="1">
        <v>3125</v>
      </c>
      <c r="FM203" s="1">
        <v>3125</v>
      </c>
      <c r="FN203" s="1">
        <v>3125</v>
      </c>
      <c r="FO203" s="1">
        <v>3125</v>
      </c>
      <c r="FP203" s="1">
        <v>3125</v>
      </c>
      <c r="FQ203" s="1">
        <v>3125</v>
      </c>
      <c r="FR203" s="1">
        <v>3125</v>
      </c>
      <c r="FT203" s="13">
        <f t="shared" si="14"/>
        <v>55416.67</v>
      </c>
      <c r="FU203" s="13">
        <f t="shared" si="15"/>
        <v>17916.669999999998</v>
      </c>
      <c r="FW203" s="1">
        <v>2808.38</v>
      </c>
      <c r="FZ203" s="1">
        <v>2.5</v>
      </c>
      <c r="GA203" s="1">
        <f t="shared" si="16"/>
        <v>2.5</v>
      </c>
      <c r="GB203" s="1">
        <f t="shared" si="13"/>
        <v>7020.9500000000007</v>
      </c>
    </row>
    <row r="204" spans="1:184" ht="18" x14ac:dyDescent="0.25">
      <c r="A204" s="32" t="s">
        <v>611</v>
      </c>
      <c r="B204" s="8" t="s">
        <v>131</v>
      </c>
      <c r="C204" s="33" t="s">
        <v>612</v>
      </c>
      <c r="D204" s="34" t="s">
        <v>613</v>
      </c>
      <c r="E204" s="34">
        <v>42380</v>
      </c>
      <c r="F204" s="35">
        <v>5000</v>
      </c>
      <c r="G204" s="35">
        <v>5000</v>
      </c>
      <c r="FA204" s="1">
        <f>+ROUND(F204*20/30,2)</f>
        <v>3333.33</v>
      </c>
      <c r="FB204" s="1">
        <v>5000</v>
      </c>
      <c r="FC204" s="1">
        <v>5000</v>
      </c>
      <c r="FD204" s="1">
        <v>5000</v>
      </c>
      <c r="FE204" s="1">
        <v>5000</v>
      </c>
      <c r="FF204" s="1">
        <v>5000</v>
      </c>
      <c r="FG204" s="1">
        <v>5000</v>
      </c>
      <c r="FH204" s="1">
        <v>5000</v>
      </c>
      <c r="FI204" s="1">
        <v>5000</v>
      </c>
      <c r="FJ204" s="1">
        <v>5000</v>
      </c>
      <c r="FK204" s="1">
        <v>5000</v>
      </c>
      <c r="FL204" s="1">
        <v>5000</v>
      </c>
      <c r="FM204" s="1">
        <v>5000</v>
      </c>
      <c r="FN204" s="1">
        <v>5000</v>
      </c>
      <c r="FO204" s="1">
        <v>5000</v>
      </c>
      <c r="FP204" s="1">
        <v>5000</v>
      </c>
      <c r="FQ204" s="1">
        <v>5000</v>
      </c>
      <c r="FR204" s="1">
        <v>5000</v>
      </c>
      <c r="FT204" s="13">
        <f t="shared" si="14"/>
        <v>88333.33</v>
      </c>
      <c r="FU204" s="13">
        <f t="shared" si="15"/>
        <v>28333.33</v>
      </c>
      <c r="FW204" s="1">
        <v>4269.53</v>
      </c>
      <c r="FZ204" s="1">
        <v>2.5</v>
      </c>
      <c r="GA204" s="1">
        <f t="shared" si="16"/>
        <v>2.5</v>
      </c>
      <c r="GB204" s="1">
        <f t="shared" si="13"/>
        <v>10673.824999999999</v>
      </c>
    </row>
    <row r="205" spans="1:184" ht="18" x14ac:dyDescent="0.25">
      <c r="A205" s="32" t="s">
        <v>614</v>
      </c>
      <c r="B205" s="8" t="s">
        <v>15</v>
      </c>
      <c r="C205" s="33" t="s">
        <v>615</v>
      </c>
      <c r="D205" s="34" t="s">
        <v>616</v>
      </c>
      <c r="E205" s="34">
        <v>42402</v>
      </c>
      <c r="F205" s="11">
        <v>3750</v>
      </c>
      <c r="G205" s="11">
        <v>3750</v>
      </c>
      <c r="FB205" s="1">
        <f>+ROUND(F205*29/30,2)</f>
        <v>3625</v>
      </c>
      <c r="FC205" s="1">
        <v>3750</v>
      </c>
      <c r="FD205" s="1">
        <v>3750</v>
      </c>
      <c r="FE205" s="1">
        <v>3750</v>
      </c>
      <c r="FF205" s="1">
        <v>3750</v>
      </c>
      <c r="FG205" s="1">
        <v>3750</v>
      </c>
      <c r="FH205" s="1">
        <v>3750</v>
      </c>
      <c r="FI205" s="1">
        <v>3750</v>
      </c>
      <c r="FJ205" s="1">
        <v>3750</v>
      </c>
      <c r="FK205" s="1">
        <v>3750</v>
      </c>
      <c r="FL205" s="1">
        <v>3750</v>
      </c>
      <c r="FM205" s="1">
        <v>3750</v>
      </c>
      <c r="FN205" s="1">
        <v>3750</v>
      </c>
      <c r="FO205" s="1">
        <v>3750</v>
      </c>
      <c r="FP205" s="1">
        <v>3750</v>
      </c>
      <c r="FQ205" s="1">
        <v>3750</v>
      </c>
      <c r="FR205" s="1">
        <v>3750</v>
      </c>
      <c r="FT205" s="13">
        <f t="shared" si="14"/>
        <v>63625</v>
      </c>
      <c r="FU205" s="13">
        <f t="shared" si="15"/>
        <v>18625</v>
      </c>
      <c r="FW205" s="1">
        <v>3398.94</v>
      </c>
      <c r="FZ205" s="1">
        <v>2.5</v>
      </c>
      <c r="GA205" s="1">
        <f t="shared" si="16"/>
        <v>2.5</v>
      </c>
      <c r="GB205" s="1">
        <f t="shared" si="13"/>
        <v>8497.35</v>
      </c>
    </row>
    <row r="206" spans="1:184" ht="18" x14ac:dyDescent="0.25">
      <c r="A206" s="27" t="s">
        <v>617</v>
      </c>
      <c r="B206" s="8" t="s">
        <v>15</v>
      </c>
      <c r="C206" s="9" t="s">
        <v>618</v>
      </c>
      <c r="D206" s="25" t="s">
        <v>619</v>
      </c>
      <c r="E206" s="25">
        <v>42404</v>
      </c>
      <c r="F206" s="31">
        <v>3750</v>
      </c>
      <c r="G206" s="31">
        <v>3750</v>
      </c>
      <c r="FB206" s="1">
        <f>+ROUND(F206*27/30,2)</f>
        <v>3375</v>
      </c>
      <c r="FC206" s="1">
        <v>3750</v>
      </c>
      <c r="FD206" s="1">
        <v>3750</v>
      </c>
      <c r="FE206" s="1">
        <v>3750</v>
      </c>
      <c r="FF206" s="1">
        <v>3750</v>
      </c>
      <c r="FG206" s="1">
        <v>3750</v>
      </c>
      <c r="FH206" s="1">
        <v>3750</v>
      </c>
      <c r="FI206" s="1">
        <v>3750</v>
      </c>
      <c r="FJ206" s="1">
        <v>3750</v>
      </c>
      <c r="FK206" s="1">
        <v>3750</v>
      </c>
      <c r="FL206" s="1">
        <v>3750</v>
      </c>
      <c r="FM206" s="1">
        <v>3750</v>
      </c>
      <c r="FN206" s="1">
        <v>3750</v>
      </c>
      <c r="FO206" s="1">
        <v>3750</v>
      </c>
      <c r="FP206" s="1">
        <v>3750</v>
      </c>
      <c r="FQ206" s="1">
        <v>3750</v>
      </c>
      <c r="FR206" s="1">
        <v>3750</v>
      </c>
      <c r="FT206" s="13">
        <f t="shared" si="14"/>
        <v>63375</v>
      </c>
      <c r="FU206" s="13">
        <f t="shared" si="15"/>
        <v>18375</v>
      </c>
      <c r="FW206" s="1">
        <v>3330.51</v>
      </c>
      <c r="FZ206" s="1">
        <v>2.5</v>
      </c>
      <c r="GA206" s="1">
        <f t="shared" si="16"/>
        <v>2.5</v>
      </c>
      <c r="GB206" s="1">
        <f t="shared" si="13"/>
        <v>8326.2750000000015</v>
      </c>
    </row>
    <row r="207" spans="1:184" ht="18" x14ac:dyDescent="0.25">
      <c r="A207" s="32" t="s">
        <v>620</v>
      </c>
      <c r="B207" s="8" t="s">
        <v>15</v>
      </c>
      <c r="C207" s="33" t="s">
        <v>621</v>
      </c>
      <c r="D207" s="34" t="s">
        <v>622</v>
      </c>
      <c r="E207" s="34">
        <v>42434</v>
      </c>
      <c r="F207" s="35">
        <v>3125</v>
      </c>
      <c r="G207" s="35">
        <v>3125</v>
      </c>
      <c r="FC207" s="1">
        <f>+ROUND(F207*26/30,2)</f>
        <v>2708.33</v>
      </c>
      <c r="FD207" s="1">
        <v>3125</v>
      </c>
      <c r="FE207" s="1">
        <v>3125</v>
      </c>
      <c r="FF207" s="1">
        <v>3125</v>
      </c>
      <c r="FG207" s="1">
        <v>3125</v>
      </c>
      <c r="FH207" s="1">
        <v>3125</v>
      </c>
      <c r="FI207" s="1">
        <v>3125</v>
      </c>
      <c r="FJ207" s="1">
        <v>3125</v>
      </c>
      <c r="FK207" s="1">
        <v>3125</v>
      </c>
      <c r="FL207" s="1">
        <v>3125</v>
      </c>
      <c r="FM207" s="1">
        <v>3125</v>
      </c>
      <c r="FN207" s="1">
        <v>3125</v>
      </c>
      <c r="FO207" s="1">
        <v>3125</v>
      </c>
      <c r="FP207" s="1">
        <v>3125</v>
      </c>
      <c r="FQ207" s="1">
        <v>3125</v>
      </c>
      <c r="FR207" s="1">
        <v>3125</v>
      </c>
      <c r="FT207" s="13">
        <f t="shared" si="14"/>
        <v>49583.33</v>
      </c>
      <c r="FU207" s="13">
        <f t="shared" si="15"/>
        <v>12083.330000000002</v>
      </c>
      <c r="FW207" s="1">
        <v>2769.61</v>
      </c>
      <c r="FZ207" s="1">
        <v>2.5</v>
      </c>
      <c r="GA207" s="1">
        <f t="shared" si="16"/>
        <v>2.5</v>
      </c>
      <c r="GB207" s="1">
        <f t="shared" si="13"/>
        <v>6924.0250000000005</v>
      </c>
    </row>
    <row r="208" spans="1:184" ht="18" x14ac:dyDescent="0.25">
      <c r="A208" s="32" t="s">
        <v>623</v>
      </c>
      <c r="B208" s="8" t="s">
        <v>131</v>
      </c>
      <c r="C208" s="33" t="s">
        <v>624</v>
      </c>
      <c r="D208" s="34" t="s">
        <v>625</v>
      </c>
      <c r="E208" s="34">
        <v>42455</v>
      </c>
      <c r="F208" s="35">
        <v>4375</v>
      </c>
      <c r="G208" s="35">
        <v>4375</v>
      </c>
      <c r="FC208" s="1">
        <f>+ROUND(F208*5/30,2)</f>
        <v>729.17</v>
      </c>
      <c r="FD208" s="1">
        <v>4375</v>
      </c>
      <c r="FE208" s="1">
        <v>4375</v>
      </c>
      <c r="FF208" s="1">
        <v>4375</v>
      </c>
      <c r="FG208" s="1">
        <v>4375</v>
      </c>
      <c r="FH208" s="1">
        <v>4375</v>
      </c>
      <c r="FI208" s="1">
        <v>4375</v>
      </c>
      <c r="FJ208" s="1">
        <v>4375</v>
      </c>
      <c r="FK208" s="1">
        <v>4375</v>
      </c>
      <c r="FL208" s="1">
        <v>4375</v>
      </c>
      <c r="FM208" s="1">
        <v>4375</v>
      </c>
      <c r="FN208" s="1">
        <v>4375</v>
      </c>
      <c r="FO208" s="1">
        <v>4375</v>
      </c>
      <c r="FP208" s="1">
        <v>4375</v>
      </c>
      <c r="FQ208" s="1">
        <v>4375</v>
      </c>
      <c r="FR208" s="1">
        <v>4375</v>
      </c>
      <c r="FT208" s="13">
        <f t="shared" si="14"/>
        <v>66354.17</v>
      </c>
      <c r="FU208" s="13">
        <f t="shared" si="15"/>
        <v>13854.169999999998</v>
      </c>
      <c r="FW208" s="1">
        <v>3822.09</v>
      </c>
      <c r="FZ208" s="1">
        <v>2.5</v>
      </c>
      <c r="GA208" s="1">
        <f t="shared" si="16"/>
        <v>2.5</v>
      </c>
      <c r="GB208" s="1">
        <f t="shared" si="13"/>
        <v>9555.2250000000004</v>
      </c>
    </row>
    <row r="209" spans="1:184" ht="18" x14ac:dyDescent="0.25">
      <c r="A209" s="36" t="s">
        <v>626</v>
      </c>
      <c r="B209" s="8" t="s">
        <v>131</v>
      </c>
      <c r="C209" s="37" t="s">
        <v>627</v>
      </c>
      <c r="D209" s="38" t="s">
        <v>628</v>
      </c>
      <c r="E209" s="38">
        <v>42481</v>
      </c>
      <c r="F209" s="39">
        <v>3750</v>
      </c>
      <c r="G209" s="39">
        <v>3750</v>
      </c>
      <c r="FD209" s="1">
        <f>+ROUND(F209*10/30,2)</f>
        <v>1250</v>
      </c>
      <c r="FE209" s="1">
        <v>3750</v>
      </c>
      <c r="FF209" s="1">
        <v>3750</v>
      </c>
      <c r="FG209" s="1">
        <v>3750</v>
      </c>
      <c r="FH209" s="1">
        <v>3750</v>
      </c>
      <c r="FI209" s="1">
        <v>3750</v>
      </c>
      <c r="FJ209" s="1">
        <v>3750</v>
      </c>
      <c r="FK209" s="1">
        <v>3750</v>
      </c>
      <c r="FL209" s="1">
        <v>3750</v>
      </c>
      <c r="FM209" s="1">
        <v>3750</v>
      </c>
      <c r="FN209" s="1">
        <v>3750</v>
      </c>
      <c r="FO209" s="1">
        <v>3750</v>
      </c>
      <c r="FP209" s="1">
        <v>3750</v>
      </c>
      <c r="FQ209" s="1">
        <v>3750</v>
      </c>
      <c r="FR209" s="1">
        <v>3750</v>
      </c>
      <c r="FT209" s="13">
        <f t="shared" si="14"/>
        <v>53750</v>
      </c>
      <c r="FU209" s="13">
        <f t="shared" si="15"/>
        <v>8750</v>
      </c>
      <c r="FW209" s="1">
        <v>3216.52</v>
      </c>
      <c r="FZ209" s="1">
        <v>2.5</v>
      </c>
      <c r="GA209" s="1">
        <f t="shared" si="16"/>
        <v>2.5</v>
      </c>
      <c r="GB209" s="1">
        <f t="shared" si="13"/>
        <v>8041.3</v>
      </c>
    </row>
    <row r="210" spans="1:184" ht="18" x14ac:dyDescent="0.25">
      <c r="A210" s="36" t="s">
        <v>629</v>
      </c>
      <c r="B210" s="8" t="s">
        <v>131</v>
      </c>
      <c r="C210" s="37" t="s">
        <v>630</v>
      </c>
      <c r="D210" s="38" t="s">
        <v>631</v>
      </c>
      <c r="E210" s="38">
        <v>42494</v>
      </c>
      <c r="F210" s="39">
        <v>3125</v>
      </c>
      <c r="G210" s="39">
        <v>3125</v>
      </c>
      <c r="FE210" s="1">
        <f>+ROUND(F210*27/30,2)</f>
        <v>2812.5</v>
      </c>
      <c r="FF210" s="1">
        <v>3125</v>
      </c>
      <c r="FG210" s="1">
        <v>3125</v>
      </c>
      <c r="FH210" s="1">
        <v>3125</v>
      </c>
      <c r="FI210" s="1">
        <v>3125</v>
      </c>
      <c r="FJ210" s="1">
        <v>3125</v>
      </c>
      <c r="FK210" s="1">
        <v>3125</v>
      </c>
      <c r="FL210" s="1">
        <v>3125</v>
      </c>
      <c r="FM210" s="1">
        <v>3125</v>
      </c>
      <c r="FN210" s="1">
        <v>3125</v>
      </c>
      <c r="FO210" s="1">
        <v>3125</v>
      </c>
      <c r="FP210" s="1">
        <v>3125</v>
      </c>
      <c r="FQ210" s="1">
        <v>3125</v>
      </c>
      <c r="FR210" s="1">
        <v>3125</v>
      </c>
      <c r="FT210" s="13">
        <f t="shared" si="14"/>
        <v>43437.5</v>
      </c>
      <c r="FU210" s="13">
        <f t="shared" si="15"/>
        <v>5937.5</v>
      </c>
      <c r="FW210" s="1">
        <v>3099.31</v>
      </c>
      <c r="FZ210" s="1">
        <v>2.5</v>
      </c>
      <c r="GA210" s="1">
        <f t="shared" si="16"/>
        <v>2.5</v>
      </c>
      <c r="GB210" s="1">
        <f t="shared" si="13"/>
        <v>7748.2749999999996</v>
      </c>
    </row>
    <row r="211" spans="1:184" ht="18" x14ac:dyDescent="0.25">
      <c r="A211" s="36" t="s">
        <v>632</v>
      </c>
      <c r="B211" s="8" t="s">
        <v>131</v>
      </c>
      <c r="C211" s="37" t="s">
        <v>633</v>
      </c>
      <c r="D211" s="38" t="s">
        <v>634</v>
      </c>
      <c r="E211" s="38">
        <v>42509</v>
      </c>
      <c r="F211" s="39">
        <v>3125</v>
      </c>
      <c r="G211" s="39">
        <v>3125</v>
      </c>
      <c r="FE211" s="1">
        <f>+ROUND(F211*12/30,2)</f>
        <v>1250</v>
      </c>
      <c r="FF211" s="1">
        <v>3125</v>
      </c>
      <c r="FG211" s="1">
        <v>3125</v>
      </c>
      <c r="FH211" s="1">
        <v>3125</v>
      </c>
      <c r="FI211" s="1">
        <v>3125</v>
      </c>
      <c r="FJ211" s="1">
        <v>3125</v>
      </c>
      <c r="FK211" s="1">
        <v>3125</v>
      </c>
      <c r="FL211" s="1">
        <v>3125</v>
      </c>
      <c r="FM211" s="1">
        <v>3125</v>
      </c>
      <c r="FN211" s="1">
        <v>3125</v>
      </c>
      <c r="FO211" s="1">
        <v>3125</v>
      </c>
      <c r="FP211" s="1">
        <v>3125</v>
      </c>
      <c r="FQ211" s="1">
        <v>3125</v>
      </c>
      <c r="FR211" s="1">
        <v>3125</v>
      </c>
      <c r="FT211" s="13">
        <f t="shared" si="14"/>
        <v>41875</v>
      </c>
      <c r="FU211" s="13">
        <f t="shared" si="15"/>
        <v>4375</v>
      </c>
      <c r="FW211" s="1">
        <v>3035.72</v>
      </c>
      <c r="FZ211" s="1">
        <v>2.5</v>
      </c>
      <c r="GA211" s="1">
        <f t="shared" si="16"/>
        <v>2.5</v>
      </c>
      <c r="GB211" s="1">
        <f t="shared" si="13"/>
        <v>7589.2999999999993</v>
      </c>
    </row>
    <row r="212" spans="1:184" ht="18" x14ac:dyDescent="0.25">
      <c r="A212" s="36" t="s">
        <v>635</v>
      </c>
      <c r="B212" s="8" t="s">
        <v>15</v>
      </c>
      <c r="C212" s="37" t="s">
        <v>636</v>
      </c>
      <c r="D212" s="38" t="s">
        <v>637</v>
      </c>
      <c r="E212" s="38">
        <v>42510</v>
      </c>
      <c r="F212" s="40">
        <v>2800</v>
      </c>
      <c r="G212" s="40">
        <v>2800</v>
      </c>
      <c r="FE212" s="1">
        <f>+ROUND(F212*11/30,2)</f>
        <v>1026.67</v>
      </c>
      <c r="FF212" s="1">
        <v>2800</v>
      </c>
      <c r="FG212" s="1">
        <v>2800</v>
      </c>
      <c r="FH212" s="1">
        <v>2800</v>
      </c>
      <c r="FI212" s="1">
        <v>2800</v>
      </c>
      <c r="FJ212" s="1">
        <v>2800</v>
      </c>
      <c r="FK212" s="1">
        <v>2800</v>
      </c>
      <c r="FL212" s="1">
        <v>2800</v>
      </c>
      <c r="FM212" s="1">
        <v>2800</v>
      </c>
      <c r="FN212" s="1">
        <v>2800</v>
      </c>
      <c r="FO212" s="1">
        <v>2800</v>
      </c>
      <c r="FP212" s="1">
        <v>2800</v>
      </c>
      <c r="FQ212" s="1">
        <v>2800</v>
      </c>
      <c r="FR212" s="1">
        <v>2800</v>
      </c>
      <c r="FT212" s="13">
        <f t="shared" si="14"/>
        <v>37426.67</v>
      </c>
      <c r="FU212" s="13">
        <f t="shared" si="15"/>
        <v>3826.6699999999983</v>
      </c>
      <c r="FW212" s="1">
        <v>2728.48</v>
      </c>
      <c r="FZ212" s="1">
        <v>2.5</v>
      </c>
      <c r="GA212" s="1">
        <f t="shared" si="16"/>
        <v>2.5</v>
      </c>
      <c r="GB212" s="1">
        <f t="shared" si="13"/>
        <v>6821.2</v>
      </c>
    </row>
    <row r="213" spans="1:184" ht="18" x14ac:dyDescent="0.25">
      <c r="A213" s="27" t="s">
        <v>638</v>
      </c>
      <c r="B213" s="8" t="s">
        <v>15</v>
      </c>
      <c r="C213" s="9" t="s">
        <v>639</v>
      </c>
      <c r="D213" s="25" t="s">
        <v>640</v>
      </c>
      <c r="E213" s="34">
        <v>42530</v>
      </c>
      <c r="F213" s="31">
        <v>3750</v>
      </c>
      <c r="G213" s="31">
        <v>3750</v>
      </c>
      <c r="FF213" s="1">
        <f>+ROUND(G213*22/30,2)</f>
        <v>2750</v>
      </c>
      <c r="FG213" s="1">
        <v>3750</v>
      </c>
      <c r="FH213" s="1">
        <v>3750</v>
      </c>
      <c r="FI213" s="1">
        <v>3750</v>
      </c>
      <c r="FJ213" s="1">
        <v>3750</v>
      </c>
      <c r="FK213" s="1">
        <v>3750</v>
      </c>
      <c r="FL213" s="1">
        <v>3750</v>
      </c>
      <c r="FM213" s="1">
        <v>3750</v>
      </c>
      <c r="FN213" s="1">
        <v>3750</v>
      </c>
      <c r="FO213" s="1">
        <v>3750</v>
      </c>
      <c r="FP213" s="1">
        <v>3750</v>
      </c>
      <c r="FQ213" s="1">
        <v>3750</v>
      </c>
      <c r="FR213" s="1">
        <v>3750</v>
      </c>
      <c r="FT213" s="13">
        <f t="shared" si="14"/>
        <v>47750</v>
      </c>
      <c r="FU213" s="13">
        <f t="shared" si="15"/>
        <v>2750</v>
      </c>
      <c r="FW213" s="1">
        <v>3167.85</v>
      </c>
      <c r="FZ213" s="1">
        <v>2.5</v>
      </c>
      <c r="GA213" s="1">
        <f t="shared" si="16"/>
        <v>2.5</v>
      </c>
      <c r="GB213" s="1">
        <f t="shared" si="13"/>
        <v>7919.625</v>
      </c>
    </row>
    <row r="214" spans="1:184" ht="18" x14ac:dyDescent="0.25">
      <c r="A214" s="32" t="s">
        <v>641</v>
      </c>
      <c r="B214" s="8" t="s">
        <v>131</v>
      </c>
      <c r="C214" s="33" t="s">
        <v>642</v>
      </c>
      <c r="D214" s="34" t="s">
        <v>643</v>
      </c>
      <c r="E214" s="34">
        <v>42547</v>
      </c>
      <c r="F214" s="35">
        <v>4375</v>
      </c>
      <c r="G214" s="35">
        <v>4375</v>
      </c>
      <c r="FF214" s="1">
        <f>+ROUND(G214*5/30,2)</f>
        <v>729.17</v>
      </c>
      <c r="FG214" s="1">
        <v>4375</v>
      </c>
      <c r="FH214" s="1">
        <v>4375</v>
      </c>
      <c r="FI214" s="1">
        <v>4375</v>
      </c>
      <c r="FJ214" s="1">
        <v>4375</v>
      </c>
      <c r="FK214" s="1">
        <v>4375</v>
      </c>
      <c r="FL214" s="1">
        <v>4375</v>
      </c>
      <c r="FM214" s="1">
        <v>4375</v>
      </c>
      <c r="FN214" s="1">
        <v>4375</v>
      </c>
      <c r="FO214" s="1">
        <v>4375</v>
      </c>
      <c r="FP214" s="1">
        <v>4375</v>
      </c>
      <c r="FQ214" s="1">
        <v>4375</v>
      </c>
      <c r="FR214" s="1">
        <v>4375</v>
      </c>
      <c r="FT214" s="13">
        <f>SUBTOTAL(9,J214:FS214)</f>
        <v>53229.17</v>
      </c>
      <c r="FU214" s="13">
        <f>+FT214-SUM(FG214:FR214)</f>
        <v>729.16999999999825</v>
      </c>
      <c r="FW214" s="1">
        <v>3858.91</v>
      </c>
      <c r="FZ214" s="1">
        <v>2.5</v>
      </c>
      <c r="GA214" s="1">
        <f t="shared" si="16"/>
        <v>2.5</v>
      </c>
      <c r="GB214" s="1">
        <f t="shared" si="13"/>
        <v>9647.2749999999996</v>
      </c>
    </row>
    <row r="215" spans="1:184" ht="18" x14ac:dyDescent="0.25">
      <c r="A215" s="41" t="s">
        <v>644</v>
      </c>
      <c r="B215" s="8" t="s">
        <v>15</v>
      </c>
      <c r="C215" s="42" t="s">
        <v>645</v>
      </c>
      <c r="D215" s="43" t="s">
        <v>646</v>
      </c>
      <c r="E215" s="43">
        <v>42558</v>
      </c>
      <c r="F215" s="44">
        <v>3750</v>
      </c>
      <c r="G215" s="44">
        <v>3750</v>
      </c>
      <c r="FG215" s="1">
        <f>+ROUND(F215*24/30,2)</f>
        <v>3000</v>
      </c>
      <c r="FH215" s="1">
        <v>3750</v>
      </c>
      <c r="FI215" s="1">
        <v>3750</v>
      </c>
      <c r="FJ215" s="1">
        <v>3750</v>
      </c>
      <c r="FK215" s="1">
        <v>3750</v>
      </c>
      <c r="FL215" s="1">
        <v>3750</v>
      </c>
      <c r="FM215" s="1">
        <v>3750</v>
      </c>
      <c r="FN215" s="1">
        <v>3750</v>
      </c>
      <c r="FO215" s="1">
        <v>3750</v>
      </c>
      <c r="FP215" s="1">
        <v>3750</v>
      </c>
      <c r="FQ215" s="1">
        <v>3750</v>
      </c>
      <c r="FR215" s="1">
        <v>3750</v>
      </c>
      <c r="FT215" s="13">
        <f t="shared" si="14"/>
        <v>44250</v>
      </c>
      <c r="FU215" s="13">
        <f t="shared" si="15"/>
        <v>0</v>
      </c>
      <c r="FW215" s="1">
        <v>3556.87</v>
      </c>
      <c r="FZ215" s="1">
        <v>2.5</v>
      </c>
      <c r="GA215" s="1">
        <f t="shared" si="16"/>
        <v>2.5</v>
      </c>
      <c r="GB215" s="1">
        <f t="shared" si="13"/>
        <v>8892.1749999999993</v>
      </c>
    </row>
    <row r="216" spans="1:184" ht="18" x14ac:dyDescent="0.25">
      <c r="A216" s="41" t="s">
        <v>647</v>
      </c>
      <c r="B216" s="8" t="s">
        <v>131</v>
      </c>
      <c r="C216" s="42" t="s">
        <v>648</v>
      </c>
      <c r="D216" s="43" t="s">
        <v>649</v>
      </c>
      <c r="E216" s="43">
        <v>42565</v>
      </c>
      <c r="F216" s="44">
        <v>3750</v>
      </c>
      <c r="G216" s="44">
        <v>3750</v>
      </c>
      <c r="FG216" s="1">
        <f>+ROUND(F216*17/30,2)</f>
        <v>2125</v>
      </c>
      <c r="FH216" s="1">
        <v>3750</v>
      </c>
      <c r="FI216" s="1">
        <v>3750</v>
      </c>
      <c r="FJ216" s="1">
        <v>3750</v>
      </c>
      <c r="FK216" s="1">
        <v>3750</v>
      </c>
      <c r="FL216" s="1">
        <v>3750</v>
      </c>
      <c r="FM216" s="1">
        <v>3750</v>
      </c>
      <c r="FN216" s="1">
        <v>3750</v>
      </c>
      <c r="FO216" s="1">
        <v>3750</v>
      </c>
      <c r="FP216" s="1">
        <v>3750</v>
      </c>
      <c r="FQ216" s="1">
        <v>3750</v>
      </c>
      <c r="FR216" s="1">
        <v>3750</v>
      </c>
      <c r="FT216" s="13">
        <f t="shared" si="14"/>
        <v>43375</v>
      </c>
      <c r="FU216" s="13">
        <f t="shared" si="15"/>
        <v>0</v>
      </c>
      <c r="FW216" s="1">
        <v>3485.96</v>
      </c>
      <c r="FZ216" s="1">
        <v>2.5</v>
      </c>
      <c r="GA216" s="1">
        <f t="shared" si="16"/>
        <v>2.5</v>
      </c>
      <c r="GB216" s="1">
        <f t="shared" si="13"/>
        <v>8714.9</v>
      </c>
    </row>
    <row r="217" spans="1:184" ht="18" x14ac:dyDescent="0.25">
      <c r="A217" s="41" t="s">
        <v>650</v>
      </c>
      <c r="B217" s="8" t="s">
        <v>131</v>
      </c>
      <c r="C217" s="42" t="s">
        <v>651</v>
      </c>
      <c r="D217" s="43" t="s">
        <v>652</v>
      </c>
      <c r="E217" s="43">
        <v>42577</v>
      </c>
      <c r="F217" s="44">
        <v>5000</v>
      </c>
      <c r="G217" s="44">
        <v>5000</v>
      </c>
      <c r="FG217" s="1">
        <f>+ROUND(F217*5/30,2)</f>
        <v>833.33</v>
      </c>
      <c r="FH217" s="1">
        <v>5000</v>
      </c>
      <c r="FI217" s="1">
        <v>5000</v>
      </c>
      <c r="FJ217" s="1">
        <v>5000</v>
      </c>
      <c r="FK217" s="1">
        <v>5000</v>
      </c>
      <c r="FL217" s="1">
        <v>5000</v>
      </c>
      <c r="FM217" s="1">
        <v>5000</v>
      </c>
      <c r="FN217" s="1">
        <v>5000</v>
      </c>
      <c r="FO217" s="1">
        <v>5000</v>
      </c>
      <c r="FP217" s="1">
        <v>5000</v>
      </c>
      <c r="FQ217" s="1">
        <v>5000</v>
      </c>
      <c r="FR217" s="1">
        <v>5000</v>
      </c>
      <c r="FT217" s="13">
        <f t="shared" si="14"/>
        <v>55833.33</v>
      </c>
      <c r="FU217" s="13">
        <f t="shared" si="15"/>
        <v>0</v>
      </c>
      <c r="FW217" s="1">
        <v>3813.44</v>
      </c>
      <c r="FZ217" s="1">
        <v>2.5</v>
      </c>
      <c r="GA217" s="1">
        <f t="shared" si="16"/>
        <v>2.5</v>
      </c>
      <c r="GB217" s="1">
        <f t="shared" si="13"/>
        <v>9533.6</v>
      </c>
    </row>
    <row r="218" spans="1:184" ht="18" x14ac:dyDescent="0.25">
      <c r="A218" s="41" t="s">
        <v>653</v>
      </c>
      <c r="B218" s="8" t="s">
        <v>131</v>
      </c>
      <c r="C218" s="42" t="s">
        <v>654</v>
      </c>
      <c r="D218" s="43" t="s">
        <v>655</v>
      </c>
      <c r="E218" s="43">
        <v>42578</v>
      </c>
      <c r="F218" s="44">
        <v>5000</v>
      </c>
      <c r="G218" s="44">
        <v>5000</v>
      </c>
      <c r="FG218" s="1">
        <f>+ROUND(F218*4/30,2)</f>
        <v>666.67</v>
      </c>
      <c r="FH218" s="1">
        <v>5000</v>
      </c>
      <c r="FI218" s="1">
        <v>5000</v>
      </c>
      <c r="FJ218" s="1">
        <v>5000</v>
      </c>
      <c r="FK218" s="1">
        <v>5000</v>
      </c>
      <c r="FL218" s="1">
        <v>5000</v>
      </c>
      <c r="FM218" s="1">
        <v>5000</v>
      </c>
      <c r="FN218" s="1">
        <v>5000</v>
      </c>
      <c r="FO218" s="1">
        <v>5000</v>
      </c>
      <c r="FP218" s="1">
        <v>5000</v>
      </c>
      <c r="FQ218" s="1">
        <v>5000</v>
      </c>
      <c r="FR218" s="1">
        <v>5000</v>
      </c>
      <c r="FT218" s="13">
        <f t="shared" si="14"/>
        <v>55666.67</v>
      </c>
      <c r="FU218" s="13">
        <f t="shared" si="15"/>
        <v>0</v>
      </c>
      <c r="FW218" s="1">
        <v>5102.92</v>
      </c>
      <c r="FZ218" s="1">
        <v>2.5</v>
      </c>
      <c r="GA218" s="1">
        <f t="shared" si="16"/>
        <v>2.5</v>
      </c>
      <c r="GB218" s="1">
        <f t="shared" si="13"/>
        <v>12757.3</v>
      </c>
    </row>
    <row r="219" spans="1:184" ht="18" x14ac:dyDescent="0.25">
      <c r="A219" s="41" t="s">
        <v>656</v>
      </c>
      <c r="B219" s="8" t="s">
        <v>131</v>
      </c>
      <c r="C219" s="42" t="s">
        <v>657</v>
      </c>
      <c r="D219" s="43" t="s">
        <v>658</v>
      </c>
      <c r="E219" s="43">
        <v>42591</v>
      </c>
      <c r="F219" s="44">
        <v>5000</v>
      </c>
      <c r="G219" s="44">
        <v>5000</v>
      </c>
      <c r="FH219" s="1">
        <f>+ROUND(F219*22/30,2)</f>
        <v>3666.67</v>
      </c>
      <c r="FI219" s="1">
        <v>5000</v>
      </c>
      <c r="FJ219" s="1">
        <v>5000</v>
      </c>
      <c r="FK219" s="1">
        <v>5000</v>
      </c>
      <c r="FL219" s="1">
        <v>5000</v>
      </c>
      <c r="FM219" s="1">
        <v>5000</v>
      </c>
      <c r="FN219" s="1">
        <v>5000</v>
      </c>
      <c r="FO219" s="1">
        <v>5000</v>
      </c>
      <c r="FP219" s="1">
        <v>5000</v>
      </c>
      <c r="FQ219" s="1">
        <v>5000</v>
      </c>
      <c r="FR219" s="1">
        <v>5000</v>
      </c>
      <c r="FT219" s="13">
        <f t="shared" si="14"/>
        <v>53666.67</v>
      </c>
      <c r="FU219" s="13">
        <f t="shared" si="15"/>
        <v>0</v>
      </c>
      <c r="FW219" s="1">
        <v>4128.87</v>
      </c>
      <c r="FZ219" s="1">
        <v>2.5</v>
      </c>
      <c r="GA219" s="1">
        <f t="shared" si="16"/>
        <v>2.5</v>
      </c>
      <c r="GB219" s="1">
        <f t="shared" si="13"/>
        <v>10322.174999999999</v>
      </c>
    </row>
    <row r="220" spans="1:184" ht="18" x14ac:dyDescent="0.25">
      <c r="A220" s="41" t="s">
        <v>659</v>
      </c>
      <c r="B220" s="8" t="s">
        <v>19</v>
      </c>
      <c r="C220" s="42" t="s">
        <v>660</v>
      </c>
      <c r="D220" s="43" t="s">
        <v>661</v>
      </c>
      <c r="E220" s="43">
        <v>42602</v>
      </c>
      <c r="F220" s="44">
        <v>4375</v>
      </c>
      <c r="G220" s="44">
        <v>4375</v>
      </c>
      <c r="FH220" s="1">
        <f>+ROUND(F220*11/30,2)</f>
        <v>1604.17</v>
      </c>
      <c r="FI220" s="1">
        <v>4375</v>
      </c>
      <c r="FJ220" s="1">
        <v>4375</v>
      </c>
      <c r="FK220" s="1">
        <v>4375</v>
      </c>
      <c r="FL220" s="1">
        <v>4375</v>
      </c>
      <c r="FM220" s="1">
        <v>4375</v>
      </c>
      <c r="FN220" s="1">
        <v>4375</v>
      </c>
      <c r="FO220" s="1">
        <v>4375</v>
      </c>
      <c r="FP220" s="1">
        <v>4375</v>
      </c>
      <c r="FQ220" s="1">
        <v>4375</v>
      </c>
      <c r="FR220" s="1">
        <v>4375</v>
      </c>
      <c r="FT220" s="13">
        <f t="shared" si="14"/>
        <v>45354.17</v>
      </c>
      <c r="FU220" s="13">
        <f t="shared" si="15"/>
        <v>0</v>
      </c>
      <c r="FW220" s="1">
        <v>3683.54</v>
      </c>
      <c r="FZ220" s="1">
        <v>2.5</v>
      </c>
      <c r="GA220" s="1">
        <f t="shared" si="16"/>
        <v>2.5</v>
      </c>
      <c r="GB220" s="1">
        <f t="shared" si="13"/>
        <v>9208.85</v>
      </c>
    </row>
    <row r="221" spans="1:184" ht="18" x14ac:dyDescent="0.25">
      <c r="A221" s="41" t="s">
        <v>662</v>
      </c>
      <c r="B221" s="8" t="s">
        <v>15</v>
      </c>
      <c r="C221" s="42" t="s">
        <v>663</v>
      </c>
      <c r="D221" s="43" t="s">
        <v>664</v>
      </c>
      <c r="E221" s="43">
        <v>42604</v>
      </c>
      <c r="F221" s="44">
        <v>5000</v>
      </c>
      <c r="G221" s="44">
        <v>5000</v>
      </c>
      <c r="FH221" s="1">
        <f>+ROUND(F221*9/30,2)</f>
        <v>1500</v>
      </c>
      <c r="FI221" s="1">
        <v>5000</v>
      </c>
      <c r="FJ221" s="1">
        <v>5000</v>
      </c>
      <c r="FK221" s="1">
        <v>5000</v>
      </c>
      <c r="FL221" s="1">
        <v>5000</v>
      </c>
      <c r="FM221" s="1">
        <v>5000</v>
      </c>
      <c r="FN221" s="1">
        <v>5000</v>
      </c>
      <c r="FO221" s="1">
        <v>5000</v>
      </c>
      <c r="FP221" s="1">
        <v>5000</v>
      </c>
      <c r="FQ221" s="1">
        <v>5000</v>
      </c>
      <c r="FR221" s="1">
        <v>5000</v>
      </c>
      <c r="FT221" s="13">
        <f t="shared" si="14"/>
        <v>51500</v>
      </c>
      <c r="FU221" s="13">
        <f t="shared" si="15"/>
        <v>0</v>
      </c>
      <c r="FW221" s="1">
        <v>5240.05</v>
      </c>
      <c r="FZ221" s="1">
        <v>2.5</v>
      </c>
      <c r="GA221" s="1">
        <f t="shared" si="16"/>
        <v>2.5</v>
      </c>
      <c r="GB221" s="1">
        <f t="shared" si="13"/>
        <v>13100.125</v>
      </c>
    </row>
    <row r="222" spans="1:184" ht="18" x14ac:dyDescent="0.25">
      <c r="A222" s="41" t="s">
        <v>665</v>
      </c>
      <c r="B222" s="8" t="s">
        <v>131</v>
      </c>
      <c r="C222" s="42" t="s">
        <v>666</v>
      </c>
      <c r="D222" s="43" t="s">
        <v>667</v>
      </c>
      <c r="E222" s="43">
        <v>42606</v>
      </c>
      <c r="F222" s="44">
        <v>3750</v>
      </c>
      <c r="G222" s="44">
        <v>3750</v>
      </c>
      <c r="FH222" s="1">
        <f>+ROUND(F222*7/30,2)</f>
        <v>875</v>
      </c>
      <c r="FI222" s="1">
        <v>3750</v>
      </c>
      <c r="FJ222" s="1">
        <v>3750</v>
      </c>
      <c r="FK222" s="1">
        <v>3750</v>
      </c>
      <c r="FL222" s="1">
        <v>3750</v>
      </c>
      <c r="FM222" s="1">
        <v>3750</v>
      </c>
      <c r="FN222" s="1">
        <v>3750</v>
      </c>
      <c r="FO222" s="1">
        <v>3750</v>
      </c>
      <c r="FP222" s="1">
        <v>3750</v>
      </c>
      <c r="FQ222" s="1">
        <v>3750</v>
      </c>
      <c r="FR222" s="1">
        <v>3750</v>
      </c>
      <c r="FT222" s="13">
        <f t="shared" si="14"/>
        <v>38375</v>
      </c>
      <c r="FU222" s="13">
        <f t="shared" si="15"/>
        <v>0</v>
      </c>
      <c r="FW222" s="1">
        <v>3264.27</v>
      </c>
      <c r="FZ222" s="1">
        <v>2.5</v>
      </c>
      <c r="GA222" s="1">
        <f t="shared" si="16"/>
        <v>2.5</v>
      </c>
      <c r="GB222" s="1">
        <f t="shared" si="13"/>
        <v>8160.6750000000002</v>
      </c>
    </row>
    <row r="223" spans="1:184" ht="18" x14ac:dyDescent="0.25">
      <c r="A223" s="41" t="s">
        <v>668</v>
      </c>
      <c r="B223" s="8" t="s">
        <v>15</v>
      </c>
      <c r="C223" s="42" t="s">
        <v>669</v>
      </c>
      <c r="D223" s="43" t="s">
        <v>670</v>
      </c>
      <c r="E223" s="43">
        <v>42623</v>
      </c>
      <c r="F223" s="44">
        <v>5000</v>
      </c>
      <c r="G223" s="44">
        <v>5000</v>
      </c>
      <c r="FI223" s="1">
        <f>+ROUND(F223*21/30,2)</f>
        <v>3500</v>
      </c>
      <c r="FJ223" s="1">
        <v>5000</v>
      </c>
      <c r="FK223" s="1">
        <v>5000</v>
      </c>
      <c r="FL223" s="1">
        <v>5000</v>
      </c>
      <c r="FM223" s="1">
        <v>5000</v>
      </c>
      <c r="FN223" s="1">
        <v>5000</v>
      </c>
      <c r="FO223" s="1">
        <v>5000</v>
      </c>
      <c r="FP223" s="1">
        <v>5000</v>
      </c>
      <c r="FQ223" s="1">
        <v>5000</v>
      </c>
      <c r="FR223" s="1">
        <v>5000</v>
      </c>
      <c r="FT223" s="13">
        <f t="shared" si="14"/>
        <v>48500</v>
      </c>
      <c r="FU223" s="13">
        <f t="shared" si="15"/>
        <v>0</v>
      </c>
      <c r="FW223" s="1">
        <v>4436.51</v>
      </c>
      <c r="FZ223" s="1">
        <v>2.5</v>
      </c>
      <c r="GA223" s="1">
        <f t="shared" si="16"/>
        <v>2.5</v>
      </c>
      <c r="GB223" s="1">
        <f t="shared" si="13"/>
        <v>11091.275000000001</v>
      </c>
    </row>
    <row r="224" spans="1:184" ht="18" x14ac:dyDescent="0.25">
      <c r="A224" s="41" t="s">
        <v>671</v>
      </c>
      <c r="B224" s="8" t="s">
        <v>131</v>
      </c>
      <c r="C224" s="42" t="s">
        <v>672</v>
      </c>
      <c r="D224" s="43" t="s">
        <v>673</v>
      </c>
      <c r="E224" s="43">
        <v>42643</v>
      </c>
      <c r="F224" s="44">
        <v>3125</v>
      </c>
      <c r="G224" s="44">
        <v>3125</v>
      </c>
      <c r="FI224" s="1">
        <f>+ROUND(F224*1/30,2)</f>
        <v>104.17</v>
      </c>
      <c r="FJ224" s="1">
        <v>3125</v>
      </c>
      <c r="FK224" s="1">
        <v>3125</v>
      </c>
      <c r="FL224" s="1">
        <v>3125</v>
      </c>
      <c r="FM224" s="1">
        <v>3125</v>
      </c>
      <c r="FN224" s="1">
        <v>3125</v>
      </c>
      <c r="FO224" s="1">
        <v>3125</v>
      </c>
      <c r="FP224" s="1">
        <v>3125</v>
      </c>
      <c r="FQ224" s="1">
        <v>3125</v>
      </c>
      <c r="FR224" s="1">
        <v>3125</v>
      </c>
      <c r="FT224" s="13">
        <f t="shared" si="14"/>
        <v>28229.17</v>
      </c>
      <c r="FU224" s="13">
        <f t="shared" si="15"/>
        <v>0</v>
      </c>
      <c r="FW224" s="1">
        <v>3137.23</v>
      </c>
      <c r="FZ224" s="1">
        <v>2.5</v>
      </c>
      <c r="GA224" s="1">
        <f t="shared" si="16"/>
        <v>2.5</v>
      </c>
      <c r="GB224" s="1">
        <f t="shared" ref="GB224:GB246" si="18">+FW224*GA224</f>
        <v>7843.0749999999998</v>
      </c>
    </row>
    <row r="225" spans="1:184" ht="18" x14ac:dyDescent="0.25">
      <c r="A225" s="41" t="s">
        <v>674</v>
      </c>
      <c r="B225" s="8" t="s">
        <v>131</v>
      </c>
      <c r="C225" s="42" t="s">
        <v>675</v>
      </c>
      <c r="D225" s="43" t="s">
        <v>676</v>
      </c>
      <c r="E225" s="43">
        <v>42688</v>
      </c>
      <c r="F225" s="44">
        <v>5000</v>
      </c>
      <c r="G225" s="44">
        <v>5000</v>
      </c>
      <c r="FK225" s="1">
        <f>+ROUND(F225*17/30,2)</f>
        <v>2833.33</v>
      </c>
      <c r="FL225" s="1">
        <v>5000</v>
      </c>
      <c r="FM225" s="1">
        <v>5000</v>
      </c>
      <c r="FN225" s="1">
        <v>5000</v>
      </c>
      <c r="FO225" s="1">
        <v>5000</v>
      </c>
      <c r="FP225" s="1">
        <v>5000</v>
      </c>
      <c r="FQ225" s="1">
        <v>5000</v>
      </c>
      <c r="FR225" s="1">
        <v>5000</v>
      </c>
      <c r="FT225" s="13">
        <f t="shared" si="14"/>
        <v>37833.33</v>
      </c>
      <c r="FU225" s="13">
        <f t="shared" si="15"/>
        <v>0</v>
      </c>
      <c r="FW225" s="1">
        <v>4020.89</v>
      </c>
      <c r="FZ225" s="1">
        <v>2.5</v>
      </c>
      <c r="GA225" s="1">
        <f t="shared" si="16"/>
        <v>2.5</v>
      </c>
      <c r="GB225" s="1">
        <f t="shared" si="18"/>
        <v>10052.225</v>
      </c>
    </row>
    <row r="226" spans="1:184" ht="18" x14ac:dyDescent="0.25">
      <c r="A226" s="41" t="s">
        <v>677</v>
      </c>
      <c r="B226" s="8" t="s">
        <v>131</v>
      </c>
      <c r="C226" s="42" t="s">
        <v>678</v>
      </c>
      <c r="D226" s="43" t="s">
        <v>679</v>
      </c>
      <c r="E226" s="43">
        <v>42692</v>
      </c>
      <c r="F226" s="44">
        <v>5000</v>
      </c>
      <c r="G226" s="44">
        <v>5000</v>
      </c>
      <c r="FK226" s="1">
        <f>+ROUND(F226*13/30,2)</f>
        <v>2166.67</v>
      </c>
      <c r="FL226" s="1">
        <v>5000</v>
      </c>
      <c r="FM226" s="1">
        <v>5000</v>
      </c>
      <c r="FN226" s="1">
        <v>5000</v>
      </c>
      <c r="FO226" s="1">
        <v>5000</v>
      </c>
      <c r="FP226" s="1">
        <v>5000</v>
      </c>
      <c r="FQ226" s="1">
        <v>5000</v>
      </c>
      <c r="FR226" s="1">
        <v>5000</v>
      </c>
      <c r="FT226" s="13">
        <f t="shared" si="14"/>
        <v>37166.67</v>
      </c>
      <c r="FU226" s="13">
        <f t="shared" si="15"/>
        <v>0</v>
      </c>
      <c r="FW226" s="1">
        <v>4562.32</v>
      </c>
      <c r="FZ226" s="1">
        <v>2.5</v>
      </c>
      <c r="GA226" s="1">
        <f t="shared" si="16"/>
        <v>2.5</v>
      </c>
      <c r="GB226" s="1">
        <f t="shared" si="18"/>
        <v>11405.8</v>
      </c>
    </row>
    <row r="227" spans="1:184" ht="18" x14ac:dyDescent="0.25">
      <c r="A227" s="41" t="s">
        <v>680</v>
      </c>
      <c r="B227" s="8" t="s">
        <v>19</v>
      </c>
      <c r="C227" s="42" t="s">
        <v>681</v>
      </c>
      <c r="D227" s="43" t="s">
        <v>682</v>
      </c>
      <c r="E227" s="43">
        <v>42705</v>
      </c>
      <c r="F227" s="44">
        <v>5000</v>
      </c>
      <c r="G227" s="44">
        <v>5000</v>
      </c>
      <c r="FL227" s="1">
        <v>5000</v>
      </c>
      <c r="FM227" s="1">
        <v>5000</v>
      </c>
      <c r="FN227" s="1">
        <v>5000</v>
      </c>
      <c r="FO227" s="1">
        <v>5000</v>
      </c>
      <c r="FP227" s="1">
        <v>5000</v>
      </c>
      <c r="FQ227" s="1">
        <v>5000</v>
      </c>
      <c r="FR227" s="1">
        <v>5000</v>
      </c>
      <c r="FT227" s="13">
        <f t="shared" si="14"/>
        <v>35000</v>
      </c>
      <c r="FU227" s="13">
        <f t="shared" si="15"/>
        <v>0</v>
      </c>
      <c r="FW227" s="1">
        <v>4501.6400000000003</v>
      </c>
      <c r="FZ227" s="1">
        <v>2.5</v>
      </c>
      <c r="GA227" s="1">
        <f t="shared" si="16"/>
        <v>2.5</v>
      </c>
      <c r="GB227" s="1">
        <f t="shared" si="18"/>
        <v>11254.1</v>
      </c>
    </row>
    <row r="228" spans="1:184" ht="18" x14ac:dyDescent="0.25">
      <c r="A228" s="41" t="s">
        <v>683</v>
      </c>
      <c r="B228" s="8" t="s">
        <v>15</v>
      </c>
      <c r="C228" s="42" t="s">
        <v>684</v>
      </c>
      <c r="D228" s="43" t="s">
        <v>685</v>
      </c>
      <c r="E228" s="43">
        <v>42706</v>
      </c>
      <c r="F228" s="44">
        <v>5000</v>
      </c>
      <c r="G228" s="44">
        <v>5000</v>
      </c>
      <c r="FL228" s="1">
        <f>+ROUND(F228*29/30,2)</f>
        <v>4833.33</v>
      </c>
      <c r="FM228" s="1">
        <v>5000</v>
      </c>
      <c r="FN228" s="1">
        <v>5000</v>
      </c>
      <c r="FO228" s="1">
        <v>5000</v>
      </c>
      <c r="FP228" s="1">
        <v>5000</v>
      </c>
      <c r="FQ228" s="1">
        <v>5000</v>
      </c>
      <c r="FR228" s="1">
        <v>5000</v>
      </c>
      <c r="FT228" s="13">
        <f t="shared" si="14"/>
        <v>34833.33</v>
      </c>
      <c r="FU228" s="13">
        <f t="shared" si="15"/>
        <v>0</v>
      </c>
      <c r="FW228" s="1">
        <v>4139.6000000000004</v>
      </c>
      <c r="FZ228" s="1">
        <v>2.5</v>
      </c>
      <c r="GA228" s="1">
        <f t="shared" si="16"/>
        <v>2.5</v>
      </c>
      <c r="GB228" s="1">
        <f t="shared" si="18"/>
        <v>10349</v>
      </c>
    </row>
    <row r="229" spans="1:184" ht="18" x14ac:dyDescent="0.25">
      <c r="A229" s="41" t="s">
        <v>686</v>
      </c>
      <c r="B229" s="8" t="s">
        <v>15</v>
      </c>
      <c r="C229" s="42" t="s">
        <v>687</v>
      </c>
      <c r="D229" s="43" t="s">
        <v>688</v>
      </c>
      <c r="E229" s="43">
        <v>42714</v>
      </c>
      <c r="F229" s="44">
        <v>5000</v>
      </c>
      <c r="G229" s="44">
        <v>5000</v>
      </c>
      <c r="FL229" s="1">
        <f>+ROUND(F229*21/30,2)</f>
        <v>3500</v>
      </c>
      <c r="FM229" s="1">
        <v>5000</v>
      </c>
      <c r="FN229" s="1">
        <v>5000</v>
      </c>
      <c r="FO229" s="1">
        <v>5000</v>
      </c>
      <c r="FP229" s="1">
        <v>5000</v>
      </c>
      <c r="FQ229" s="1">
        <v>5000</v>
      </c>
      <c r="FR229" s="1">
        <v>5000</v>
      </c>
      <c r="FT229" s="13">
        <f t="shared" si="14"/>
        <v>33500</v>
      </c>
      <c r="FU229" s="13">
        <f t="shared" si="15"/>
        <v>0</v>
      </c>
      <c r="FW229" s="1">
        <v>4589.71</v>
      </c>
      <c r="FZ229" s="1">
        <v>2.5</v>
      </c>
      <c r="GA229" s="1">
        <f t="shared" si="16"/>
        <v>2.5</v>
      </c>
      <c r="GB229" s="1">
        <f t="shared" si="18"/>
        <v>11474.275</v>
      </c>
    </row>
    <row r="230" spans="1:184" ht="18" x14ac:dyDescent="0.25">
      <c r="A230" s="41" t="s">
        <v>689</v>
      </c>
      <c r="B230" s="8" t="s">
        <v>131</v>
      </c>
      <c r="C230" s="42" t="s">
        <v>690</v>
      </c>
      <c r="D230" s="43" t="s">
        <v>691</v>
      </c>
      <c r="E230" s="43">
        <v>42719</v>
      </c>
      <c r="F230" s="44">
        <v>5000</v>
      </c>
      <c r="G230" s="44">
        <v>5000</v>
      </c>
      <c r="FL230" s="1">
        <f>+ROUND(F230*16/30,2)</f>
        <v>2666.67</v>
      </c>
      <c r="FM230" s="1">
        <v>5000</v>
      </c>
      <c r="FN230" s="1">
        <v>5000</v>
      </c>
      <c r="FO230" s="1">
        <v>5000</v>
      </c>
      <c r="FP230" s="1">
        <v>5000</v>
      </c>
      <c r="FQ230" s="1">
        <v>5000</v>
      </c>
      <c r="FR230" s="1">
        <v>5000</v>
      </c>
      <c r="FT230" s="13">
        <f t="shared" si="14"/>
        <v>32666.67</v>
      </c>
      <c r="FU230" s="13">
        <f t="shared" si="15"/>
        <v>0</v>
      </c>
      <c r="FW230" s="1">
        <v>4655.6000000000004</v>
      </c>
      <c r="FZ230" s="1">
        <v>2.5</v>
      </c>
      <c r="GA230" s="1">
        <f t="shared" si="16"/>
        <v>2.5</v>
      </c>
      <c r="GB230" s="1">
        <f t="shared" si="18"/>
        <v>11639</v>
      </c>
    </row>
    <row r="231" spans="1:184" ht="18" x14ac:dyDescent="0.25">
      <c r="A231" s="41" t="s">
        <v>692</v>
      </c>
      <c r="B231" s="8" t="s">
        <v>15</v>
      </c>
      <c r="C231" s="42" t="s">
        <v>693</v>
      </c>
      <c r="D231" s="43" t="s">
        <v>694</v>
      </c>
      <c r="E231" s="43">
        <v>42736</v>
      </c>
      <c r="F231" s="44">
        <v>3750</v>
      </c>
      <c r="G231" s="44">
        <v>3750</v>
      </c>
      <c r="FM231" s="1">
        <v>3750</v>
      </c>
      <c r="FN231" s="1">
        <v>3750</v>
      </c>
      <c r="FO231" s="1">
        <v>3750</v>
      </c>
      <c r="FP231" s="1">
        <v>3750</v>
      </c>
      <c r="FQ231" s="1">
        <v>3750</v>
      </c>
      <c r="FR231" s="1">
        <v>3750</v>
      </c>
      <c r="FT231" s="13">
        <f t="shared" si="14"/>
        <v>22500</v>
      </c>
      <c r="FU231" s="13">
        <f t="shared" si="15"/>
        <v>0</v>
      </c>
      <c r="FW231" s="1">
        <v>3413.36</v>
      </c>
      <c r="FZ231" s="1">
        <v>2.5</v>
      </c>
      <c r="GA231" s="1">
        <f t="shared" si="16"/>
        <v>2.5</v>
      </c>
      <c r="GB231" s="1">
        <f t="shared" si="18"/>
        <v>8533.4</v>
      </c>
    </row>
    <row r="232" spans="1:184" ht="18" x14ac:dyDescent="0.25">
      <c r="A232" s="41" t="s">
        <v>695</v>
      </c>
      <c r="B232" s="8" t="s">
        <v>131</v>
      </c>
      <c r="C232" s="42" t="s">
        <v>696</v>
      </c>
      <c r="D232" s="43" t="s">
        <v>697</v>
      </c>
      <c r="E232" s="43">
        <v>42751</v>
      </c>
      <c r="F232" s="44">
        <v>3750</v>
      </c>
      <c r="G232" s="44">
        <v>3750</v>
      </c>
      <c r="FM232" s="1">
        <f>+ROUND(F232*15/30,2)</f>
        <v>1875</v>
      </c>
      <c r="FN232" s="1">
        <v>3750</v>
      </c>
      <c r="FO232" s="1">
        <v>3750</v>
      </c>
      <c r="FP232" s="1">
        <v>3750</v>
      </c>
      <c r="FQ232" s="1">
        <v>3750</v>
      </c>
      <c r="FR232" s="1">
        <v>3750</v>
      </c>
      <c r="FT232" s="13">
        <f t="shared" si="14"/>
        <v>20625</v>
      </c>
      <c r="FU232" s="13">
        <f t="shared" si="15"/>
        <v>0</v>
      </c>
      <c r="FW232" s="1">
        <v>3207.47</v>
      </c>
      <c r="FZ232" s="1">
        <v>2.5</v>
      </c>
      <c r="GA232" s="1">
        <f t="shared" si="16"/>
        <v>2.5</v>
      </c>
      <c r="GB232" s="1">
        <f t="shared" si="18"/>
        <v>8018.6749999999993</v>
      </c>
    </row>
    <row r="233" spans="1:184" ht="18" x14ac:dyDescent="0.25">
      <c r="A233" s="41" t="s">
        <v>698</v>
      </c>
      <c r="B233" s="8" t="s">
        <v>15</v>
      </c>
      <c r="C233" s="42" t="s">
        <v>699</v>
      </c>
      <c r="D233" s="43" t="s">
        <v>700</v>
      </c>
      <c r="E233" s="43">
        <v>42755</v>
      </c>
      <c r="F233" s="44">
        <v>3750</v>
      </c>
      <c r="G233" s="44">
        <v>3750</v>
      </c>
      <c r="FM233" s="1">
        <f>+ROUND(F233*11/30,2)</f>
        <v>1375</v>
      </c>
      <c r="FN233" s="1">
        <v>3750</v>
      </c>
      <c r="FO233" s="1">
        <v>3750</v>
      </c>
      <c r="FP233" s="1">
        <v>3750</v>
      </c>
      <c r="FQ233" s="1">
        <v>3750</v>
      </c>
      <c r="FR233" s="1">
        <v>3750</v>
      </c>
      <c r="FT233" s="13">
        <f t="shared" si="14"/>
        <v>20125</v>
      </c>
      <c r="FU233" s="13">
        <f t="shared" si="15"/>
        <v>0</v>
      </c>
      <c r="FW233" s="1">
        <v>3365.61</v>
      </c>
      <c r="FZ233" s="1">
        <v>2.5</v>
      </c>
      <c r="GA233" s="1">
        <f t="shared" si="16"/>
        <v>2.5</v>
      </c>
      <c r="GB233" s="1">
        <f t="shared" si="18"/>
        <v>8414.0249999999996</v>
      </c>
    </row>
    <row r="234" spans="1:184" ht="18" x14ac:dyDescent="0.25">
      <c r="A234" s="41" t="s">
        <v>701</v>
      </c>
      <c r="B234" s="8" t="s">
        <v>131</v>
      </c>
      <c r="C234" s="42" t="s">
        <v>702</v>
      </c>
      <c r="D234" s="43" t="s">
        <v>703</v>
      </c>
      <c r="E234" s="43">
        <v>42767</v>
      </c>
      <c r="F234" s="44">
        <v>5000</v>
      </c>
      <c r="G234" s="44">
        <v>5000</v>
      </c>
      <c r="FN234" s="1">
        <v>5000</v>
      </c>
      <c r="FO234" s="1">
        <v>5000</v>
      </c>
      <c r="FP234" s="1">
        <v>5000</v>
      </c>
      <c r="FQ234" s="1">
        <v>5000</v>
      </c>
      <c r="FR234" s="1">
        <v>5000</v>
      </c>
      <c r="FT234" s="13">
        <f t="shared" si="14"/>
        <v>25000</v>
      </c>
      <c r="FU234" s="13">
        <f t="shared" si="15"/>
        <v>0</v>
      </c>
      <c r="FW234" s="1">
        <v>4193.8900000000003</v>
      </c>
      <c r="FZ234" s="1">
        <v>2.5</v>
      </c>
      <c r="GA234" s="1">
        <f t="shared" si="16"/>
        <v>2.5</v>
      </c>
      <c r="GB234" s="1">
        <f t="shared" si="18"/>
        <v>10484.725</v>
      </c>
    </row>
    <row r="235" spans="1:184" ht="18" x14ac:dyDescent="0.25">
      <c r="A235" s="41" t="s">
        <v>704</v>
      </c>
      <c r="B235" s="8" t="s">
        <v>15</v>
      </c>
      <c r="C235" s="42" t="s">
        <v>705</v>
      </c>
      <c r="D235" s="43" t="s">
        <v>706</v>
      </c>
      <c r="E235" s="43">
        <v>42781</v>
      </c>
      <c r="F235" s="44">
        <v>5000</v>
      </c>
      <c r="G235" s="44">
        <v>5000</v>
      </c>
      <c r="FN235" s="1">
        <f>+ROUND(F235*16/30,2)</f>
        <v>2666.67</v>
      </c>
      <c r="FO235" s="1">
        <v>5000</v>
      </c>
      <c r="FP235" s="1">
        <v>5000</v>
      </c>
      <c r="FQ235" s="1">
        <v>5000</v>
      </c>
      <c r="FR235" s="1">
        <v>5000</v>
      </c>
      <c r="FT235" s="13">
        <f t="shared" si="14"/>
        <v>22666.67</v>
      </c>
      <c r="FU235" s="13">
        <f t="shared" si="15"/>
        <v>0</v>
      </c>
      <c r="FW235" s="1">
        <v>4547.0200000000004</v>
      </c>
      <c r="FZ235" s="1">
        <v>2.5</v>
      </c>
      <c r="GA235" s="1">
        <f t="shared" si="16"/>
        <v>2.5</v>
      </c>
      <c r="GB235" s="1">
        <f t="shared" si="18"/>
        <v>11367.550000000001</v>
      </c>
    </row>
    <row r="236" spans="1:184" ht="18" x14ac:dyDescent="0.25">
      <c r="A236" s="41" t="s">
        <v>707</v>
      </c>
      <c r="B236" s="8" t="s">
        <v>131</v>
      </c>
      <c r="C236" s="42" t="s">
        <v>708</v>
      </c>
      <c r="D236" s="43" t="s">
        <v>709</v>
      </c>
      <c r="E236" s="43">
        <v>42799</v>
      </c>
      <c r="F236" s="44">
        <v>5000</v>
      </c>
      <c r="G236" s="44">
        <v>5000</v>
      </c>
      <c r="FO236" s="1">
        <f>+ROUND(F236*26/30,2)</f>
        <v>4333.33</v>
      </c>
      <c r="FP236" s="1">
        <v>5000</v>
      </c>
      <c r="FQ236" s="1">
        <v>5000</v>
      </c>
      <c r="FR236" s="1">
        <v>5000</v>
      </c>
      <c r="FT236" s="13">
        <f t="shared" si="14"/>
        <v>19333.330000000002</v>
      </c>
      <c r="FU236" s="13">
        <f t="shared" si="15"/>
        <v>0</v>
      </c>
      <c r="FW236" s="1">
        <v>4383.07</v>
      </c>
      <c r="FZ236" s="1">
        <v>2.5</v>
      </c>
      <c r="GA236" s="1">
        <f t="shared" si="16"/>
        <v>2.5</v>
      </c>
      <c r="GB236" s="1">
        <f t="shared" si="18"/>
        <v>10957.674999999999</v>
      </c>
    </row>
    <row r="237" spans="1:184" ht="18" x14ac:dyDescent="0.25">
      <c r="A237" s="41" t="s">
        <v>710</v>
      </c>
      <c r="B237" s="8" t="s">
        <v>131</v>
      </c>
      <c r="C237" s="42" t="s">
        <v>711</v>
      </c>
      <c r="D237" s="43" t="s">
        <v>712</v>
      </c>
      <c r="E237" s="43">
        <v>42808</v>
      </c>
      <c r="F237" s="44">
        <v>3750</v>
      </c>
      <c r="G237" s="44">
        <v>3750</v>
      </c>
      <c r="FO237" s="1">
        <f>+ROUND(F237*17/30,2)</f>
        <v>2125</v>
      </c>
      <c r="FP237" s="1">
        <v>3750</v>
      </c>
      <c r="FQ237" s="1">
        <v>3750</v>
      </c>
      <c r="FR237" s="1">
        <v>3750</v>
      </c>
      <c r="FT237" s="13">
        <f t="shared" si="14"/>
        <v>13375</v>
      </c>
      <c r="FU237" s="13">
        <f t="shared" si="15"/>
        <v>0</v>
      </c>
      <c r="FW237" s="1">
        <v>3336.84</v>
      </c>
      <c r="FZ237" s="1">
        <v>2.5</v>
      </c>
      <c r="GA237" s="1">
        <f t="shared" si="16"/>
        <v>2.5</v>
      </c>
      <c r="GB237" s="1">
        <f t="shared" si="18"/>
        <v>8342.1</v>
      </c>
    </row>
    <row r="238" spans="1:184" ht="18" x14ac:dyDescent="0.25">
      <c r="A238" s="41" t="s">
        <v>713</v>
      </c>
      <c r="B238" s="8" t="s">
        <v>15</v>
      </c>
      <c r="C238" s="42" t="s">
        <v>714</v>
      </c>
      <c r="D238" s="43" t="s">
        <v>715</v>
      </c>
      <c r="E238" s="43">
        <v>42828</v>
      </c>
      <c r="F238" s="44">
        <v>5000</v>
      </c>
      <c r="G238" s="44">
        <v>5000</v>
      </c>
      <c r="FP238" s="1">
        <f>+ROUND(F238*28/30,2)</f>
        <v>4666.67</v>
      </c>
      <c r="FQ238" s="1">
        <v>5000</v>
      </c>
      <c r="FR238" s="1">
        <v>5000</v>
      </c>
      <c r="FT238" s="13">
        <f t="shared" si="14"/>
        <v>14666.67</v>
      </c>
      <c r="FU238" s="13">
        <f t="shared" si="15"/>
        <v>0</v>
      </c>
      <c r="FW238" s="1">
        <v>4356.51</v>
      </c>
      <c r="FZ238" s="1">
        <v>2.5</v>
      </c>
      <c r="GA238" s="1">
        <f t="shared" si="16"/>
        <v>2.5</v>
      </c>
      <c r="GB238" s="1">
        <f t="shared" si="18"/>
        <v>10891.275000000001</v>
      </c>
    </row>
    <row r="239" spans="1:184" ht="18" x14ac:dyDescent="0.25">
      <c r="A239" s="41" t="s">
        <v>716</v>
      </c>
      <c r="B239" s="8" t="s">
        <v>15</v>
      </c>
      <c r="C239" s="42" t="s">
        <v>717</v>
      </c>
      <c r="D239" s="43" t="s">
        <v>718</v>
      </c>
      <c r="E239" s="43">
        <v>42833</v>
      </c>
      <c r="F239" s="44">
        <v>5000</v>
      </c>
      <c r="G239" s="44">
        <v>5000</v>
      </c>
      <c r="FP239" s="1">
        <f>+ROUND(F239*23/30,2)</f>
        <v>3833.33</v>
      </c>
      <c r="FQ239" s="1">
        <v>5000</v>
      </c>
      <c r="FR239" s="1">
        <v>5000</v>
      </c>
      <c r="FT239" s="13">
        <f t="shared" si="14"/>
        <v>13833.33</v>
      </c>
      <c r="FU239" s="13">
        <f t="shared" si="15"/>
        <v>0</v>
      </c>
      <c r="FW239" s="1">
        <v>4524.5200000000004</v>
      </c>
      <c r="FZ239" s="1">
        <v>2.5</v>
      </c>
      <c r="GA239" s="1">
        <f t="shared" si="16"/>
        <v>2.5</v>
      </c>
      <c r="GB239" s="1">
        <f t="shared" si="18"/>
        <v>11311.300000000001</v>
      </c>
    </row>
    <row r="240" spans="1:184" ht="18" x14ac:dyDescent="0.25">
      <c r="A240" s="41" t="s">
        <v>719</v>
      </c>
      <c r="B240" s="8" t="s">
        <v>131</v>
      </c>
      <c r="C240" s="42" t="s">
        <v>720</v>
      </c>
      <c r="D240" s="43" t="s">
        <v>721</v>
      </c>
      <c r="E240" s="43">
        <v>42842</v>
      </c>
      <c r="F240" s="44">
        <v>2800</v>
      </c>
      <c r="G240" s="44">
        <v>2800</v>
      </c>
      <c r="FP240" s="1">
        <f>+ROUND(F240*14/30,2)</f>
        <v>1306.67</v>
      </c>
      <c r="FQ240" s="1">
        <v>2800</v>
      </c>
      <c r="FR240" s="1">
        <v>2800</v>
      </c>
      <c r="FT240" s="13">
        <f t="shared" si="14"/>
        <v>6906.67</v>
      </c>
      <c r="FU240" s="13">
        <f t="shared" si="15"/>
        <v>0</v>
      </c>
      <c r="FW240" s="1">
        <v>2733.89</v>
      </c>
      <c r="FZ240" s="1">
        <v>2.5</v>
      </c>
      <c r="GA240" s="1">
        <f t="shared" si="16"/>
        <v>2.5</v>
      </c>
      <c r="GB240" s="1">
        <f t="shared" si="18"/>
        <v>6834.7249999999995</v>
      </c>
    </row>
    <row r="241" spans="1:184" ht="18" x14ac:dyDescent="0.25">
      <c r="A241" s="41" t="s">
        <v>722</v>
      </c>
      <c r="B241" s="8" t="s">
        <v>131</v>
      </c>
      <c r="C241" s="42" t="s">
        <v>723</v>
      </c>
      <c r="D241" s="43" t="s">
        <v>724</v>
      </c>
      <c r="E241" s="43">
        <v>42846</v>
      </c>
      <c r="F241" s="44">
        <v>4375</v>
      </c>
      <c r="G241" s="44">
        <v>4375</v>
      </c>
      <c r="FP241" s="1">
        <f>+ROUND(F241*10/30,2)</f>
        <v>1458.33</v>
      </c>
      <c r="FQ241" s="1">
        <v>4375</v>
      </c>
      <c r="FR241" s="1">
        <v>4375</v>
      </c>
      <c r="FT241" s="13">
        <f t="shared" si="14"/>
        <v>10208.33</v>
      </c>
      <c r="FU241" s="13">
        <f t="shared" si="15"/>
        <v>0</v>
      </c>
      <c r="FW241" s="1">
        <v>3620.58</v>
      </c>
      <c r="FZ241" s="1">
        <v>2.5</v>
      </c>
      <c r="GA241" s="1">
        <f t="shared" si="16"/>
        <v>2.5</v>
      </c>
      <c r="GB241" s="1">
        <f t="shared" si="18"/>
        <v>9051.4500000000007</v>
      </c>
    </row>
    <row r="242" spans="1:184" ht="18" x14ac:dyDescent="0.25">
      <c r="A242" s="41" t="s">
        <v>725</v>
      </c>
      <c r="B242" s="8" t="s">
        <v>131</v>
      </c>
      <c r="C242" s="42" t="s">
        <v>726</v>
      </c>
      <c r="D242" s="43" t="s">
        <v>727</v>
      </c>
      <c r="E242" s="43">
        <v>42863</v>
      </c>
      <c r="F242" s="44">
        <v>5000</v>
      </c>
      <c r="G242" s="44">
        <v>5000</v>
      </c>
      <c r="I242" s="45"/>
      <c r="FQ242" s="1">
        <f>+ROUND(F242*23/30,2)</f>
        <v>3833.33</v>
      </c>
      <c r="FR242" s="1">
        <v>5000</v>
      </c>
      <c r="FT242" s="13">
        <f t="shared" si="14"/>
        <v>8833.33</v>
      </c>
      <c r="FU242" s="13">
        <f t="shared" si="15"/>
        <v>0</v>
      </c>
      <c r="FW242" s="1">
        <v>4614.3599999999997</v>
      </c>
      <c r="FZ242" s="1">
        <v>2.5</v>
      </c>
      <c r="GA242" s="1">
        <f t="shared" si="16"/>
        <v>2.5</v>
      </c>
      <c r="GB242" s="1">
        <f t="shared" si="18"/>
        <v>11535.9</v>
      </c>
    </row>
    <row r="243" spans="1:184" ht="18" x14ac:dyDescent="0.25">
      <c r="A243" s="41" t="s">
        <v>728</v>
      </c>
      <c r="B243" s="8" t="s">
        <v>15</v>
      </c>
      <c r="C243" s="42" t="s">
        <v>729</v>
      </c>
      <c r="D243" s="43" t="s">
        <v>730</v>
      </c>
      <c r="E243" s="43">
        <v>42868</v>
      </c>
      <c r="F243" s="44">
        <v>5000</v>
      </c>
      <c r="G243" s="44">
        <v>5000</v>
      </c>
      <c r="I243" s="45"/>
      <c r="FQ243" s="1">
        <f>+ROUND(F243*18/30,2)</f>
        <v>3000</v>
      </c>
      <c r="FR243" s="1">
        <v>5000</v>
      </c>
      <c r="FT243" s="13">
        <f t="shared" si="14"/>
        <v>8000</v>
      </c>
      <c r="FU243" s="13">
        <f t="shared" si="15"/>
        <v>0</v>
      </c>
      <c r="FW243" s="1">
        <v>4189.87</v>
      </c>
      <c r="FZ243" s="1">
        <v>2.5</v>
      </c>
      <c r="GA243" s="1">
        <f t="shared" si="16"/>
        <v>2.5</v>
      </c>
      <c r="GB243" s="1">
        <f t="shared" si="18"/>
        <v>10474.674999999999</v>
      </c>
    </row>
    <row r="244" spans="1:184" ht="18" x14ac:dyDescent="0.25">
      <c r="A244" s="41" t="s">
        <v>731</v>
      </c>
      <c r="B244" s="8" t="s">
        <v>15</v>
      </c>
      <c r="C244" s="42" t="s">
        <v>732</v>
      </c>
      <c r="D244" s="43" t="s">
        <v>733</v>
      </c>
      <c r="E244" s="43">
        <v>42869</v>
      </c>
      <c r="F244" s="44">
        <v>5000</v>
      </c>
      <c r="G244" s="44">
        <v>5000</v>
      </c>
      <c r="I244" s="45"/>
      <c r="FQ244" s="1">
        <f>+ROUND(F244*17/30,2)</f>
        <v>2833.33</v>
      </c>
      <c r="FR244" s="1">
        <v>5000</v>
      </c>
      <c r="FT244" s="13">
        <f t="shared" si="14"/>
        <v>7833.33</v>
      </c>
      <c r="FU244" s="13">
        <f t="shared" si="15"/>
        <v>0</v>
      </c>
      <c r="FW244" s="1">
        <v>4720.3500000000004</v>
      </c>
      <c r="FZ244" s="1">
        <v>2.5</v>
      </c>
      <c r="GA244" s="1">
        <f t="shared" si="16"/>
        <v>2.5</v>
      </c>
      <c r="GB244" s="1">
        <f t="shared" si="18"/>
        <v>11800.875</v>
      </c>
    </row>
    <row r="245" spans="1:184" ht="18" x14ac:dyDescent="0.25">
      <c r="A245" s="41" t="s">
        <v>734</v>
      </c>
      <c r="B245" s="8" t="s">
        <v>15</v>
      </c>
      <c r="C245" s="42" t="s">
        <v>735</v>
      </c>
      <c r="D245" s="43" t="s">
        <v>736</v>
      </c>
      <c r="E245" s="43">
        <v>42881</v>
      </c>
      <c r="F245" s="44">
        <v>3125</v>
      </c>
      <c r="G245" s="44">
        <v>3125</v>
      </c>
      <c r="I245" s="45"/>
      <c r="FQ245" s="1">
        <f>+ROUND(F245*5/30,2)</f>
        <v>520.83000000000004</v>
      </c>
      <c r="FR245" s="1">
        <v>3125</v>
      </c>
      <c r="FT245" s="13">
        <f t="shared" si="14"/>
        <v>3645.83</v>
      </c>
      <c r="FU245" s="13">
        <f t="shared" si="15"/>
        <v>0</v>
      </c>
      <c r="FW245" s="1">
        <v>3031.67</v>
      </c>
      <c r="FZ245" s="1">
        <v>2.5</v>
      </c>
      <c r="GA245" s="1">
        <f t="shared" si="16"/>
        <v>2.5</v>
      </c>
      <c r="GB245" s="1">
        <f t="shared" si="18"/>
        <v>7579.1750000000002</v>
      </c>
    </row>
    <row r="246" spans="1:184" ht="18" x14ac:dyDescent="0.25">
      <c r="A246" s="41" t="s">
        <v>737</v>
      </c>
      <c r="B246" s="8" t="s">
        <v>15</v>
      </c>
      <c r="C246" s="42" t="s">
        <v>738</v>
      </c>
      <c r="D246" s="43" t="s">
        <v>739</v>
      </c>
      <c r="E246" s="43">
        <v>42884</v>
      </c>
      <c r="F246" s="44">
        <v>5000</v>
      </c>
      <c r="G246" s="44">
        <v>5000</v>
      </c>
      <c r="I246" s="45"/>
      <c r="FQ246" s="1">
        <f>+ROUND(F246*2/30,2)</f>
        <v>333.33</v>
      </c>
      <c r="FR246" s="1">
        <v>5000</v>
      </c>
      <c r="FT246" s="13">
        <f t="shared" si="14"/>
        <v>5333.33</v>
      </c>
      <c r="FU246" s="13">
        <f t="shared" si="15"/>
        <v>0</v>
      </c>
      <c r="FW246" s="1">
        <v>4643.76</v>
      </c>
      <c r="FZ246" s="1">
        <v>2.5</v>
      </c>
      <c r="GA246" s="1">
        <f t="shared" si="16"/>
        <v>2.5</v>
      </c>
      <c r="GB246" s="1">
        <f t="shared" si="18"/>
        <v>11609.400000000001</v>
      </c>
    </row>
    <row r="247" spans="1:184" ht="18" x14ac:dyDescent="0.25">
      <c r="A247" s="32"/>
      <c r="B247" s="32"/>
      <c r="C247" s="33"/>
      <c r="D247" s="34"/>
      <c r="E247" s="34"/>
      <c r="F247" s="35"/>
      <c r="G247" s="35"/>
    </row>
    <row r="248" spans="1:184" x14ac:dyDescent="0.25">
      <c r="A248" s="3"/>
      <c r="B248" s="3"/>
      <c r="C248" s="3"/>
      <c r="D248" s="3"/>
      <c r="E248" s="3"/>
      <c r="F248" s="46"/>
      <c r="G248" s="46"/>
    </row>
    <row r="249" spans="1:184" x14ac:dyDescent="0.25">
      <c r="A249" s="3"/>
      <c r="B249" s="3"/>
      <c r="C249" s="3"/>
      <c r="D249" s="3"/>
      <c r="E249" s="3"/>
      <c r="F249" s="46"/>
      <c r="G249" s="46"/>
    </row>
    <row r="250" spans="1:184" x14ac:dyDescent="0.25">
      <c r="A250" s="3"/>
      <c r="B250" s="3"/>
      <c r="C250" s="3"/>
      <c r="D250" s="3"/>
      <c r="E250" s="3"/>
      <c r="F250" s="46"/>
      <c r="G250" s="46"/>
    </row>
    <row r="251" spans="1:184" ht="27" x14ac:dyDescent="0.25">
      <c r="A251" s="3"/>
      <c r="B251" s="3"/>
      <c r="C251" s="47"/>
      <c r="D251" s="48"/>
      <c r="E251" s="48"/>
      <c r="F251" s="46"/>
      <c r="G251" s="46"/>
    </row>
    <row r="252" spans="1:184" ht="27" x14ac:dyDescent="0.25">
      <c r="A252" s="3"/>
      <c r="B252" s="3"/>
      <c r="C252" s="47"/>
      <c r="D252" s="48"/>
      <c r="E252" s="48"/>
      <c r="F252" s="46"/>
      <c r="G252" s="46"/>
    </row>
    <row r="253" spans="1:184" ht="27" x14ac:dyDescent="0.25">
      <c r="A253" s="3"/>
      <c r="B253" s="3"/>
      <c r="C253" s="47"/>
      <c r="D253" s="48"/>
      <c r="E253" s="48"/>
      <c r="F253" s="46"/>
      <c r="G253" s="46"/>
    </row>
    <row r="254" spans="1:184" ht="27" x14ac:dyDescent="0.25">
      <c r="A254" s="3"/>
      <c r="B254" s="3"/>
      <c r="C254" s="47"/>
      <c r="D254" s="48"/>
      <c r="E254" s="48"/>
      <c r="F254" s="46"/>
      <c r="G254" s="46"/>
    </row>
    <row r="255" spans="1:184" ht="27" x14ac:dyDescent="0.25">
      <c r="A255" s="3"/>
      <c r="B255" s="3"/>
      <c r="C255" s="47"/>
      <c r="D255" s="48"/>
      <c r="E255" s="48"/>
      <c r="F255" s="46"/>
      <c r="G255" s="46"/>
    </row>
    <row r="256" spans="1:184" ht="27" x14ac:dyDescent="0.25">
      <c r="A256" s="3"/>
      <c r="B256" s="3"/>
      <c r="C256" s="47"/>
      <c r="D256" s="48"/>
      <c r="E256" s="48"/>
      <c r="F256" s="46"/>
      <c r="G256" s="46"/>
    </row>
    <row r="257" spans="1:177" ht="27" x14ac:dyDescent="0.25">
      <c r="A257" s="3"/>
      <c r="B257" s="3"/>
      <c r="C257" s="47"/>
      <c r="D257" s="48"/>
      <c r="E257" s="48"/>
      <c r="F257" s="46"/>
      <c r="G257" s="46"/>
      <c r="FT257" s="1"/>
      <c r="FU257" s="1"/>
    </row>
    <row r="258" spans="1:177" ht="27" x14ac:dyDescent="0.25">
      <c r="A258" s="3"/>
      <c r="B258" s="3"/>
      <c r="C258" s="47"/>
      <c r="D258" s="48"/>
      <c r="E258" s="48"/>
      <c r="F258" s="46"/>
      <c r="G258" s="46"/>
      <c r="FT258" s="1"/>
      <c r="FU258" s="1"/>
    </row>
    <row r="259" spans="1:177" ht="27" x14ac:dyDescent="0.25">
      <c r="A259" s="3"/>
      <c r="B259" s="3"/>
      <c r="C259" s="47"/>
      <c r="D259" s="48"/>
      <c r="E259" s="48"/>
      <c r="F259" s="46"/>
      <c r="G259" s="46"/>
      <c r="FT259" s="1"/>
      <c r="FU259" s="1"/>
    </row>
    <row r="260" spans="1:177" ht="27" x14ac:dyDescent="0.25">
      <c r="A260" s="3"/>
      <c r="B260" s="3"/>
      <c r="C260" s="47"/>
      <c r="D260" s="48"/>
      <c r="E260" s="48"/>
      <c r="F260" s="46"/>
      <c r="G260" s="46"/>
      <c r="FT260" s="1"/>
      <c r="FU260" s="1"/>
    </row>
    <row r="261" spans="1:177" ht="27" x14ac:dyDescent="0.25">
      <c r="A261" s="3"/>
      <c r="B261" s="3"/>
      <c r="C261" s="47"/>
      <c r="D261" s="48"/>
      <c r="E261" s="48"/>
      <c r="F261" s="48"/>
      <c r="G261" s="48"/>
      <c r="FT261" s="1"/>
      <c r="FU261" s="1"/>
    </row>
    <row r="262" spans="1:177" ht="27" x14ac:dyDescent="0.25">
      <c r="A262" s="3"/>
      <c r="B262" s="3"/>
      <c r="C262" s="47"/>
      <c r="D262" s="48"/>
      <c r="E262" s="48"/>
      <c r="F262" s="48"/>
      <c r="G262" s="48"/>
      <c r="FT262" s="1"/>
      <c r="FU262" s="1"/>
    </row>
    <row r="263" spans="1:177" ht="27" x14ac:dyDescent="0.25">
      <c r="A263" s="3"/>
      <c r="B263" s="3"/>
      <c r="C263" s="47"/>
      <c r="D263" s="48"/>
      <c r="E263" s="48"/>
      <c r="F263" s="48"/>
      <c r="G263" s="48"/>
      <c r="FT263" s="1"/>
      <c r="FU263" s="1"/>
    </row>
    <row r="264" spans="1:177" ht="27" x14ac:dyDescent="0.25">
      <c r="A264" s="3"/>
      <c r="B264" s="3"/>
      <c r="C264" s="47"/>
      <c r="D264" s="48"/>
      <c r="E264" s="48"/>
      <c r="F264" s="48"/>
      <c r="G264" s="48"/>
      <c r="FT264" s="1"/>
      <c r="FU264" s="1"/>
    </row>
    <row r="265" spans="1:177" ht="27" x14ac:dyDescent="0.25">
      <c r="A265" s="3"/>
      <c r="B265" s="3"/>
      <c r="C265" s="47"/>
      <c r="D265" s="48"/>
      <c r="E265" s="48"/>
      <c r="F265" s="48"/>
      <c r="G265" s="48"/>
      <c r="FT265" s="1"/>
      <c r="FU265" s="1"/>
    </row>
    <row r="266" spans="1:177" ht="27" x14ac:dyDescent="0.25">
      <c r="A266" s="3"/>
      <c r="B266" s="3"/>
      <c r="C266" s="47"/>
      <c r="D266" s="48"/>
      <c r="E266" s="48"/>
      <c r="F266" s="48"/>
      <c r="G266" s="48"/>
      <c r="FT266" s="1"/>
      <c r="FU266" s="1"/>
    </row>
    <row r="267" spans="1:177" ht="27" x14ac:dyDescent="0.25">
      <c r="A267" s="3"/>
      <c r="B267" s="3"/>
      <c r="C267" s="47"/>
      <c r="D267" s="48"/>
      <c r="E267" s="48"/>
      <c r="F267" s="48"/>
      <c r="G267" s="48"/>
      <c r="FT267" s="1"/>
      <c r="FU267" s="1"/>
    </row>
    <row r="268" spans="1:177" ht="27" x14ac:dyDescent="0.25">
      <c r="A268" s="3"/>
      <c r="B268" s="3"/>
      <c r="C268" s="47"/>
      <c r="D268" s="48"/>
      <c r="E268" s="48"/>
      <c r="F268" s="48"/>
      <c r="G268" s="48"/>
      <c r="FT268" s="1"/>
      <c r="FU268" s="1"/>
    </row>
    <row r="269" spans="1:177" ht="27" x14ac:dyDescent="0.25">
      <c r="A269" s="3"/>
      <c r="B269" s="3"/>
      <c r="C269" s="47"/>
      <c r="D269" s="48"/>
      <c r="E269" s="48"/>
      <c r="F269" s="48"/>
      <c r="G269" s="48"/>
      <c r="FT269" s="1"/>
      <c r="FU269" s="1"/>
    </row>
    <row r="270" spans="1:177" ht="27" x14ac:dyDescent="0.25">
      <c r="A270" s="3"/>
      <c r="B270" s="3"/>
      <c r="C270" s="47"/>
      <c r="D270" s="48"/>
      <c r="E270" s="48"/>
      <c r="F270" s="48"/>
      <c r="G270" s="48"/>
      <c r="FT270" s="1"/>
      <c r="FU270" s="1"/>
    </row>
    <row r="271" spans="1:177" ht="27" x14ac:dyDescent="0.25">
      <c r="A271" s="3"/>
      <c r="B271" s="3"/>
      <c r="C271" s="47"/>
      <c r="D271" s="48"/>
      <c r="E271" s="48"/>
      <c r="F271" s="48"/>
      <c r="G271" s="48"/>
      <c r="FT271" s="1"/>
      <c r="FU271" s="1"/>
    </row>
    <row r="272" spans="1:177" ht="27" x14ac:dyDescent="0.25">
      <c r="A272" s="3"/>
      <c r="B272" s="3"/>
      <c r="C272" s="47"/>
      <c r="D272" s="48"/>
      <c r="E272" s="48"/>
      <c r="F272" s="48"/>
      <c r="G272" s="48"/>
      <c r="FT272" s="1"/>
      <c r="FU272" s="1"/>
    </row>
    <row r="273" spans="1:177" ht="27" x14ac:dyDescent="0.25">
      <c r="A273" s="3"/>
      <c r="B273" s="3"/>
      <c r="C273" s="47"/>
      <c r="D273" s="48"/>
      <c r="E273" s="48"/>
      <c r="F273" s="48"/>
      <c r="G273" s="48"/>
      <c r="FT273" s="1"/>
      <c r="FU273" s="1"/>
    </row>
    <row r="274" spans="1:177" ht="27" x14ac:dyDescent="0.25">
      <c r="A274" s="3"/>
      <c r="B274" s="3"/>
      <c r="C274" s="47"/>
      <c r="D274" s="48"/>
      <c r="E274" s="48"/>
      <c r="F274" s="48"/>
      <c r="G274" s="48"/>
      <c r="FT274" s="1"/>
      <c r="FU274" s="1"/>
    </row>
    <row r="275" spans="1:177" ht="27" x14ac:dyDescent="0.25">
      <c r="A275" s="3"/>
      <c r="B275" s="3"/>
      <c r="C275" s="47"/>
      <c r="D275" s="48"/>
      <c r="E275" s="48"/>
      <c r="F275" s="48"/>
      <c r="G275" s="48"/>
      <c r="FT275" s="1"/>
      <c r="FU275" s="1"/>
    </row>
    <row r="276" spans="1:177" ht="27" x14ac:dyDescent="0.25">
      <c r="A276" s="3"/>
      <c r="B276" s="3"/>
      <c r="C276" s="47"/>
      <c r="D276" s="48"/>
      <c r="E276" s="48"/>
      <c r="F276" s="48"/>
      <c r="G276" s="48"/>
      <c r="FT276" s="1"/>
      <c r="FU276" s="1"/>
    </row>
    <row r="277" spans="1:177" ht="27" x14ac:dyDescent="0.25">
      <c r="A277" s="3"/>
      <c r="B277" s="3"/>
      <c r="C277" s="47"/>
      <c r="D277" s="48"/>
      <c r="E277" s="48"/>
      <c r="F277" s="48"/>
      <c r="G277" s="48"/>
      <c r="FT277" s="1"/>
      <c r="FU277" s="1"/>
    </row>
    <row r="278" spans="1:177" ht="27" x14ac:dyDescent="0.25">
      <c r="A278" s="3"/>
      <c r="B278" s="3"/>
      <c r="C278" s="47"/>
      <c r="D278" s="48"/>
      <c r="E278" s="48"/>
      <c r="F278" s="48"/>
      <c r="G278" s="48"/>
      <c r="FT278" s="1"/>
      <c r="FU278" s="1"/>
    </row>
    <row r="279" spans="1:177" ht="27" x14ac:dyDescent="0.25">
      <c r="A279" s="3"/>
      <c r="B279" s="3"/>
      <c r="C279" s="47"/>
      <c r="D279" s="48"/>
      <c r="E279" s="48"/>
      <c r="F279" s="48"/>
      <c r="G279" s="48"/>
      <c r="FT279" s="1"/>
      <c r="FU279" s="1"/>
    </row>
    <row r="280" spans="1:177" ht="27" x14ac:dyDescent="0.25">
      <c r="A280" s="3"/>
      <c r="B280" s="3"/>
      <c r="C280" s="47"/>
      <c r="D280" s="48"/>
      <c r="E280" s="48"/>
      <c r="F280" s="48"/>
      <c r="G280" s="48"/>
      <c r="FT280" s="1"/>
      <c r="FU280" s="1"/>
    </row>
    <row r="281" spans="1:177" ht="27" x14ac:dyDescent="0.25">
      <c r="A281" s="3"/>
      <c r="B281" s="3"/>
      <c r="C281" s="47"/>
      <c r="D281" s="48"/>
      <c r="E281" s="48"/>
      <c r="F281" s="48"/>
      <c r="G281" s="48"/>
      <c r="FT281" s="1"/>
      <c r="FU281" s="1"/>
    </row>
    <row r="282" spans="1:177" ht="27" x14ac:dyDescent="0.25">
      <c r="A282" s="3"/>
      <c r="B282" s="3"/>
      <c r="C282" s="47"/>
      <c r="D282" s="48"/>
      <c r="E282" s="48"/>
      <c r="F282" s="48"/>
      <c r="G282" s="48"/>
      <c r="FT282" s="1"/>
      <c r="FU282" s="1"/>
    </row>
    <row r="283" spans="1:177" ht="27" x14ac:dyDescent="0.25">
      <c r="A283" s="3"/>
      <c r="B283" s="3"/>
      <c r="C283" s="47"/>
      <c r="D283" s="48"/>
      <c r="E283" s="48"/>
      <c r="F283" s="48"/>
      <c r="G283" s="48"/>
      <c r="FT283" s="1"/>
      <c r="FU283" s="1"/>
    </row>
    <row r="284" spans="1:177" ht="27" x14ac:dyDescent="0.25">
      <c r="A284" s="3"/>
      <c r="B284" s="3"/>
      <c r="C284" s="47"/>
      <c r="D284" s="48"/>
      <c r="E284" s="48"/>
      <c r="F284" s="48"/>
      <c r="G284" s="48"/>
      <c r="FT284" s="1"/>
      <c r="FU284" s="1"/>
    </row>
    <row r="285" spans="1:177" ht="27" x14ac:dyDescent="0.25">
      <c r="A285" s="3"/>
      <c r="B285" s="3"/>
      <c r="C285" s="47"/>
      <c r="D285" s="48"/>
      <c r="E285" s="48"/>
      <c r="F285" s="48"/>
      <c r="G285" s="48"/>
      <c r="FT285" s="1"/>
      <c r="FU285" s="1"/>
    </row>
    <row r="286" spans="1:177" ht="27" x14ac:dyDescent="0.25">
      <c r="A286" s="3"/>
      <c r="B286" s="3"/>
      <c r="C286" s="47"/>
      <c r="D286" s="48"/>
      <c r="E286" s="48"/>
      <c r="F286" s="48"/>
      <c r="G286" s="48"/>
      <c r="FT286" s="1"/>
      <c r="FU286" s="1"/>
    </row>
    <row r="287" spans="1:177" ht="27" x14ac:dyDescent="0.25">
      <c r="A287" s="3"/>
      <c r="B287" s="3"/>
      <c r="C287" s="47"/>
      <c r="D287" s="48"/>
      <c r="E287" s="48"/>
      <c r="F287" s="48"/>
      <c r="G287" s="48"/>
      <c r="FT287" s="1"/>
      <c r="FU287" s="1"/>
    </row>
    <row r="288" spans="1:177" ht="27" x14ac:dyDescent="0.25">
      <c r="A288" s="3"/>
      <c r="B288" s="3"/>
      <c r="C288" s="47"/>
      <c r="D288" s="48"/>
      <c r="E288" s="48"/>
      <c r="F288" s="48"/>
      <c r="G288" s="48"/>
      <c r="FT288" s="1"/>
      <c r="FU288" s="1"/>
    </row>
    <row r="289" spans="1:177" ht="27" x14ac:dyDescent="0.25">
      <c r="A289" s="3"/>
      <c r="B289" s="3"/>
      <c r="C289" s="47"/>
      <c r="D289" s="48"/>
      <c r="E289" s="48"/>
      <c r="F289" s="48"/>
      <c r="G289" s="48"/>
      <c r="FT289" s="1"/>
      <c r="FU289" s="1"/>
    </row>
    <row r="290" spans="1:177" ht="27" x14ac:dyDescent="0.25">
      <c r="A290" s="3"/>
      <c r="B290" s="3"/>
      <c r="C290" s="47"/>
      <c r="D290" s="48"/>
      <c r="E290" s="48"/>
      <c r="F290" s="48"/>
      <c r="G290" s="48"/>
      <c r="FT290" s="1"/>
      <c r="FU290" s="1"/>
    </row>
    <row r="291" spans="1:177" ht="27" x14ac:dyDescent="0.25">
      <c r="A291" s="3"/>
      <c r="B291" s="3"/>
      <c r="C291" s="47"/>
      <c r="D291" s="48"/>
      <c r="E291" s="48"/>
      <c r="F291" s="48"/>
      <c r="G291" s="48"/>
      <c r="FT291" s="1"/>
      <c r="FU291" s="1"/>
    </row>
    <row r="292" spans="1:177" ht="27" x14ac:dyDescent="0.25">
      <c r="A292" s="3"/>
      <c r="B292" s="3"/>
      <c r="C292" s="47"/>
      <c r="D292" s="48"/>
      <c r="E292" s="48"/>
      <c r="F292" s="48"/>
      <c r="G292" s="48"/>
      <c r="FT292" s="1"/>
      <c r="FU292" s="1"/>
    </row>
    <row r="293" spans="1:177" ht="27" x14ac:dyDescent="0.25">
      <c r="A293" s="3"/>
      <c r="B293" s="3"/>
      <c r="C293" s="47"/>
      <c r="D293" s="48"/>
      <c r="E293" s="48"/>
      <c r="F293" s="48"/>
      <c r="G293" s="48"/>
      <c r="FT293" s="1"/>
      <c r="FU293" s="1"/>
    </row>
    <row r="294" spans="1:177" ht="27" x14ac:dyDescent="0.25">
      <c r="A294" s="3"/>
      <c r="B294" s="3"/>
      <c r="C294" s="47"/>
      <c r="D294" s="48"/>
      <c r="E294" s="48"/>
      <c r="F294" s="48"/>
      <c r="G294" s="48"/>
      <c r="FT294" s="1"/>
      <c r="FU294" s="1"/>
    </row>
    <row r="295" spans="1:177" ht="27" x14ac:dyDescent="0.25">
      <c r="A295" s="3"/>
      <c r="B295" s="3"/>
      <c r="C295" s="47"/>
      <c r="D295" s="48"/>
      <c r="E295" s="48"/>
      <c r="F295" s="48"/>
      <c r="G295" s="48"/>
      <c r="FT295" s="1"/>
      <c r="FU295" s="1"/>
    </row>
    <row r="296" spans="1:177" ht="27" x14ac:dyDescent="0.25">
      <c r="A296" s="3"/>
      <c r="B296" s="3"/>
      <c r="C296" s="47"/>
      <c r="D296" s="48"/>
      <c r="E296" s="48"/>
      <c r="F296" s="48"/>
      <c r="G296" s="48"/>
      <c r="FT296" s="1"/>
      <c r="FU296" s="1"/>
    </row>
    <row r="297" spans="1:177" ht="27" x14ac:dyDescent="0.25">
      <c r="A297" s="3"/>
      <c r="B297" s="3"/>
      <c r="C297" s="47"/>
      <c r="D297" s="48"/>
      <c r="E297" s="48"/>
      <c r="F297" s="48"/>
      <c r="G297" s="48"/>
      <c r="FT297" s="1"/>
      <c r="FU297" s="1"/>
    </row>
    <row r="298" spans="1:177" ht="27" x14ac:dyDescent="0.25">
      <c r="A298" s="3"/>
      <c r="B298" s="3"/>
      <c r="C298" s="47"/>
      <c r="D298" s="48"/>
      <c r="E298" s="48"/>
      <c r="F298" s="48"/>
      <c r="G298" s="48"/>
      <c r="FT298" s="1"/>
      <c r="FU298" s="1"/>
    </row>
    <row r="299" spans="1:177" ht="27" x14ac:dyDescent="0.25">
      <c r="A299" s="3"/>
      <c r="B299" s="3"/>
      <c r="C299" s="47"/>
      <c r="D299" s="48"/>
      <c r="E299" s="48"/>
      <c r="F299" s="48"/>
      <c r="G299" s="48"/>
      <c r="FT299" s="1"/>
      <c r="FU299" s="1"/>
    </row>
    <row r="300" spans="1:177" ht="27" x14ac:dyDescent="0.25">
      <c r="A300" s="3"/>
      <c r="B300" s="3"/>
      <c r="C300" s="47"/>
      <c r="D300" s="48"/>
      <c r="E300" s="48"/>
      <c r="F300" s="48"/>
      <c r="G300" s="48"/>
      <c r="FT300" s="1"/>
      <c r="FU300" s="1"/>
    </row>
    <row r="301" spans="1:177" ht="27" x14ac:dyDescent="0.25">
      <c r="A301" s="3"/>
      <c r="B301" s="3"/>
      <c r="C301" s="47"/>
      <c r="D301" s="48"/>
      <c r="E301" s="48"/>
      <c r="F301" s="48"/>
      <c r="G301" s="48"/>
      <c r="FT301" s="1"/>
      <c r="FU301" s="1"/>
    </row>
    <row r="302" spans="1:177" ht="27" x14ac:dyDescent="0.25">
      <c r="A302" s="3"/>
      <c r="B302" s="3"/>
      <c r="C302" s="47"/>
      <c r="D302" s="48"/>
      <c r="E302" s="48"/>
      <c r="F302" s="48"/>
      <c r="G302" s="48"/>
      <c r="FT302" s="1"/>
      <c r="FU302" s="1"/>
    </row>
    <row r="303" spans="1:177" ht="27" x14ac:dyDescent="0.25">
      <c r="A303" s="3"/>
      <c r="B303" s="3"/>
      <c r="C303" s="47"/>
      <c r="D303" s="48"/>
      <c r="E303" s="48"/>
      <c r="F303" s="48"/>
      <c r="G303" s="48"/>
      <c r="FT303" s="1"/>
      <c r="FU303" s="1"/>
    </row>
    <row r="304" spans="1:177" ht="27" x14ac:dyDescent="0.25">
      <c r="A304" s="3"/>
      <c r="B304" s="3"/>
      <c r="C304" s="47"/>
      <c r="D304" s="48"/>
      <c r="E304" s="48"/>
      <c r="F304" s="48"/>
      <c r="G304" s="48"/>
      <c r="FT304" s="1"/>
      <c r="FU304" s="1"/>
    </row>
    <row r="305" spans="1:177" ht="27" x14ac:dyDescent="0.25">
      <c r="A305" s="3"/>
      <c r="B305" s="3"/>
      <c r="C305" s="47"/>
      <c r="D305" s="48"/>
      <c r="E305" s="48"/>
      <c r="F305" s="48"/>
      <c r="G305" s="48"/>
      <c r="FT305" s="1"/>
      <c r="FU305" s="1"/>
    </row>
    <row r="306" spans="1:177" ht="27" x14ac:dyDescent="0.25">
      <c r="A306" s="3"/>
      <c r="B306" s="3"/>
      <c r="C306" s="47"/>
      <c r="D306" s="48"/>
      <c r="E306" s="48"/>
      <c r="F306" s="48"/>
      <c r="G306" s="48"/>
      <c r="FT306" s="1"/>
      <c r="FU306" s="1"/>
    </row>
    <row r="307" spans="1:177" ht="27" x14ac:dyDescent="0.25">
      <c r="A307" s="3"/>
      <c r="B307" s="3"/>
      <c r="C307" s="47"/>
      <c r="D307" s="48"/>
      <c r="E307" s="48"/>
      <c r="F307" s="48"/>
      <c r="G307" s="48"/>
      <c r="FT307" s="1"/>
      <c r="FU307" s="1"/>
    </row>
    <row r="308" spans="1:177" ht="27" x14ac:dyDescent="0.25">
      <c r="A308" s="3"/>
      <c r="B308" s="3"/>
      <c r="C308" s="47"/>
      <c r="D308" s="48"/>
      <c r="E308" s="48"/>
      <c r="F308" s="48"/>
      <c r="G308" s="48"/>
      <c r="FT308" s="1"/>
      <c r="FU308" s="1"/>
    </row>
    <row r="309" spans="1:177" ht="27" x14ac:dyDescent="0.25">
      <c r="A309" s="3"/>
      <c r="B309" s="3"/>
      <c r="C309" s="47"/>
      <c r="D309" s="48"/>
      <c r="E309" s="48"/>
      <c r="F309" s="48"/>
      <c r="G309" s="48"/>
      <c r="FT309" s="1"/>
      <c r="FU309" s="1"/>
    </row>
    <row r="310" spans="1:177" ht="27" x14ac:dyDescent="0.25">
      <c r="A310" s="3"/>
      <c r="B310" s="3"/>
      <c r="C310" s="47"/>
      <c r="D310" s="48"/>
      <c r="E310" s="48"/>
      <c r="F310" s="48"/>
      <c r="G310" s="48"/>
      <c r="FT310" s="1"/>
      <c r="FU310" s="1"/>
    </row>
    <row r="311" spans="1:177" ht="27" x14ac:dyDescent="0.25">
      <c r="A311" s="3"/>
      <c r="B311" s="3"/>
      <c r="C311" s="47"/>
      <c r="D311" s="48"/>
      <c r="E311" s="48"/>
      <c r="F311" s="48"/>
      <c r="G311" s="48"/>
      <c r="FT311" s="1"/>
      <c r="FU311" s="1"/>
    </row>
    <row r="312" spans="1:177" ht="27" x14ac:dyDescent="0.25">
      <c r="A312" s="3"/>
      <c r="B312" s="3"/>
      <c r="C312" s="47"/>
      <c r="D312" s="48"/>
      <c r="E312" s="48"/>
      <c r="F312" s="48"/>
      <c r="G312" s="48"/>
      <c r="FT312" s="1"/>
      <c r="FU312" s="1"/>
    </row>
    <row r="313" spans="1:177" ht="27" x14ac:dyDescent="0.25">
      <c r="A313" s="3"/>
      <c r="B313" s="3"/>
      <c r="C313" s="47"/>
      <c r="D313" s="48"/>
      <c r="E313" s="48"/>
      <c r="F313" s="48"/>
      <c r="G313" s="48"/>
      <c r="FT313" s="1"/>
      <c r="FU313" s="1"/>
    </row>
    <row r="314" spans="1:177" ht="27" x14ac:dyDescent="0.25">
      <c r="A314" s="3"/>
      <c r="B314" s="3"/>
      <c r="C314" s="47"/>
      <c r="D314" s="48"/>
      <c r="E314" s="48"/>
      <c r="F314" s="48"/>
      <c r="G314" s="48"/>
      <c r="FT314" s="1"/>
      <c r="FU314" s="1"/>
    </row>
    <row r="315" spans="1:177" ht="27" x14ac:dyDescent="0.25">
      <c r="A315" s="3"/>
      <c r="B315" s="3"/>
      <c r="C315" s="47"/>
      <c r="D315" s="48"/>
      <c r="E315" s="48"/>
      <c r="F315" s="48"/>
      <c r="G315" s="48"/>
      <c r="FT315" s="1"/>
      <c r="FU315" s="1"/>
    </row>
    <row r="316" spans="1:177" x14ac:dyDescent="0.25">
      <c r="A316" s="49"/>
      <c r="B316" s="49"/>
      <c r="C316" s="49"/>
      <c r="D316" s="49"/>
      <c r="E316" s="49"/>
      <c r="F316" s="49"/>
      <c r="G316" s="49"/>
      <c r="FT316" s="1"/>
      <c r="FU316" s="1"/>
    </row>
    <row r="317" spans="1:177" x14ac:dyDescent="0.25">
      <c r="A317" s="49"/>
      <c r="B317" s="49"/>
      <c r="C317" s="49"/>
      <c r="D317" s="49"/>
      <c r="E317" s="49"/>
      <c r="F317" s="49"/>
      <c r="G317" s="49"/>
      <c r="FT317" s="1"/>
      <c r="FU317" s="1"/>
    </row>
    <row r="318" spans="1:177" x14ac:dyDescent="0.25">
      <c r="A318" s="3"/>
      <c r="B318" s="3"/>
      <c r="C318" s="3"/>
      <c r="D318" s="3"/>
      <c r="E318" s="3"/>
      <c r="F318" s="3"/>
      <c r="G318" s="3"/>
      <c r="FT318" s="1"/>
      <c r="FU318" s="1"/>
    </row>
    <row r="319" spans="1:177" ht="27" x14ac:dyDescent="0.35">
      <c r="A319" s="50"/>
      <c r="B319" s="50"/>
      <c r="C319" s="50"/>
      <c r="D319" s="50"/>
      <c r="E319" s="50"/>
      <c r="F319" s="50"/>
      <c r="G319" s="50"/>
      <c r="FT319" s="1"/>
      <c r="FU319" s="1"/>
    </row>
    <row r="320" spans="1:177" ht="27" x14ac:dyDescent="0.35">
      <c r="A320" s="50"/>
      <c r="B320" s="50"/>
      <c r="C320" s="50"/>
      <c r="D320" s="50"/>
      <c r="E320" s="50"/>
      <c r="F320" s="50"/>
      <c r="G320" s="50"/>
      <c r="FT320" s="1"/>
      <c r="FU320" s="1"/>
    </row>
    <row r="321" spans="1:177" ht="27" x14ac:dyDescent="0.35">
      <c r="A321" s="50"/>
      <c r="B321" s="50"/>
      <c r="C321" s="50"/>
      <c r="D321" s="50"/>
      <c r="E321" s="50"/>
      <c r="F321" s="50"/>
      <c r="G321" s="50"/>
      <c r="FT321" s="1"/>
      <c r="FU321" s="1"/>
    </row>
    <row r="322" spans="1:177" ht="27" x14ac:dyDescent="0.35">
      <c r="A322" s="50"/>
      <c r="B322" s="50"/>
      <c r="C322" s="50"/>
      <c r="D322" s="50"/>
      <c r="E322" s="50"/>
      <c r="F322" s="50"/>
      <c r="G322" s="50"/>
      <c r="FT322" s="1"/>
      <c r="FU322" s="1"/>
    </row>
    <row r="323" spans="1:177" ht="27" x14ac:dyDescent="0.35">
      <c r="A323" s="50"/>
      <c r="B323" s="50"/>
      <c r="C323" s="50"/>
      <c r="D323" s="50"/>
      <c r="E323" s="50"/>
      <c r="F323" s="50"/>
      <c r="G323" s="50"/>
      <c r="FT323" s="1"/>
      <c r="FU323" s="1"/>
    </row>
    <row r="324" spans="1:177" ht="27" x14ac:dyDescent="0.35">
      <c r="A324" s="50"/>
      <c r="B324" s="50"/>
      <c r="C324" s="50"/>
      <c r="D324" s="50"/>
      <c r="E324" s="50"/>
      <c r="F324" s="50"/>
      <c r="G324" s="50"/>
      <c r="FT324" s="1"/>
      <c r="FU324" s="1"/>
    </row>
    <row r="325" spans="1:177" ht="27" x14ac:dyDescent="0.25">
      <c r="A325" s="3"/>
      <c r="B325" s="3"/>
      <c r="C325" s="48"/>
      <c r="D325" s="48"/>
      <c r="E325" s="48"/>
      <c r="F325" s="48"/>
      <c r="G325" s="48"/>
      <c r="FT325" s="1"/>
      <c r="FU325" s="1"/>
    </row>
    <row r="326" spans="1:177" ht="27" x14ac:dyDescent="0.35">
      <c r="A326" s="50"/>
      <c r="B326" s="50"/>
      <c r="C326" s="51"/>
      <c r="D326" s="50"/>
      <c r="E326" s="50"/>
      <c r="F326" s="50"/>
      <c r="G326" s="50"/>
      <c r="FT326" s="1"/>
      <c r="FU326" s="1"/>
    </row>
    <row r="327" spans="1:177" ht="27" x14ac:dyDescent="0.25">
      <c r="C327" s="48"/>
      <c r="D327" s="48"/>
      <c r="E327" s="48"/>
      <c r="F327" s="48"/>
      <c r="G327" s="48"/>
      <c r="FT327" s="1"/>
      <c r="FU327" s="1"/>
    </row>
    <row r="328" spans="1:177" ht="27" x14ac:dyDescent="0.35">
      <c r="A328" s="50"/>
      <c r="B328" s="50"/>
      <c r="C328" s="51"/>
      <c r="D328" s="50"/>
      <c r="E328" s="50"/>
      <c r="F328" s="50"/>
      <c r="G328" s="50"/>
      <c r="FT328" s="1"/>
      <c r="FU328" s="1"/>
    </row>
    <row r="329" spans="1:177" ht="27" x14ac:dyDescent="0.25">
      <c r="C329" s="52"/>
      <c r="D329" s="48"/>
      <c r="E329" s="48"/>
      <c r="F329" s="48"/>
      <c r="G329" s="48"/>
      <c r="FT329" s="1"/>
      <c r="FU329" s="1"/>
    </row>
    <row r="330" spans="1:177" ht="27" x14ac:dyDescent="0.25">
      <c r="C330" s="52"/>
      <c r="D330" s="48"/>
      <c r="E330" s="48"/>
      <c r="F330" s="48"/>
      <c r="G330" s="48"/>
      <c r="FT330" s="1"/>
      <c r="FU330" s="1"/>
    </row>
    <row r="331" spans="1:177" ht="27" x14ac:dyDescent="0.25">
      <c r="C331" s="52"/>
      <c r="D331" s="48"/>
      <c r="E331" s="48"/>
      <c r="F331" s="48"/>
      <c r="G331" s="48"/>
      <c r="FT331" s="1"/>
      <c r="FU331" s="1"/>
    </row>
    <row r="332" spans="1:177" ht="27" x14ac:dyDescent="0.25">
      <c r="C332" s="52"/>
      <c r="D332" s="48"/>
      <c r="E332" s="48"/>
      <c r="F332" s="48"/>
      <c r="G332" s="48"/>
      <c r="FT332" s="1"/>
      <c r="FU332" s="1"/>
    </row>
    <row r="333" spans="1:177" x14ac:dyDescent="0.25">
      <c r="A333" s="12"/>
      <c r="B333" s="12"/>
      <c r="C333" s="12"/>
      <c r="D333" s="12"/>
      <c r="E333" s="12"/>
      <c r="F333" s="12"/>
      <c r="G333" s="12"/>
      <c r="FT333" s="1"/>
      <c r="FU333" s="1"/>
    </row>
    <row r="334" spans="1:177" x14ac:dyDescent="0.25">
      <c r="A334" s="12"/>
      <c r="B334" s="12"/>
      <c r="C334" s="12"/>
      <c r="D334" s="12"/>
      <c r="E334" s="12"/>
      <c r="F334" s="12"/>
      <c r="G334" s="12"/>
      <c r="FT334" s="1"/>
      <c r="FU334" s="1"/>
    </row>
    <row r="335" spans="1:177" x14ac:dyDescent="0.25">
      <c r="A335" s="12"/>
      <c r="B335" s="12"/>
      <c r="C335" s="12"/>
      <c r="D335" s="12"/>
      <c r="E335" s="12"/>
      <c r="F335" s="12"/>
      <c r="G335" s="12"/>
      <c r="FT335" s="1"/>
      <c r="FU335" s="1"/>
    </row>
    <row r="336" spans="1:177" x14ac:dyDescent="0.25">
      <c r="A336" s="12"/>
      <c r="B336" s="12"/>
      <c r="C336" s="12"/>
      <c r="D336" s="12"/>
      <c r="E336" s="12"/>
      <c r="F336" s="12"/>
      <c r="G336" s="12"/>
      <c r="FT336" s="1"/>
      <c r="FU336" s="1"/>
    </row>
    <row r="337" spans="1:177" ht="27" x14ac:dyDescent="0.25">
      <c r="C337" s="52"/>
      <c r="D337" s="48"/>
      <c r="E337" s="48"/>
      <c r="F337" s="48"/>
      <c r="G337" s="48"/>
      <c r="FT337" s="1"/>
      <c r="FU337" s="1"/>
    </row>
    <row r="338" spans="1:177" ht="27" x14ac:dyDescent="0.25">
      <c r="C338" s="52"/>
      <c r="D338" s="48"/>
      <c r="E338" s="48"/>
      <c r="F338" s="48"/>
      <c r="G338" s="48"/>
      <c r="FT338" s="1"/>
      <c r="FU338" s="1"/>
    </row>
    <row r="339" spans="1:177" ht="27" x14ac:dyDescent="0.35">
      <c r="A339" s="50"/>
      <c r="B339" s="50"/>
      <c r="C339" s="51"/>
      <c r="D339" s="50"/>
      <c r="E339" s="50"/>
      <c r="F339" s="50"/>
      <c r="G339" s="50"/>
      <c r="FT339" s="1"/>
      <c r="FU339" s="1"/>
    </row>
    <row r="340" spans="1:177" ht="27" x14ac:dyDescent="0.25">
      <c r="C340" s="52"/>
      <c r="D340" s="48"/>
      <c r="E340" s="48"/>
      <c r="F340" s="48"/>
      <c r="G340" s="48"/>
      <c r="FT340" s="1"/>
      <c r="FU340" s="1"/>
    </row>
    <row r="341" spans="1:177" ht="27" x14ac:dyDescent="0.25">
      <c r="C341" s="52"/>
      <c r="D341" s="48"/>
      <c r="E341" s="48"/>
      <c r="F341" s="48"/>
      <c r="G341" s="48"/>
      <c r="FT341" s="1"/>
      <c r="FU341" s="1"/>
    </row>
    <row r="342" spans="1:177" ht="27" x14ac:dyDescent="0.25">
      <c r="C342" s="52"/>
      <c r="D342" s="48"/>
      <c r="E342" s="48"/>
      <c r="F342" s="48"/>
      <c r="G342" s="48"/>
      <c r="FT342" s="1"/>
      <c r="FU342" s="1"/>
    </row>
    <row r="343" spans="1:177" ht="27" x14ac:dyDescent="0.35">
      <c r="A343" s="50"/>
      <c r="B343" s="50"/>
      <c r="C343" s="51"/>
      <c r="D343" s="50"/>
      <c r="E343" s="50"/>
      <c r="F343" s="50"/>
      <c r="G343" s="50"/>
      <c r="FT343" s="1"/>
      <c r="FU343" s="1"/>
    </row>
    <row r="344" spans="1:177" x14ac:dyDescent="0.25">
      <c r="FT344" s="1"/>
      <c r="FU344" s="1"/>
    </row>
    <row r="345" spans="1:177" x14ac:dyDescent="0.25">
      <c r="FT345" s="1"/>
      <c r="FU345" s="1"/>
    </row>
    <row r="346" spans="1:177" x14ac:dyDescent="0.25">
      <c r="FT346" s="1"/>
      <c r="FU346" s="1"/>
    </row>
    <row r="347" spans="1:177" x14ac:dyDescent="0.25">
      <c r="FT347" s="1"/>
      <c r="FU347" s="1"/>
    </row>
    <row r="348" spans="1:177" x14ac:dyDescent="0.25">
      <c r="FT348" s="1"/>
      <c r="FU348" s="1"/>
    </row>
    <row r="349" spans="1:177" x14ac:dyDescent="0.25">
      <c r="FT349" s="1"/>
      <c r="FU349" s="1"/>
    </row>
    <row r="350" spans="1:177" x14ac:dyDescent="0.25">
      <c r="FT350" s="1"/>
      <c r="FU350" s="1"/>
    </row>
    <row r="351" spans="1:177" x14ac:dyDescent="0.25">
      <c r="FT351" s="1"/>
      <c r="FU351" s="1"/>
    </row>
    <row r="353" spans="1:177" x14ac:dyDescent="0.25">
      <c r="FT353" s="1"/>
      <c r="FU353" s="1"/>
    </row>
    <row r="354" spans="1:177" x14ac:dyDescent="0.25">
      <c r="FT354" s="1"/>
      <c r="FU354" s="1"/>
    </row>
    <row r="355" spans="1:177" x14ac:dyDescent="0.25">
      <c r="FT355" s="1"/>
      <c r="FU355" s="1"/>
    </row>
    <row r="356" spans="1:177" x14ac:dyDescent="0.25">
      <c r="FT356" s="1"/>
      <c r="FU356" s="1"/>
    </row>
    <row r="357" spans="1:177" x14ac:dyDescent="0.25">
      <c r="FT357" s="1"/>
      <c r="FU357" s="1"/>
    </row>
    <row r="358" spans="1:177" ht="20.25" x14ac:dyDescent="0.3">
      <c r="A358" s="53"/>
      <c r="B358" s="53"/>
      <c r="C358" s="12"/>
      <c r="D358" s="53"/>
      <c r="E358" s="53"/>
      <c r="F358" s="53"/>
      <c r="G358" s="53"/>
      <c r="FT358" s="1"/>
      <c r="FU358" s="1"/>
    </row>
    <row r="359" spans="1:177" ht="20.25" x14ac:dyDescent="0.3">
      <c r="A359" s="53"/>
      <c r="B359" s="53"/>
      <c r="C359" s="12"/>
      <c r="D359" s="53"/>
      <c r="E359" s="53"/>
      <c r="F359" s="53"/>
      <c r="G359" s="53"/>
      <c r="FT359" s="1"/>
      <c r="FU359" s="1"/>
    </row>
    <row r="360" spans="1:177" ht="20.25" x14ac:dyDescent="0.3">
      <c r="A360" s="53"/>
      <c r="B360" s="53"/>
      <c r="C360" s="12"/>
      <c r="D360" s="53"/>
      <c r="E360" s="53"/>
      <c r="F360" s="53"/>
      <c r="G360" s="53"/>
      <c r="FT360" s="1"/>
      <c r="FU360" s="1"/>
    </row>
    <row r="361" spans="1:177" ht="20.25" x14ac:dyDescent="0.3">
      <c r="A361" s="53"/>
      <c r="B361" s="53"/>
      <c r="C361" s="12"/>
      <c r="D361" s="53"/>
      <c r="E361" s="53"/>
      <c r="F361" s="53"/>
      <c r="G361" s="53"/>
      <c r="FT361" s="1"/>
      <c r="FU361" s="1"/>
    </row>
    <row r="362" spans="1:177" ht="20.25" x14ac:dyDescent="0.3">
      <c r="A362" s="53"/>
      <c r="B362" s="53"/>
      <c r="C362" s="12"/>
      <c r="D362" s="53"/>
      <c r="E362" s="53"/>
      <c r="F362" s="53"/>
      <c r="G362" s="53"/>
      <c r="FT362" s="1"/>
      <c r="FU362" s="1"/>
    </row>
    <row r="363" spans="1:177" ht="20.25" x14ac:dyDescent="0.3">
      <c r="A363" s="53"/>
      <c r="B363" s="53"/>
      <c r="C363" s="12"/>
      <c r="D363" s="53"/>
      <c r="E363" s="53"/>
      <c r="F363" s="53"/>
      <c r="G363" s="53"/>
      <c r="FT363" s="1"/>
      <c r="FU363" s="1"/>
    </row>
    <row r="364" spans="1:177" ht="25.5" x14ac:dyDescent="0.25">
      <c r="A364" s="54"/>
      <c r="B364" s="54"/>
      <c r="C364" s="54"/>
      <c r="D364" s="54"/>
      <c r="E364" s="54"/>
      <c r="F364" s="54"/>
      <c r="G364" s="54"/>
      <c r="FT364" s="1"/>
      <c r="FU364" s="1"/>
    </row>
    <row r="377" spans="1:177" ht="15.75" x14ac:dyDescent="0.25">
      <c r="A377" s="55"/>
      <c r="B377" s="55"/>
      <c r="C377" s="55"/>
      <c r="D377" s="55"/>
      <c r="E377" s="55"/>
      <c r="F377" s="55"/>
      <c r="G377" s="55"/>
      <c r="FT377" s="1"/>
      <c r="FU377" s="1"/>
    </row>
  </sheetData>
  <mergeCells count="3">
    <mergeCell ref="C329:C332"/>
    <mergeCell ref="C337:C338"/>
    <mergeCell ref="C340:C3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8"/>
  <sheetViews>
    <sheetView rightToLeft="1" tabSelected="1" workbookViewId="0">
      <selection activeCell="H14" sqref="H14"/>
    </sheetView>
  </sheetViews>
  <sheetFormatPr defaultRowHeight="15" x14ac:dyDescent="0.25"/>
  <cols>
    <col min="1" max="1" width="9.140625" style="56"/>
    <col min="2" max="2" width="36.140625" style="56" bestFit="1" customWidth="1"/>
    <col min="3" max="3" width="9.85546875" style="56" customWidth="1"/>
    <col min="4" max="4" width="9.140625" style="56" customWidth="1"/>
    <col min="5" max="5" width="9.140625" style="56"/>
    <col min="6" max="6" width="22.85546875" style="56" customWidth="1"/>
    <col min="7" max="7" width="12.140625" style="57" bestFit="1" customWidth="1"/>
    <col min="8" max="8" width="13.28515625" style="57" customWidth="1"/>
    <col min="9" max="9" width="26.140625" style="56" customWidth="1"/>
    <col min="10" max="10" width="11.5703125" style="56" bestFit="1" customWidth="1"/>
    <col min="11" max="11" width="24" style="56" bestFit="1" customWidth="1"/>
    <col min="12" max="16384" width="9.140625" style="56"/>
  </cols>
  <sheetData>
    <row r="2" spans="1:11" ht="15.75" thickBot="1" x14ac:dyDescent="0.3"/>
    <row r="3" spans="1:11" ht="29.25" thickBot="1" x14ac:dyDescent="0.3">
      <c r="A3" s="58" t="s">
        <v>740</v>
      </c>
      <c r="B3" s="59"/>
      <c r="C3" s="59"/>
      <c r="D3" s="59"/>
      <c r="E3" s="59"/>
      <c r="F3" s="59"/>
      <c r="G3" s="59"/>
      <c r="H3" s="59"/>
      <c r="I3" s="59"/>
      <c r="J3" s="59"/>
      <c r="K3" s="60"/>
    </row>
    <row r="4" spans="1:11" ht="75" customHeight="1" x14ac:dyDescent="0.25">
      <c r="A4" s="61" t="s">
        <v>741</v>
      </c>
      <c r="B4" s="62" t="s">
        <v>742</v>
      </c>
      <c r="C4" s="63" t="s">
        <v>743</v>
      </c>
      <c r="D4" s="63"/>
      <c r="E4" s="63" t="s">
        <v>744</v>
      </c>
      <c r="F4" s="62" t="s">
        <v>745</v>
      </c>
      <c r="G4" s="64" t="s">
        <v>746</v>
      </c>
      <c r="H4" s="64" t="s">
        <v>747</v>
      </c>
      <c r="I4" s="63" t="s">
        <v>748</v>
      </c>
      <c r="J4" s="63" t="s">
        <v>749</v>
      </c>
      <c r="K4" s="65" t="s">
        <v>750</v>
      </c>
    </row>
    <row r="5" spans="1:11" ht="15.75" thickBot="1" x14ac:dyDescent="0.3">
      <c r="A5" s="66"/>
      <c r="B5" s="67"/>
      <c r="C5" s="68" t="s">
        <v>751</v>
      </c>
      <c r="D5" s="68" t="s">
        <v>752</v>
      </c>
      <c r="E5" s="69"/>
      <c r="F5" s="67"/>
      <c r="G5" s="70"/>
      <c r="H5" s="70"/>
      <c r="I5" s="67"/>
      <c r="J5" s="69"/>
      <c r="K5" s="71"/>
    </row>
    <row r="6" spans="1:11" x14ac:dyDescent="0.25">
      <c r="A6" s="72">
        <v>1</v>
      </c>
      <c r="B6" s="73" t="s">
        <v>16</v>
      </c>
      <c r="C6" s="73">
        <v>3</v>
      </c>
      <c r="D6" s="73">
        <v>20</v>
      </c>
      <c r="E6" s="73" t="s">
        <v>14</v>
      </c>
      <c r="F6" s="74"/>
      <c r="G6" s="75">
        <v>15985</v>
      </c>
      <c r="H6" s="75">
        <v>37900</v>
      </c>
      <c r="I6" s="76">
        <v>1233.1299999999997</v>
      </c>
      <c r="J6" s="77">
        <v>119583.33</v>
      </c>
      <c r="K6" s="78">
        <v>700</v>
      </c>
    </row>
    <row r="7" spans="1:11" x14ac:dyDescent="0.25">
      <c r="A7" s="79">
        <v>2</v>
      </c>
      <c r="B7" s="80" t="s">
        <v>23</v>
      </c>
      <c r="C7" s="80">
        <v>4</v>
      </c>
      <c r="D7" s="80">
        <v>20</v>
      </c>
      <c r="E7" s="80" t="s">
        <v>22</v>
      </c>
      <c r="F7" s="81"/>
      <c r="G7" s="82">
        <v>16111</v>
      </c>
      <c r="H7" s="82">
        <v>38026</v>
      </c>
      <c r="I7" s="83">
        <v>1518.6299999999999</v>
      </c>
      <c r="J7" s="84">
        <v>116713.33</v>
      </c>
      <c r="K7" s="85">
        <v>700</v>
      </c>
    </row>
    <row r="8" spans="1:11" x14ac:dyDescent="0.25">
      <c r="A8" s="79">
        <v>3</v>
      </c>
      <c r="B8" s="80" t="s">
        <v>26</v>
      </c>
      <c r="C8" s="80">
        <v>1</v>
      </c>
      <c r="D8" s="80">
        <v>20</v>
      </c>
      <c r="E8" s="80" t="s">
        <v>25</v>
      </c>
      <c r="F8" s="81"/>
      <c r="G8" s="82">
        <v>16150</v>
      </c>
      <c r="H8" s="82">
        <v>38065</v>
      </c>
      <c r="I8" s="83">
        <v>2533.85</v>
      </c>
      <c r="J8" s="84">
        <v>148860</v>
      </c>
      <c r="K8" s="85">
        <v>900</v>
      </c>
    </row>
    <row r="9" spans="1:11" x14ac:dyDescent="0.25">
      <c r="A9" s="79">
        <v>4</v>
      </c>
      <c r="B9" s="80" t="s">
        <v>29</v>
      </c>
      <c r="C9" s="80">
        <v>2</v>
      </c>
      <c r="D9" s="80">
        <v>20</v>
      </c>
      <c r="E9" s="80" t="s">
        <v>28</v>
      </c>
      <c r="F9" s="81"/>
      <c r="G9" s="82">
        <v>16235</v>
      </c>
      <c r="H9" s="82">
        <v>38150</v>
      </c>
      <c r="I9" s="83">
        <v>3100.8500000000004</v>
      </c>
      <c r="J9" s="84">
        <v>146370</v>
      </c>
      <c r="K9" s="85">
        <v>900</v>
      </c>
    </row>
    <row r="10" spans="1:11" x14ac:dyDescent="0.25">
      <c r="A10" s="79">
        <v>5</v>
      </c>
      <c r="B10" s="80" t="s">
        <v>32</v>
      </c>
      <c r="C10" s="80">
        <v>5</v>
      </c>
      <c r="D10" s="80">
        <v>20</v>
      </c>
      <c r="E10" s="80" t="s">
        <v>31</v>
      </c>
      <c r="F10" s="81"/>
      <c r="G10" s="82">
        <v>16568</v>
      </c>
      <c r="H10" s="82">
        <v>38483</v>
      </c>
      <c r="I10" s="83">
        <v>4542.5599999999995</v>
      </c>
      <c r="J10" s="84">
        <v>121333.33</v>
      </c>
      <c r="K10" s="85">
        <v>800</v>
      </c>
    </row>
    <row r="11" spans="1:11" x14ac:dyDescent="0.25">
      <c r="A11" s="79">
        <v>6</v>
      </c>
      <c r="B11" s="80" t="s">
        <v>35</v>
      </c>
      <c r="C11" s="80">
        <v>9</v>
      </c>
      <c r="D11" s="80">
        <v>20</v>
      </c>
      <c r="E11" s="80" t="s">
        <v>34</v>
      </c>
      <c r="F11" s="81"/>
      <c r="G11" s="82">
        <v>16638</v>
      </c>
      <c r="H11" s="82">
        <v>38553</v>
      </c>
      <c r="I11" s="83">
        <v>5530.6799999999994</v>
      </c>
      <c r="J11" s="84">
        <v>146366.66999999998</v>
      </c>
      <c r="K11" s="85">
        <v>1000</v>
      </c>
    </row>
    <row r="12" spans="1:11" x14ac:dyDescent="0.25">
      <c r="A12" s="79">
        <v>7</v>
      </c>
      <c r="B12" s="80" t="s">
        <v>38</v>
      </c>
      <c r="C12" s="80">
        <v>0</v>
      </c>
      <c r="D12" s="80">
        <v>0</v>
      </c>
      <c r="E12" s="80" t="s">
        <v>37</v>
      </c>
      <c r="F12" s="81"/>
      <c r="G12" s="82">
        <v>16664</v>
      </c>
      <c r="H12" s="82">
        <v>38579</v>
      </c>
      <c r="I12" s="83">
        <v>5843</v>
      </c>
      <c r="J12" s="84">
        <v>145533.33000000002</v>
      </c>
      <c r="K12" s="85">
        <v>1000</v>
      </c>
    </row>
    <row r="13" spans="1:11" x14ac:dyDescent="0.25">
      <c r="A13" s="79">
        <v>8</v>
      </c>
      <c r="B13" s="80" t="s">
        <v>41</v>
      </c>
      <c r="C13" s="80">
        <v>8</v>
      </c>
      <c r="D13" s="80">
        <v>20</v>
      </c>
      <c r="E13" s="80" t="s">
        <v>40</v>
      </c>
      <c r="F13" s="81"/>
      <c r="G13" s="82">
        <v>16770</v>
      </c>
      <c r="H13" s="82">
        <v>38685</v>
      </c>
      <c r="I13" s="83">
        <v>4295.58</v>
      </c>
      <c r="J13" s="84">
        <v>101546.67</v>
      </c>
      <c r="K13" s="85">
        <v>700</v>
      </c>
    </row>
    <row r="14" spans="1:11" x14ac:dyDescent="0.25">
      <c r="A14" s="79">
        <v>9</v>
      </c>
      <c r="B14" s="80" t="s">
        <v>44</v>
      </c>
      <c r="C14" s="80">
        <v>7</v>
      </c>
      <c r="D14" s="80">
        <v>20</v>
      </c>
      <c r="E14" s="80" t="s">
        <v>43</v>
      </c>
      <c r="F14" s="81"/>
      <c r="G14" s="82">
        <v>16791</v>
      </c>
      <c r="H14" s="82">
        <v>38706</v>
      </c>
      <c r="I14" s="83">
        <v>6457.2500000000009</v>
      </c>
      <c r="J14" s="84">
        <v>141366.66999999998</v>
      </c>
      <c r="K14" s="85">
        <v>1000</v>
      </c>
    </row>
    <row r="15" spans="1:11" x14ac:dyDescent="0.25">
      <c r="A15" s="79">
        <v>10</v>
      </c>
      <c r="B15" s="80" t="s">
        <v>47</v>
      </c>
      <c r="C15" s="80">
        <v>14</v>
      </c>
      <c r="D15" s="80">
        <v>20</v>
      </c>
      <c r="E15" s="80" t="s">
        <v>46</v>
      </c>
      <c r="F15" s="81"/>
      <c r="G15" s="82">
        <v>17016</v>
      </c>
      <c r="H15" s="82">
        <v>38931</v>
      </c>
      <c r="I15" s="83">
        <v>6220.65</v>
      </c>
      <c r="J15" s="84">
        <v>109573.33</v>
      </c>
      <c r="K15" s="85">
        <v>800</v>
      </c>
    </row>
    <row r="16" spans="1:11" x14ac:dyDescent="0.25">
      <c r="A16" s="79">
        <v>11</v>
      </c>
      <c r="B16" s="80" t="s">
        <v>50</v>
      </c>
      <c r="C16" s="80">
        <v>11</v>
      </c>
      <c r="D16" s="80">
        <v>20</v>
      </c>
      <c r="E16" s="80" t="s">
        <v>49</v>
      </c>
      <c r="F16" s="81"/>
      <c r="G16" s="82">
        <v>17018</v>
      </c>
      <c r="H16" s="82">
        <v>38933</v>
      </c>
      <c r="I16" s="83">
        <v>7896.7800000000007</v>
      </c>
      <c r="J16" s="84">
        <v>133900</v>
      </c>
      <c r="K16" s="85">
        <v>1000</v>
      </c>
    </row>
    <row r="17" spans="1:11" x14ac:dyDescent="0.25">
      <c r="A17" s="79">
        <v>12</v>
      </c>
      <c r="B17" s="80" t="s">
        <v>53</v>
      </c>
      <c r="C17" s="80">
        <v>17</v>
      </c>
      <c r="D17" s="80">
        <v>20</v>
      </c>
      <c r="E17" s="80" t="s">
        <v>52</v>
      </c>
      <c r="F17" s="81"/>
      <c r="G17" s="82">
        <v>17062</v>
      </c>
      <c r="H17" s="82">
        <v>38977</v>
      </c>
      <c r="I17" s="83">
        <v>11549.7</v>
      </c>
      <c r="J17" s="84">
        <v>132466.66999999998</v>
      </c>
      <c r="K17" s="85">
        <v>1000</v>
      </c>
    </row>
    <row r="18" spans="1:11" x14ac:dyDescent="0.25">
      <c r="A18" s="79">
        <v>13</v>
      </c>
      <c r="B18" s="80" t="s">
        <v>56</v>
      </c>
      <c r="C18" s="80">
        <v>16</v>
      </c>
      <c r="D18" s="80">
        <v>20</v>
      </c>
      <c r="E18" s="80" t="s">
        <v>55</v>
      </c>
      <c r="F18" s="81"/>
      <c r="G18" s="82">
        <v>17177</v>
      </c>
      <c r="H18" s="82">
        <v>39092</v>
      </c>
      <c r="I18" s="83">
        <v>6116.8399999999992</v>
      </c>
      <c r="J18" s="84">
        <v>92190</v>
      </c>
      <c r="K18" s="85">
        <v>700</v>
      </c>
    </row>
    <row r="19" spans="1:11" x14ac:dyDescent="0.25">
      <c r="A19" s="79">
        <v>14</v>
      </c>
      <c r="B19" s="80" t="s">
        <v>59</v>
      </c>
      <c r="C19" s="80">
        <v>12</v>
      </c>
      <c r="D19" s="80">
        <v>20</v>
      </c>
      <c r="E19" s="80" t="s">
        <v>58</v>
      </c>
      <c r="F19" s="81"/>
      <c r="G19" s="82">
        <v>17247</v>
      </c>
      <c r="H19" s="82">
        <v>39162</v>
      </c>
      <c r="I19" s="83">
        <v>8414.619999999999</v>
      </c>
      <c r="J19" s="84">
        <v>116400</v>
      </c>
      <c r="K19" s="85">
        <v>900</v>
      </c>
    </row>
    <row r="20" spans="1:11" x14ac:dyDescent="0.25">
      <c r="A20" s="79">
        <v>15</v>
      </c>
      <c r="B20" s="80" t="s">
        <v>65</v>
      </c>
      <c r="C20" s="80">
        <v>22</v>
      </c>
      <c r="D20" s="80">
        <v>20</v>
      </c>
      <c r="E20" s="80" t="s">
        <v>64</v>
      </c>
      <c r="F20" s="81"/>
      <c r="G20" s="82">
        <v>17414</v>
      </c>
      <c r="H20" s="82">
        <v>39329</v>
      </c>
      <c r="I20" s="83">
        <v>14084.11</v>
      </c>
      <c r="J20" s="84">
        <v>176850</v>
      </c>
      <c r="K20" s="85">
        <v>1500</v>
      </c>
    </row>
    <row r="21" spans="1:11" x14ac:dyDescent="0.25">
      <c r="A21" s="79">
        <v>16</v>
      </c>
      <c r="B21" s="80" t="s">
        <v>71</v>
      </c>
      <c r="C21" s="80">
        <v>19</v>
      </c>
      <c r="D21" s="80">
        <v>20</v>
      </c>
      <c r="E21" s="80" t="s">
        <v>70</v>
      </c>
      <c r="F21" s="81"/>
      <c r="G21" s="82">
        <v>17549</v>
      </c>
      <c r="H21" s="82">
        <v>39464</v>
      </c>
      <c r="I21" s="83">
        <v>10251.289999999999</v>
      </c>
      <c r="J21" s="84">
        <v>136160</v>
      </c>
      <c r="K21" s="85">
        <v>1200</v>
      </c>
    </row>
    <row r="22" spans="1:11" x14ac:dyDescent="0.25">
      <c r="A22" s="79">
        <v>17</v>
      </c>
      <c r="B22" s="80" t="s">
        <v>74</v>
      </c>
      <c r="C22" s="80">
        <v>20</v>
      </c>
      <c r="D22" s="80">
        <v>20</v>
      </c>
      <c r="E22" s="80" t="s">
        <v>73</v>
      </c>
      <c r="F22" s="81"/>
      <c r="G22" s="82">
        <v>17558</v>
      </c>
      <c r="H22" s="82">
        <v>39473</v>
      </c>
      <c r="I22" s="83">
        <v>10465.32</v>
      </c>
      <c r="J22" s="84">
        <v>152775</v>
      </c>
      <c r="K22" s="85">
        <v>1350</v>
      </c>
    </row>
    <row r="23" spans="1:11" x14ac:dyDescent="0.25">
      <c r="A23" s="79">
        <v>18</v>
      </c>
      <c r="B23" s="80" t="s">
        <v>77</v>
      </c>
      <c r="C23" s="80">
        <v>23</v>
      </c>
      <c r="D23" s="80">
        <v>20</v>
      </c>
      <c r="E23" s="80" t="s">
        <v>76</v>
      </c>
      <c r="F23" s="81"/>
      <c r="G23" s="82">
        <v>17643</v>
      </c>
      <c r="H23" s="82">
        <v>39558</v>
      </c>
      <c r="I23" s="83">
        <v>20240.919999999998</v>
      </c>
      <c r="J23" s="84">
        <v>165550</v>
      </c>
      <c r="K23" s="85">
        <v>1500</v>
      </c>
    </row>
    <row r="24" spans="1:11" x14ac:dyDescent="0.25">
      <c r="A24" s="79">
        <v>19</v>
      </c>
      <c r="B24" s="80" t="s">
        <v>80</v>
      </c>
      <c r="C24" s="80">
        <v>18</v>
      </c>
      <c r="D24" s="80">
        <v>20</v>
      </c>
      <c r="E24" s="80" t="s">
        <v>79</v>
      </c>
      <c r="F24" s="81"/>
      <c r="G24" s="82">
        <v>17690</v>
      </c>
      <c r="H24" s="82">
        <v>39605</v>
      </c>
      <c r="I24" s="83">
        <v>14239.570000000002</v>
      </c>
      <c r="J24" s="84">
        <v>163250</v>
      </c>
      <c r="K24" s="85">
        <v>1500</v>
      </c>
    </row>
    <row r="25" spans="1:11" x14ac:dyDescent="0.25">
      <c r="A25" s="79">
        <v>20</v>
      </c>
      <c r="B25" s="80" t="s">
        <v>83</v>
      </c>
      <c r="C25" s="80">
        <v>757</v>
      </c>
      <c r="D25" s="80">
        <v>20</v>
      </c>
      <c r="E25" s="80" t="s">
        <v>82</v>
      </c>
      <c r="F25" s="81"/>
      <c r="G25" s="82">
        <v>17767</v>
      </c>
      <c r="H25" s="82">
        <v>39682</v>
      </c>
      <c r="I25" s="83">
        <v>20821.710000000003</v>
      </c>
      <c r="J25" s="84">
        <v>159450</v>
      </c>
      <c r="K25" s="85">
        <v>1500</v>
      </c>
    </row>
    <row r="26" spans="1:11" x14ac:dyDescent="0.25">
      <c r="A26" s="79">
        <v>21</v>
      </c>
      <c r="B26" s="80" t="s">
        <v>86</v>
      </c>
      <c r="C26" s="80">
        <v>1446</v>
      </c>
      <c r="D26" s="80">
        <v>1</v>
      </c>
      <c r="E26" s="80" t="s">
        <v>85</v>
      </c>
      <c r="F26" s="81"/>
      <c r="G26" s="82">
        <v>17773</v>
      </c>
      <c r="H26" s="82">
        <v>39688</v>
      </c>
      <c r="I26" s="83">
        <v>10791.17</v>
      </c>
      <c r="J26" s="84">
        <v>159150</v>
      </c>
      <c r="K26" s="85">
        <v>1500</v>
      </c>
    </row>
    <row r="27" spans="1:11" x14ac:dyDescent="0.25">
      <c r="A27" s="79">
        <v>22</v>
      </c>
      <c r="B27" s="80" t="s">
        <v>89</v>
      </c>
      <c r="C27" s="80">
        <v>30</v>
      </c>
      <c r="D27" s="80">
        <v>20</v>
      </c>
      <c r="E27" s="80" t="s">
        <v>88</v>
      </c>
      <c r="F27" s="81"/>
      <c r="G27" s="82">
        <v>17821</v>
      </c>
      <c r="H27" s="82">
        <v>39736</v>
      </c>
      <c r="I27" s="83">
        <v>13544.5</v>
      </c>
      <c r="J27" s="84">
        <v>141120</v>
      </c>
      <c r="K27" s="85">
        <v>1350</v>
      </c>
    </row>
    <row r="28" spans="1:11" x14ac:dyDescent="0.25">
      <c r="A28" s="79">
        <v>23</v>
      </c>
      <c r="B28" s="80" t="s">
        <v>92</v>
      </c>
      <c r="C28" s="80">
        <v>26</v>
      </c>
      <c r="D28" s="80">
        <v>20</v>
      </c>
      <c r="E28" s="80" t="s">
        <v>91</v>
      </c>
      <c r="F28" s="81"/>
      <c r="G28" s="82">
        <v>17931</v>
      </c>
      <c r="H28" s="82">
        <v>39846</v>
      </c>
      <c r="I28" s="83">
        <v>21634.589999999997</v>
      </c>
      <c r="J28" s="84">
        <v>227175</v>
      </c>
      <c r="K28" s="85">
        <v>2250</v>
      </c>
    </row>
    <row r="29" spans="1:11" x14ac:dyDescent="0.25">
      <c r="A29" s="79">
        <v>24</v>
      </c>
      <c r="B29" s="80" t="s">
        <v>95</v>
      </c>
      <c r="C29" s="80">
        <v>31</v>
      </c>
      <c r="D29" s="80">
        <v>20</v>
      </c>
      <c r="E29" s="80" t="s">
        <v>94</v>
      </c>
      <c r="F29" s="81"/>
      <c r="G29" s="82">
        <v>17932</v>
      </c>
      <c r="H29" s="82">
        <v>39847</v>
      </c>
      <c r="I29" s="83">
        <v>19133.269999999997</v>
      </c>
      <c r="J29" s="84">
        <v>204390</v>
      </c>
      <c r="K29" s="85">
        <v>2025</v>
      </c>
    </row>
    <row r="30" spans="1:11" x14ac:dyDescent="0.25">
      <c r="A30" s="79">
        <v>25</v>
      </c>
      <c r="B30" s="80" t="s">
        <v>98</v>
      </c>
      <c r="C30" s="80">
        <v>29</v>
      </c>
      <c r="D30" s="80">
        <v>20</v>
      </c>
      <c r="E30" s="80" t="s">
        <v>97</v>
      </c>
      <c r="F30" s="81"/>
      <c r="G30" s="82">
        <v>17984</v>
      </c>
      <c r="H30" s="82">
        <v>39899</v>
      </c>
      <c r="I30" s="83">
        <v>26335.79</v>
      </c>
      <c r="J30" s="84">
        <v>223050</v>
      </c>
      <c r="K30" s="85">
        <v>2250</v>
      </c>
    </row>
    <row r="31" spans="1:11" x14ac:dyDescent="0.25">
      <c r="A31" s="79">
        <v>26</v>
      </c>
      <c r="B31" s="80" t="s">
        <v>101</v>
      </c>
      <c r="C31" s="80">
        <v>27</v>
      </c>
      <c r="D31" s="80">
        <v>20</v>
      </c>
      <c r="E31" s="80" t="s">
        <v>100</v>
      </c>
      <c r="F31" s="81"/>
      <c r="G31" s="82">
        <v>18027</v>
      </c>
      <c r="H31" s="82">
        <v>39942</v>
      </c>
      <c r="I31" s="83">
        <v>21941.294999999998</v>
      </c>
      <c r="J31" s="84">
        <v>219900</v>
      </c>
      <c r="K31" s="85">
        <v>2250</v>
      </c>
    </row>
    <row r="32" spans="1:11" x14ac:dyDescent="0.25">
      <c r="A32" s="79">
        <v>27</v>
      </c>
      <c r="B32" s="80" t="s">
        <v>104</v>
      </c>
      <c r="C32" s="80">
        <v>33</v>
      </c>
      <c r="D32" s="80">
        <v>20</v>
      </c>
      <c r="E32" s="80" t="s">
        <v>103</v>
      </c>
      <c r="F32" s="81"/>
      <c r="G32" s="82">
        <v>18150</v>
      </c>
      <c r="H32" s="82">
        <v>40065</v>
      </c>
      <c r="I32" s="83">
        <v>26099.794999999998</v>
      </c>
      <c r="J32" s="84">
        <v>210900</v>
      </c>
      <c r="K32" s="85">
        <v>2250</v>
      </c>
    </row>
    <row r="33" spans="1:11" x14ac:dyDescent="0.25">
      <c r="A33" s="79">
        <v>28</v>
      </c>
      <c r="B33" s="80" t="s">
        <v>107</v>
      </c>
      <c r="C33" s="80">
        <v>38</v>
      </c>
      <c r="D33" s="80">
        <v>20</v>
      </c>
      <c r="E33" s="80" t="s">
        <v>106</v>
      </c>
      <c r="F33" s="81"/>
      <c r="G33" s="82">
        <v>18185</v>
      </c>
      <c r="H33" s="82">
        <v>40100</v>
      </c>
      <c r="I33" s="83">
        <v>23817.510000000002</v>
      </c>
      <c r="J33" s="84">
        <v>208275</v>
      </c>
      <c r="K33" s="85">
        <v>2250</v>
      </c>
    </row>
    <row r="34" spans="1:11" x14ac:dyDescent="0.25">
      <c r="A34" s="79">
        <v>29</v>
      </c>
      <c r="B34" s="80" t="s">
        <v>110</v>
      </c>
      <c r="C34" s="80">
        <v>39</v>
      </c>
      <c r="D34" s="80">
        <v>20</v>
      </c>
      <c r="E34" s="80" t="s">
        <v>109</v>
      </c>
      <c r="F34" s="81"/>
      <c r="G34" s="82">
        <v>18359</v>
      </c>
      <c r="H34" s="82">
        <v>40274</v>
      </c>
      <c r="I34" s="83">
        <v>21790.51</v>
      </c>
      <c r="J34" s="84">
        <v>156300</v>
      </c>
      <c r="K34" s="85">
        <v>1800</v>
      </c>
    </row>
    <row r="35" spans="1:11" x14ac:dyDescent="0.25">
      <c r="A35" s="79">
        <v>30</v>
      </c>
      <c r="B35" s="80" t="s">
        <v>113</v>
      </c>
      <c r="C35" s="80">
        <v>36</v>
      </c>
      <c r="D35" s="80">
        <v>20</v>
      </c>
      <c r="E35" s="80" t="s">
        <v>112</v>
      </c>
      <c r="F35" s="81"/>
      <c r="G35" s="82">
        <v>18408</v>
      </c>
      <c r="H35" s="82">
        <v>40323</v>
      </c>
      <c r="I35" s="83">
        <v>25520.565000000002</v>
      </c>
      <c r="J35" s="84">
        <v>172530</v>
      </c>
      <c r="K35" s="85">
        <v>2025</v>
      </c>
    </row>
    <row r="36" spans="1:11" x14ac:dyDescent="0.25">
      <c r="A36" s="79">
        <v>31</v>
      </c>
      <c r="B36" s="80" t="s">
        <v>116</v>
      </c>
      <c r="C36" s="80">
        <v>34</v>
      </c>
      <c r="D36" s="80">
        <v>20</v>
      </c>
      <c r="E36" s="80" t="s">
        <v>115</v>
      </c>
      <c r="F36" s="81"/>
      <c r="G36" s="82">
        <v>18436</v>
      </c>
      <c r="H36" s="82">
        <v>40351</v>
      </c>
      <c r="I36" s="83">
        <v>24864.42</v>
      </c>
      <c r="J36" s="84">
        <v>170707.5</v>
      </c>
      <c r="K36" s="85">
        <v>2025</v>
      </c>
    </row>
    <row r="37" spans="1:11" x14ac:dyDescent="0.25">
      <c r="A37" s="79">
        <v>32</v>
      </c>
      <c r="B37" s="80" t="s">
        <v>119</v>
      </c>
      <c r="C37" s="80">
        <v>45</v>
      </c>
      <c r="D37" s="80">
        <v>20</v>
      </c>
      <c r="E37" s="80" t="s">
        <v>118</v>
      </c>
      <c r="F37" s="81"/>
      <c r="G37" s="82">
        <v>18492</v>
      </c>
      <c r="H37" s="82">
        <v>40407</v>
      </c>
      <c r="I37" s="83">
        <v>46344.929999999993</v>
      </c>
      <c r="J37" s="84">
        <v>247400</v>
      </c>
      <c r="K37" s="85">
        <v>3000</v>
      </c>
    </row>
    <row r="38" spans="1:11" x14ac:dyDescent="0.25">
      <c r="A38" s="79">
        <v>33</v>
      </c>
      <c r="B38" s="80" t="s">
        <v>122</v>
      </c>
      <c r="C38" s="80">
        <v>46</v>
      </c>
      <c r="D38" s="80">
        <v>20</v>
      </c>
      <c r="E38" s="80" t="s">
        <v>121</v>
      </c>
      <c r="F38" s="81"/>
      <c r="G38" s="82">
        <v>18674</v>
      </c>
      <c r="H38" s="82">
        <v>40589</v>
      </c>
      <c r="I38" s="83">
        <v>60112.880000000005</v>
      </c>
      <c r="J38" s="84">
        <v>267866.67</v>
      </c>
      <c r="K38" s="85">
        <v>3500</v>
      </c>
    </row>
    <row r="39" spans="1:11" x14ac:dyDescent="0.25">
      <c r="A39" s="79">
        <v>34</v>
      </c>
      <c r="B39" s="80" t="s">
        <v>125</v>
      </c>
      <c r="C39" s="80">
        <v>44</v>
      </c>
      <c r="D39" s="80">
        <v>20</v>
      </c>
      <c r="E39" s="80" t="s">
        <v>124</v>
      </c>
      <c r="F39" s="81"/>
      <c r="G39" s="82">
        <v>18712</v>
      </c>
      <c r="H39" s="82">
        <v>40627</v>
      </c>
      <c r="I39" s="83">
        <v>28395.305</v>
      </c>
      <c r="J39" s="84">
        <v>152280</v>
      </c>
      <c r="K39" s="85">
        <v>2025</v>
      </c>
    </row>
    <row r="40" spans="1:11" x14ac:dyDescent="0.25">
      <c r="A40" s="79">
        <v>35</v>
      </c>
      <c r="B40" s="80" t="s">
        <v>132</v>
      </c>
      <c r="C40" s="80">
        <v>0</v>
      </c>
      <c r="D40" s="80">
        <v>0</v>
      </c>
      <c r="E40" s="80" t="s">
        <v>130</v>
      </c>
      <c r="F40" s="81"/>
      <c r="G40" s="82">
        <v>18813</v>
      </c>
      <c r="H40" s="82">
        <v>40728</v>
      </c>
      <c r="I40" s="83">
        <v>45368.982830000008</v>
      </c>
      <c r="J40" s="84">
        <v>215700</v>
      </c>
      <c r="K40" s="85">
        <v>3000</v>
      </c>
    </row>
    <row r="41" spans="1:11" x14ac:dyDescent="0.25">
      <c r="A41" s="79">
        <v>36</v>
      </c>
      <c r="B41" s="80" t="s">
        <v>138</v>
      </c>
      <c r="C41" s="80">
        <v>0</v>
      </c>
      <c r="D41" s="80">
        <v>0</v>
      </c>
      <c r="E41" s="80" t="s">
        <v>137</v>
      </c>
      <c r="F41" s="81"/>
      <c r="G41" s="82">
        <v>18834</v>
      </c>
      <c r="H41" s="82">
        <v>40749</v>
      </c>
      <c r="I41" s="83">
        <v>27233.596933333334</v>
      </c>
      <c r="J41" s="84">
        <v>160200</v>
      </c>
      <c r="K41" s="85">
        <v>2250</v>
      </c>
    </row>
    <row r="42" spans="1:11" x14ac:dyDescent="0.25">
      <c r="A42" s="79">
        <v>37</v>
      </c>
      <c r="B42" s="80" t="s">
        <v>141</v>
      </c>
      <c r="C42" s="80">
        <v>58</v>
      </c>
      <c r="D42" s="80">
        <v>20</v>
      </c>
      <c r="E42" s="80" t="s">
        <v>140</v>
      </c>
      <c r="F42" s="81"/>
      <c r="G42" s="82">
        <v>18838</v>
      </c>
      <c r="H42" s="82">
        <v>40753</v>
      </c>
      <c r="I42" s="83">
        <v>43238.929999999993</v>
      </c>
      <c r="J42" s="84">
        <v>177666.66999999998</v>
      </c>
      <c r="K42" s="85">
        <v>2500</v>
      </c>
    </row>
    <row r="43" spans="1:11" x14ac:dyDescent="0.25">
      <c r="A43" s="79">
        <v>38</v>
      </c>
      <c r="B43" s="80" t="s">
        <v>144</v>
      </c>
      <c r="C43" s="80">
        <v>881</v>
      </c>
      <c r="D43" s="80">
        <v>14</v>
      </c>
      <c r="E43" s="80" t="s">
        <v>143</v>
      </c>
      <c r="F43" s="81"/>
      <c r="G43" s="82">
        <v>18868</v>
      </c>
      <c r="H43" s="82">
        <v>40783</v>
      </c>
      <c r="I43" s="83">
        <v>55058.89</v>
      </c>
      <c r="J43" s="84">
        <v>210300</v>
      </c>
      <c r="K43" s="85">
        <v>3000</v>
      </c>
    </row>
    <row r="44" spans="1:11" x14ac:dyDescent="0.25">
      <c r="A44" s="79">
        <v>39</v>
      </c>
      <c r="B44" s="80" t="s">
        <v>147</v>
      </c>
      <c r="C44" s="80">
        <v>62</v>
      </c>
      <c r="D44" s="80">
        <v>20</v>
      </c>
      <c r="E44" s="80" t="s">
        <v>146</v>
      </c>
      <c r="F44" s="81"/>
      <c r="G44" s="82">
        <v>18872</v>
      </c>
      <c r="H44" s="82">
        <v>40787</v>
      </c>
      <c r="I44" s="83">
        <v>48288.89</v>
      </c>
      <c r="J44" s="84">
        <v>175000</v>
      </c>
      <c r="K44" s="85">
        <v>2500</v>
      </c>
    </row>
    <row r="45" spans="1:11" x14ac:dyDescent="0.25">
      <c r="A45" s="79">
        <v>40</v>
      </c>
      <c r="B45" s="80" t="s">
        <v>150</v>
      </c>
      <c r="C45" s="80">
        <v>55</v>
      </c>
      <c r="D45" s="80">
        <v>20</v>
      </c>
      <c r="E45" s="80" t="s">
        <v>149</v>
      </c>
      <c r="F45" s="81"/>
      <c r="G45" s="82">
        <v>18884</v>
      </c>
      <c r="H45" s="82">
        <v>40799</v>
      </c>
      <c r="I45" s="83">
        <v>32270.064999999999</v>
      </c>
      <c r="J45" s="84">
        <v>156600</v>
      </c>
      <c r="K45" s="85">
        <v>2250</v>
      </c>
    </row>
    <row r="46" spans="1:11" x14ac:dyDescent="0.25">
      <c r="A46" s="79">
        <v>41</v>
      </c>
      <c r="B46" s="80" t="s">
        <v>153</v>
      </c>
      <c r="C46" s="80">
        <v>869</v>
      </c>
      <c r="D46" s="80">
        <v>14</v>
      </c>
      <c r="E46" s="80" t="s">
        <v>152</v>
      </c>
      <c r="F46" s="81"/>
      <c r="G46" s="82">
        <v>18905</v>
      </c>
      <c r="H46" s="82">
        <v>40820</v>
      </c>
      <c r="I46" s="83">
        <v>60984.450000000004</v>
      </c>
      <c r="J46" s="84">
        <v>206700</v>
      </c>
      <c r="K46" s="85">
        <v>3000</v>
      </c>
    </row>
    <row r="47" spans="1:11" x14ac:dyDescent="0.25">
      <c r="A47" s="79">
        <v>42</v>
      </c>
      <c r="B47" s="80" t="s">
        <v>156</v>
      </c>
      <c r="C47" s="80">
        <v>973</v>
      </c>
      <c r="D47" s="80">
        <v>14</v>
      </c>
      <c r="E47" s="80" t="s">
        <v>155</v>
      </c>
      <c r="F47" s="81"/>
      <c r="G47" s="82">
        <v>18946</v>
      </c>
      <c r="H47" s="82">
        <v>40861</v>
      </c>
      <c r="I47" s="83">
        <v>31245.989999999998</v>
      </c>
      <c r="J47" s="84">
        <v>136822.5</v>
      </c>
      <c r="K47" s="85">
        <v>2025</v>
      </c>
    </row>
    <row r="48" spans="1:11" x14ac:dyDescent="0.25">
      <c r="A48" s="79">
        <v>43</v>
      </c>
      <c r="B48" s="80" t="s">
        <v>159</v>
      </c>
      <c r="C48" s="80">
        <v>953</v>
      </c>
      <c r="D48" s="80">
        <v>14</v>
      </c>
      <c r="E48" s="80" t="s">
        <v>158</v>
      </c>
      <c r="F48" s="81"/>
      <c r="G48" s="82">
        <v>18955</v>
      </c>
      <c r="H48" s="82">
        <v>40870</v>
      </c>
      <c r="I48" s="83">
        <v>49310.130000000005</v>
      </c>
      <c r="J48" s="84">
        <v>168166.66999999998</v>
      </c>
      <c r="K48" s="85">
        <v>2500</v>
      </c>
    </row>
    <row r="49" spans="1:11" x14ac:dyDescent="0.25">
      <c r="A49" s="79">
        <v>44</v>
      </c>
      <c r="B49" s="80" t="s">
        <v>162</v>
      </c>
      <c r="C49" s="80">
        <v>947</v>
      </c>
      <c r="D49" s="80">
        <v>14</v>
      </c>
      <c r="E49" s="80" t="s">
        <v>161</v>
      </c>
      <c r="F49" s="81"/>
      <c r="G49" s="82">
        <v>18957</v>
      </c>
      <c r="H49" s="82">
        <v>40872</v>
      </c>
      <c r="I49" s="83">
        <v>47928.45</v>
      </c>
      <c r="J49" s="84">
        <v>168000</v>
      </c>
      <c r="K49" s="85">
        <v>2500</v>
      </c>
    </row>
    <row r="50" spans="1:11" x14ac:dyDescent="0.25">
      <c r="A50" s="79">
        <v>45</v>
      </c>
      <c r="B50" s="80" t="s">
        <v>165</v>
      </c>
      <c r="C50" s="80">
        <v>944</v>
      </c>
      <c r="D50" s="80">
        <v>14</v>
      </c>
      <c r="E50" s="80" t="s">
        <v>164</v>
      </c>
      <c r="F50" s="81"/>
      <c r="G50" s="82">
        <v>18962</v>
      </c>
      <c r="H50" s="82">
        <v>40877</v>
      </c>
      <c r="I50" s="83">
        <v>45740.43</v>
      </c>
      <c r="J50" s="84">
        <v>150825</v>
      </c>
      <c r="K50" s="85">
        <v>2250</v>
      </c>
    </row>
    <row r="51" spans="1:11" x14ac:dyDescent="0.25">
      <c r="A51" s="79">
        <v>46</v>
      </c>
      <c r="B51" s="80" t="s">
        <v>168</v>
      </c>
      <c r="C51" s="80">
        <v>53</v>
      </c>
      <c r="D51" s="80">
        <v>20</v>
      </c>
      <c r="E51" s="80" t="s">
        <v>167</v>
      </c>
      <c r="F51" s="81"/>
      <c r="G51" s="82">
        <v>18978</v>
      </c>
      <c r="H51" s="82">
        <v>40893</v>
      </c>
      <c r="I51" s="83">
        <v>52463.69</v>
      </c>
      <c r="J51" s="84">
        <v>166250</v>
      </c>
      <c r="K51" s="85">
        <v>2500</v>
      </c>
    </row>
    <row r="52" spans="1:11" x14ac:dyDescent="0.25">
      <c r="A52" s="79">
        <v>47</v>
      </c>
      <c r="B52" s="80" t="s">
        <v>171</v>
      </c>
      <c r="C52" s="80">
        <v>883</v>
      </c>
      <c r="D52" s="80">
        <v>14</v>
      </c>
      <c r="E52" s="80" t="s">
        <v>170</v>
      </c>
      <c r="F52" s="81"/>
      <c r="G52" s="82">
        <v>19009</v>
      </c>
      <c r="H52" s="82">
        <v>40924</v>
      </c>
      <c r="I52" s="83">
        <v>69634.790000000008</v>
      </c>
      <c r="J52" s="84">
        <v>229250</v>
      </c>
      <c r="K52" s="85">
        <v>3500</v>
      </c>
    </row>
    <row r="53" spans="1:11" x14ac:dyDescent="0.25">
      <c r="A53" s="79">
        <v>48</v>
      </c>
      <c r="B53" s="80" t="s">
        <v>174</v>
      </c>
      <c r="C53" s="80">
        <v>54</v>
      </c>
      <c r="D53" s="80">
        <v>20</v>
      </c>
      <c r="E53" s="80" t="s">
        <v>173</v>
      </c>
      <c r="F53" s="81"/>
      <c r="G53" s="82">
        <v>19036</v>
      </c>
      <c r="H53" s="82">
        <v>40951</v>
      </c>
      <c r="I53" s="83">
        <v>50098.239999999991</v>
      </c>
      <c r="J53" s="84">
        <v>161583.33000000002</v>
      </c>
      <c r="K53" s="85">
        <v>2500</v>
      </c>
    </row>
    <row r="54" spans="1:11" x14ac:dyDescent="0.25">
      <c r="A54" s="79">
        <v>49</v>
      </c>
      <c r="B54" s="80" t="s">
        <v>177</v>
      </c>
      <c r="C54" s="80">
        <v>56</v>
      </c>
      <c r="D54" s="80">
        <v>20</v>
      </c>
      <c r="E54" s="80" t="s">
        <v>176</v>
      </c>
      <c r="F54" s="81"/>
      <c r="G54" s="82">
        <v>19043</v>
      </c>
      <c r="H54" s="82">
        <v>40958</v>
      </c>
      <c r="I54" s="83">
        <v>51058.22</v>
      </c>
      <c r="J54" s="84">
        <v>161000</v>
      </c>
      <c r="K54" s="85">
        <v>2500</v>
      </c>
    </row>
    <row r="55" spans="1:11" x14ac:dyDescent="0.25">
      <c r="A55" s="79">
        <v>50</v>
      </c>
      <c r="B55" s="80" t="s">
        <v>180</v>
      </c>
      <c r="C55" s="80">
        <v>919</v>
      </c>
      <c r="D55" s="80">
        <v>14</v>
      </c>
      <c r="E55" s="80" t="s">
        <v>179</v>
      </c>
      <c r="F55" s="81"/>
      <c r="G55" s="82">
        <v>19076</v>
      </c>
      <c r="H55" s="82">
        <v>40991</v>
      </c>
      <c r="I55" s="83">
        <v>76342.069999999992</v>
      </c>
      <c r="J55" s="84">
        <v>221433.33000000002</v>
      </c>
      <c r="K55" s="85">
        <v>3500</v>
      </c>
    </row>
    <row r="56" spans="1:11" x14ac:dyDescent="0.25">
      <c r="A56" s="79">
        <v>51</v>
      </c>
      <c r="B56" s="80" t="s">
        <v>183</v>
      </c>
      <c r="C56" s="80">
        <v>862</v>
      </c>
      <c r="D56" s="80">
        <v>14</v>
      </c>
      <c r="E56" s="80" t="s">
        <v>182</v>
      </c>
      <c r="F56" s="81"/>
      <c r="G56" s="82">
        <v>19089</v>
      </c>
      <c r="H56" s="82">
        <v>41004</v>
      </c>
      <c r="I56" s="83">
        <v>62298.86</v>
      </c>
      <c r="J56" s="84">
        <v>188600</v>
      </c>
      <c r="K56" s="85">
        <v>3000</v>
      </c>
    </row>
    <row r="57" spans="1:11" x14ac:dyDescent="0.25">
      <c r="A57" s="79">
        <v>52</v>
      </c>
      <c r="B57" s="80" t="s">
        <v>186</v>
      </c>
      <c r="C57" s="80">
        <v>52</v>
      </c>
      <c r="D57" s="80">
        <v>20</v>
      </c>
      <c r="E57" s="80" t="s">
        <v>185</v>
      </c>
      <c r="F57" s="81"/>
      <c r="G57" s="82">
        <v>19110</v>
      </c>
      <c r="H57" s="82">
        <v>41025</v>
      </c>
      <c r="I57" s="83">
        <v>78009.94</v>
      </c>
      <c r="J57" s="84">
        <v>248666.66999999998</v>
      </c>
      <c r="K57" s="85">
        <v>4000</v>
      </c>
    </row>
    <row r="58" spans="1:11" x14ac:dyDescent="0.25">
      <c r="A58" s="79">
        <v>53</v>
      </c>
      <c r="B58" s="80" t="s">
        <v>189</v>
      </c>
      <c r="C58" s="80">
        <v>956</v>
      </c>
      <c r="D58" s="80">
        <v>14</v>
      </c>
      <c r="E58" s="80" t="s">
        <v>188</v>
      </c>
      <c r="F58" s="81"/>
      <c r="G58" s="82">
        <v>19118</v>
      </c>
      <c r="H58" s="82">
        <v>41033</v>
      </c>
      <c r="I58" s="83">
        <v>53669.7</v>
      </c>
      <c r="J58" s="84">
        <v>154750</v>
      </c>
      <c r="K58" s="85">
        <v>2500</v>
      </c>
    </row>
    <row r="59" spans="1:11" x14ac:dyDescent="0.25">
      <c r="A59" s="79">
        <v>54</v>
      </c>
      <c r="B59" s="80" t="s">
        <v>192</v>
      </c>
      <c r="C59" s="80">
        <v>928</v>
      </c>
      <c r="D59" s="80">
        <v>14</v>
      </c>
      <c r="E59" s="80" t="s">
        <v>191</v>
      </c>
      <c r="F59" s="81"/>
      <c r="G59" s="82">
        <v>19129</v>
      </c>
      <c r="H59" s="82">
        <v>41044</v>
      </c>
      <c r="I59" s="83">
        <v>58042.78</v>
      </c>
      <c r="J59" s="84">
        <v>153833.33000000002</v>
      </c>
      <c r="K59" s="85">
        <v>2500</v>
      </c>
    </row>
    <row r="60" spans="1:11" x14ac:dyDescent="0.25">
      <c r="A60" s="79">
        <v>55</v>
      </c>
      <c r="B60" s="80" t="s">
        <v>195</v>
      </c>
      <c r="C60" s="80">
        <v>50</v>
      </c>
      <c r="D60" s="80">
        <v>20</v>
      </c>
      <c r="E60" s="80" t="s">
        <v>194</v>
      </c>
      <c r="F60" s="81"/>
      <c r="G60" s="82">
        <v>19136</v>
      </c>
      <c r="H60" s="82">
        <v>41051</v>
      </c>
      <c r="I60" s="83">
        <v>69116.310000000012</v>
      </c>
      <c r="J60" s="84">
        <v>214550</v>
      </c>
      <c r="K60" s="85">
        <v>3500</v>
      </c>
    </row>
    <row r="61" spans="1:11" x14ac:dyDescent="0.25">
      <c r="A61" s="79">
        <v>56</v>
      </c>
      <c r="B61" s="80" t="s">
        <v>198</v>
      </c>
      <c r="C61" s="80">
        <v>61</v>
      </c>
      <c r="D61" s="80">
        <v>20</v>
      </c>
      <c r="E61" s="80" t="s">
        <v>197</v>
      </c>
      <c r="F61" s="81"/>
      <c r="G61" s="82">
        <v>19151</v>
      </c>
      <c r="H61" s="82">
        <v>41066</v>
      </c>
      <c r="I61" s="83">
        <v>37657.759999999995</v>
      </c>
      <c r="J61" s="84">
        <v>136875</v>
      </c>
      <c r="K61" s="85">
        <v>2250</v>
      </c>
    </row>
    <row r="62" spans="1:11" x14ac:dyDescent="0.25">
      <c r="A62" s="79">
        <v>57</v>
      </c>
      <c r="B62" s="80" t="s">
        <v>201</v>
      </c>
      <c r="C62" s="80">
        <v>57</v>
      </c>
      <c r="D62" s="80">
        <v>20</v>
      </c>
      <c r="E62" s="80" t="s">
        <v>200</v>
      </c>
      <c r="F62" s="81"/>
      <c r="G62" s="82">
        <v>19159</v>
      </c>
      <c r="H62" s="82">
        <v>41074</v>
      </c>
      <c r="I62" s="83">
        <v>31824.764999999996</v>
      </c>
      <c r="J62" s="84">
        <v>109020</v>
      </c>
      <c r="K62" s="85">
        <v>1800</v>
      </c>
    </row>
    <row r="63" spans="1:11" x14ac:dyDescent="0.25">
      <c r="A63" s="79">
        <v>58</v>
      </c>
      <c r="B63" s="80" t="s">
        <v>204</v>
      </c>
      <c r="C63" s="80">
        <v>59</v>
      </c>
      <c r="D63" s="80">
        <v>20</v>
      </c>
      <c r="E63" s="80" t="s">
        <v>203</v>
      </c>
      <c r="F63" s="81"/>
      <c r="G63" s="82">
        <v>19168</v>
      </c>
      <c r="H63" s="82">
        <v>41083</v>
      </c>
      <c r="I63" s="83">
        <v>36115.385000000002</v>
      </c>
      <c r="J63" s="84">
        <v>135600</v>
      </c>
      <c r="K63" s="85">
        <v>2250</v>
      </c>
    </row>
    <row r="64" spans="1:11" x14ac:dyDescent="0.25">
      <c r="A64" s="79">
        <v>59</v>
      </c>
      <c r="B64" s="80" t="s">
        <v>207</v>
      </c>
      <c r="C64" s="80">
        <v>65</v>
      </c>
      <c r="D64" s="80">
        <v>20</v>
      </c>
      <c r="E64" s="80" t="s">
        <v>206</v>
      </c>
      <c r="F64" s="81"/>
      <c r="G64" s="82">
        <v>19176</v>
      </c>
      <c r="H64" s="82">
        <v>41091</v>
      </c>
      <c r="I64" s="83">
        <v>61373.7</v>
      </c>
      <c r="J64" s="84">
        <v>240000</v>
      </c>
      <c r="K64" s="85">
        <v>4000</v>
      </c>
    </row>
    <row r="65" spans="1:11" x14ac:dyDescent="0.25">
      <c r="A65" s="79">
        <v>60</v>
      </c>
      <c r="B65" s="80" t="s">
        <v>210</v>
      </c>
      <c r="C65" s="80">
        <v>1059</v>
      </c>
      <c r="D65" s="80">
        <v>14</v>
      </c>
      <c r="E65" s="80" t="s">
        <v>209</v>
      </c>
      <c r="F65" s="81"/>
      <c r="G65" s="82">
        <v>19182</v>
      </c>
      <c r="H65" s="82">
        <v>41097</v>
      </c>
      <c r="I65" s="83">
        <v>78695.740000000005</v>
      </c>
      <c r="J65" s="84">
        <v>239200</v>
      </c>
      <c r="K65" s="85">
        <v>4000</v>
      </c>
    </row>
    <row r="66" spans="1:11" x14ac:dyDescent="0.25">
      <c r="A66" s="79">
        <v>61</v>
      </c>
      <c r="B66" s="80" t="s">
        <v>213</v>
      </c>
      <c r="C66" s="80">
        <v>60</v>
      </c>
      <c r="D66" s="80">
        <v>20</v>
      </c>
      <c r="E66" s="80" t="s">
        <v>212</v>
      </c>
      <c r="F66" s="81"/>
      <c r="G66" s="82">
        <v>19185</v>
      </c>
      <c r="H66" s="82">
        <v>41100</v>
      </c>
      <c r="I66" s="83">
        <v>84132.26</v>
      </c>
      <c r="J66" s="84">
        <v>238800</v>
      </c>
      <c r="K66" s="85">
        <v>4000</v>
      </c>
    </row>
    <row r="67" spans="1:11" x14ac:dyDescent="0.25">
      <c r="A67" s="79">
        <v>62</v>
      </c>
      <c r="B67" s="80" t="s">
        <v>216</v>
      </c>
      <c r="C67" s="80">
        <v>859</v>
      </c>
      <c r="D67" s="80">
        <v>14</v>
      </c>
      <c r="E67" s="80" t="s">
        <v>215</v>
      </c>
      <c r="F67" s="81"/>
      <c r="G67" s="82">
        <v>19187</v>
      </c>
      <c r="H67" s="82">
        <v>41102</v>
      </c>
      <c r="I67" s="83">
        <v>70814.38</v>
      </c>
      <c r="J67" s="84">
        <v>208716.66999999998</v>
      </c>
      <c r="K67" s="85">
        <v>3500</v>
      </c>
    </row>
    <row r="68" spans="1:11" x14ac:dyDescent="0.25">
      <c r="A68" s="79">
        <v>63</v>
      </c>
      <c r="B68" s="80" t="s">
        <v>219</v>
      </c>
      <c r="C68" s="80">
        <v>1107</v>
      </c>
      <c r="D68" s="80">
        <v>14</v>
      </c>
      <c r="E68" s="80" t="s">
        <v>218</v>
      </c>
      <c r="F68" s="81"/>
      <c r="G68" s="82">
        <v>19227</v>
      </c>
      <c r="H68" s="82">
        <v>41142</v>
      </c>
      <c r="I68" s="83">
        <v>75048.62000000001</v>
      </c>
      <c r="J68" s="84">
        <v>204166.66999999998</v>
      </c>
      <c r="K68" s="85">
        <v>3500</v>
      </c>
    </row>
    <row r="69" spans="1:11" x14ac:dyDescent="0.25">
      <c r="A69" s="79">
        <v>64</v>
      </c>
      <c r="B69" s="80" t="s">
        <v>222</v>
      </c>
      <c r="C69" s="80">
        <v>73</v>
      </c>
      <c r="D69" s="80">
        <v>20</v>
      </c>
      <c r="E69" s="80" t="s">
        <v>221</v>
      </c>
      <c r="F69" s="81"/>
      <c r="G69" s="82">
        <v>19247</v>
      </c>
      <c r="H69" s="82">
        <v>41162</v>
      </c>
      <c r="I69" s="83">
        <v>55076.95</v>
      </c>
      <c r="J69" s="84">
        <v>144250</v>
      </c>
      <c r="K69" s="85">
        <v>2500</v>
      </c>
    </row>
    <row r="70" spans="1:11" x14ac:dyDescent="0.25">
      <c r="A70" s="79">
        <v>65</v>
      </c>
      <c r="B70" s="80" t="s">
        <v>225</v>
      </c>
      <c r="C70" s="80">
        <v>1015</v>
      </c>
      <c r="D70" s="80">
        <v>14</v>
      </c>
      <c r="E70" s="80" t="s">
        <v>224</v>
      </c>
      <c r="F70" s="81"/>
      <c r="G70" s="82">
        <v>19253</v>
      </c>
      <c r="H70" s="82">
        <v>41168</v>
      </c>
      <c r="I70" s="83">
        <v>73116.25</v>
      </c>
      <c r="J70" s="84">
        <v>172500</v>
      </c>
      <c r="K70" s="85">
        <v>3000</v>
      </c>
    </row>
    <row r="71" spans="1:11" x14ac:dyDescent="0.25">
      <c r="A71" s="79">
        <v>66</v>
      </c>
      <c r="B71" s="80" t="s">
        <v>228</v>
      </c>
      <c r="C71" s="80">
        <v>70</v>
      </c>
      <c r="D71" s="80">
        <v>20</v>
      </c>
      <c r="E71" s="80" t="s">
        <v>227</v>
      </c>
      <c r="F71" s="81"/>
      <c r="G71" s="82">
        <v>19253</v>
      </c>
      <c r="H71" s="82">
        <v>41168</v>
      </c>
      <c r="I71" s="83">
        <v>90216.52</v>
      </c>
      <c r="J71" s="84">
        <v>230000</v>
      </c>
      <c r="K71" s="85">
        <v>4000</v>
      </c>
    </row>
    <row r="72" spans="1:11" x14ac:dyDescent="0.25">
      <c r="A72" s="79">
        <v>67</v>
      </c>
      <c r="B72" s="80" t="s">
        <v>231</v>
      </c>
      <c r="C72" s="80">
        <v>977</v>
      </c>
      <c r="D72" s="80">
        <v>14</v>
      </c>
      <c r="E72" s="80" t="s">
        <v>230</v>
      </c>
      <c r="F72" s="81"/>
      <c r="G72" s="82">
        <v>19254</v>
      </c>
      <c r="H72" s="82">
        <v>41169</v>
      </c>
      <c r="I72" s="83">
        <v>83714.209999999992</v>
      </c>
      <c r="J72" s="84">
        <v>201133.33000000002</v>
      </c>
      <c r="K72" s="85">
        <v>3500</v>
      </c>
    </row>
    <row r="73" spans="1:11" x14ac:dyDescent="0.25">
      <c r="A73" s="79">
        <v>68</v>
      </c>
      <c r="B73" s="80" t="s">
        <v>234</v>
      </c>
      <c r="C73" s="80">
        <v>1095</v>
      </c>
      <c r="D73" s="80">
        <v>14</v>
      </c>
      <c r="E73" s="80" t="s">
        <v>233</v>
      </c>
      <c r="F73" s="81"/>
      <c r="G73" s="82">
        <v>19259</v>
      </c>
      <c r="H73" s="82">
        <v>41174</v>
      </c>
      <c r="I73" s="83">
        <v>72142.73000000001</v>
      </c>
      <c r="J73" s="84">
        <v>200550</v>
      </c>
      <c r="K73" s="85">
        <v>3500</v>
      </c>
    </row>
    <row r="74" spans="1:11" x14ac:dyDescent="0.25">
      <c r="A74" s="79">
        <v>69</v>
      </c>
      <c r="B74" s="80" t="s">
        <v>237</v>
      </c>
      <c r="C74" s="80">
        <v>1082</v>
      </c>
      <c r="D74" s="80">
        <v>14</v>
      </c>
      <c r="E74" s="80" t="s">
        <v>236</v>
      </c>
      <c r="F74" s="81"/>
      <c r="G74" s="82">
        <v>19259</v>
      </c>
      <c r="H74" s="82">
        <v>41174</v>
      </c>
      <c r="I74" s="83">
        <v>93029.51999999999</v>
      </c>
      <c r="J74" s="84">
        <v>229200</v>
      </c>
      <c r="K74" s="85">
        <v>4000</v>
      </c>
    </row>
    <row r="75" spans="1:11" x14ac:dyDescent="0.25">
      <c r="A75" s="79">
        <v>70</v>
      </c>
      <c r="B75" s="80" t="s">
        <v>240</v>
      </c>
      <c r="C75" s="80">
        <v>65</v>
      </c>
      <c r="D75" s="80">
        <v>20</v>
      </c>
      <c r="E75" s="80" t="s">
        <v>239</v>
      </c>
      <c r="F75" s="81"/>
      <c r="G75" s="82">
        <v>19308</v>
      </c>
      <c r="H75" s="82">
        <v>41223</v>
      </c>
      <c r="I75" s="83">
        <v>67352.22</v>
      </c>
      <c r="J75" s="84">
        <v>167100</v>
      </c>
      <c r="K75" s="85">
        <v>3000</v>
      </c>
    </row>
    <row r="76" spans="1:11" x14ac:dyDescent="0.25">
      <c r="A76" s="79">
        <v>71</v>
      </c>
      <c r="B76" s="80" t="s">
        <v>246</v>
      </c>
      <c r="C76" s="80">
        <v>81</v>
      </c>
      <c r="D76" s="80">
        <v>20</v>
      </c>
      <c r="E76" s="80" t="s">
        <v>245</v>
      </c>
      <c r="F76" s="81"/>
      <c r="G76" s="82">
        <v>19314</v>
      </c>
      <c r="H76" s="82">
        <v>41229</v>
      </c>
      <c r="I76" s="83">
        <v>59790.13</v>
      </c>
      <c r="J76" s="84">
        <v>138750</v>
      </c>
      <c r="K76" s="85">
        <v>2500</v>
      </c>
    </row>
    <row r="77" spans="1:11" x14ac:dyDescent="0.25">
      <c r="A77" s="79">
        <v>72</v>
      </c>
      <c r="B77" s="80" t="s">
        <v>249</v>
      </c>
      <c r="C77" s="80">
        <v>1102</v>
      </c>
      <c r="D77" s="80">
        <v>14</v>
      </c>
      <c r="E77" s="80" t="s">
        <v>248</v>
      </c>
      <c r="F77" s="81"/>
      <c r="G77" s="82">
        <v>19323</v>
      </c>
      <c r="H77" s="82">
        <v>41238</v>
      </c>
      <c r="I77" s="83">
        <v>68189.31</v>
      </c>
      <c r="J77" s="84">
        <v>165600</v>
      </c>
      <c r="K77" s="85">
        <v>3000</v>
      </c>
    </row>
    <row r="78" spans="1:11" x14ac:dyDescent="0.25">
      <c r="A78" s="79">
        <v>73</v>
      </c>
      <c r="B78" s="80" t="s">
        <v>252</v>
      </c>
      <c r="C78" s="80">
        <v>79</v>
      </c>
      <c r="D78" s="80">
        <v>20</v>
      </c>
      <c r="E78" s="80" t="s">
        <v>251</v>
      </c>
      <c r="F78" s="81"/>
      <c r="G78" s="82">
        <v>19327</v>
      </c>
      <c r="H78" s="82">
        <v>41242</v>
      </c>
      <c r="I78" s="83">
        <v>57204.900000000009</v>
      </c>
      <c r="J78" s="84">
        <v>137666.66999999998</v>
      </c>
      <c r="K78" s="85">
        <v>2500</v>
      </c>
    </row>
    <row r="79" spans="1:11" x14ac:dyDescent="0.25">
      <c r="A79" s="79">
        <v>74</v>
      </c>
      <c r="B79" s="80" t="s">
        <v>255</v>
      </c>
      <c r="C79" s="80">
        <v>1011</v>
      </c>
      <c r="D79" s="80">
        <v>14</v>
      </c>
      <c r="E79" s="80" t="s">
        <v>254</v>
      </c>
      <c r="F79" s="81"/>
      <c r="G79" s="82">
        <v>19327</v>
      </c>
      <c r="H79" s="82">
        <v>41242</v>
      </c>
      <c r="I79" s="83">
        <v>74312.679999999993</v>
      </c>
      <c r="J79" s="84">
        <v>192733.33000000002</v>
      </c>
      <c r="K79" s="85">
        <v>3500</v>
      </c>
    </row>
    <row r="80" spans="1:11" x14ac:dyDescent="0.25">
      <c r="A80" s="79">
        <v>75</v>
      </c>
      <c r="B80" s="80" t="s">
        <v>258</v>
      </c>
      <c r="C80" s="80">
        <v>77</v>
      </c>
      <c r="D80" s="80">
        <v>20</v>
      </c>
      <c r="E80" s="80" t="s">
        <v>257</v>
      </c>
      <c r="F80" s="81"/>
      <c r="G80" s="82">
        <v>19333</v>
      </c>
      <c r="H80" s="82">
        <v>41248</v>
      </c>
      <c r="I80" s="83">
        <v>56283.46</v>
      </c>
      <c r="J80" s="84">
        <v>137166.66999999998</v>
      </c>
      <c r="K80" s="85">
        <v>2500</v>
      </c>
    </row>
    <row r="81" spans="1:11" x14ac:dyDescent="0.25">
      <c r="A81" s="79">
        <v>76</v>
      </c>
      <c r="B81" s="80" t="s">
        <v>261</v>
      </c>
      <c r="C81" s="80">
        <v>66</v>
      </c>
      <c r="D81" s="80">
        <v>20</v>
      </c>
      <c r="E81" s="80" t="s">
        <v>260</v>
      </c>
      <c r="F81" s="81"/>
      <c r="G81" s="82">
        <v>19340</v>
      </c>
      <c r="H81" s="82">
        <v>41255</v>
      </c>
      <c r="I81" s="83">
        <v>83387.37</v>
      </c>
      <c r="J81" s="84">
        <v>218533.33000000002</v>
      </c>
      <c r="K81" s="85">
        <v>4000</v>
      </c>
    </row>
    <row r="82" spans="1:11" x14ac:dyDescent="0.25">
      <c r="A82" s="79">
        <v>77</v>
      </c>
      <c r="B82" s="80" t="s">
        <v>264</v>
      </c>
      <c r="C82" s="80">
        <v>64</v>
      </c>
      <c r="D82" s="80">
        <v>20</v>
      </c>
      <c r="E82" s="80" t="s">
        <v>263</v>
      </c>
      <c r="F82" s="81"/>
      <c r="G82" s="82">
        <v>19351</v>
      </c>
      <c r="H82" s="82">
        <v>41266</v>
      </c>
      <c r="I82" s="83">
        <v>94208.31</v>
      </c>
      <c r="J82" s="84">
        <v>217066.66999999998</v>
      </c>
      <c r="K82" s="85">
        <v>4000</v>
      </c>
    </row>
    <row r="83" spans="1:11" x14ac:dyDescent="0.25">
      <c r="A83" s="79">
        <v>78</v>
      </c>
      <c r="B83" s="80" t="s">
        <v>267</v>
      </c>
      <c r="C83" s="80">
        <v>1026</v>
      </c>
      <c r="D83" s="80">
        <v>14</v>
      </c>
      <c r="E83" s="80" t="s">
        <v>266</v>
      </c>
      <c r="F83" s="81"/>
      <c r="G83" s="82">
        <v>19357</v>
      </c>
      <c r="H83" s="82">
        <v>41272</v>
      </c>
      <c r="I83" s="83">
        <v>91133.92</v>
      </c>
      <c r="J83" s="84">
        <v>216266.66999999998</v>
      </c>
      <c r="K83" s="85">
        <v>4000</v>
      </c>
    </row>
    <row r="84" spans="1:11" x14ac:dyDescent="0.25">
      <c r="A84" s="79">
        <v>79</v>
      </c>
      <c r="B84" s="80" t="s">
        <v>270</v>
      </c>
      <c r="C84" s="80">
        <v>71</v>
      </c>
      <c r="D84" s="80">
        <v>20</v>
      </c>
      <c r="E84" s="80" t="s">
        <v>269</v>
      </c>
      <c r="F84" s="81"/>
      <c r="G84" s="82">
        <v>19361</v>
      </c>
      <c r="H84" s="82">
        <v>41276</v>
      </c>
      <c r="I84" s="83">
        <v>70817.5</v>
      </c>
      <c r="J84" s="84">
        <v>188883.33000000002</v>
      </c>
      <c r="K84" s="85">
        <v>3500</v>
      </c>
    </row>
    <row r="85" spans="1:11" x14ac:dyDescent="0.25">
      <c r="A85" s="79">
        <v>80</v>
      </c>
      <c r="B85" s="80" t="s">
        <v>273</v>
      </c>
      <c r="C85" s="80">
        <v>1038</v>
      </c>
      <c r="D85" s="80">
        <v>14</v>
      </c>
      <c r="E85" s="80" t="s">
        <v>272</v>
      </c>
      <c r="F85" s="81"/>
      <c r="G85" s="82">
        <v>19386</v>
      </c>
      <c r="H85" s="82">
        <v>41301</v>
      </c>
      <c r="I85" s="83">
        <v>68285.830000000016</v>
      </c>
      <c r="J85" s="84">
        <v>159400</v>
      </c>
      <c r="K85" s="85">
        <v>3000</v>
      </c>
    </row>
    <row r="86" spans="1:11" x14ac:dyDescent="0.25">
      <c r="A86" s="79">
        <v>81</v>
      </c>
      <c r="B86" s="80" t="s">
        <v>276</v>
      </c>
      <c r="C86" s="80">
        <v>69</v>
      </c>
      <c r="D86" s="80">
        <v>20</v>
      </c>
      <c r="E86" s="80" t="s">
        <v>275</v>
      </c>
      <c r="F86" s="81"/>
      <c r="G86" s="82">
        <v>19403</v>
      </c>
      <c r="H86" s="82">
        <v>41318</v>
      </c>
      <c r="I86" s="83">
        <v>80439.450000000012</v>
      </c>
      <c r="J86" s="84">
        <v>210400</v>
      </c>
      <c r="K86" s="85">
        <v>4000</v>
      </c>
    </row>
    <row r="87" spans="1:11" x14ac:dyDescent="0.25">
      <c r="A87" s="79">
        <v>82</v>
      </c>
      <c r="B87" s="80" t="s">
        <v>279</v>
      </c>
      <c r="C87" s="80">
        <v>67</v>
      </c>
      <c r="D87" s="80">
        <v>20</v>
      </c>
      <c r="E87" s="80" t="s">
        <v>278</v>
      </c>
      <c r="F87" s="81"/>
      <c r="G87" s="82">
        <v>19423</v>
      </c>
      <c r="H87" s="82">
        <v>41338</v>
      </c>
      <c r="I87" s="83">
        <v>59071.810000000012</v>
      </c>
      <c r="J87" s="84">
        <v>155600</v>
      </c>
      <c r="K87" s="85">
        <v>3000</v>
      </c>
    </row>
    <row r="88" spans="1:11" x14ac:dyDescent="0.25">
      <c r="A88" s="79">
        <v>83</v>
      </c>
      <c r="B88" s="80" t="s">
        <v>282</v>
      </c>
      <c r="C88" s="80">
        <v>75</v>
      </c>
      <c r="D88" s="80">
        <v>20</v>
      </c>
      <c r="E88" s="80" t="s">
        <v>281</v>
      </c>
      <c r="F88" s="81"/>
      <c r="G88" s="82">
        <v>19457</v>
      </c>
      <c r="H88" s="82">
        <v>41372</v>
      </c>
      <c r="I88" s="83">
        <v>50507.82</v>
      </c>
      <c r="J88" s="84">
        <v>126916.67</v>
      </c>
      <c r="K88" s="85">
        <v>2500</v>
      </c>
    </row>
    <row r="89" spans="1:11" x14ac:dyDescent="0.25">
      <c r="A89" s="79">
        <v>84</v>
      </c>
      <c r="B89" s="80" t="s">
        <v>285</v>
      </c>
      <c r="C89" s="80">
        <v>80</v>
      </c>
      <c r="D89" s="80">
        <v>20</v>
      </c>
      <c r="E89" s="80" t="s">
        <v>284</v>
      </c>
      <c r="F89" s="81"/>
      <c r="G89" s="82">
        <v>19462</v>
      </c>
      <c r="H89" s="82">
        <v>41377</v>
      </c>
      <c r="I89" s="83">
        <v>40096.464999999997</v>
      </c>
      <c r="J89" s="84">
        <v>113850</v>
      </c>
      <c r="K89" s="85">
        <v>2250</v>
      </c>
    </row>
    <row r="90" spans="1:11" x14ac:dyDescent="0.25">
      <c r="A90" s="79">
        <v>85</v>
      </c>
      <c r="B90" s="80" t="s">
        <v>288</v>
      </c>
      <c r="C90" s="80">
        <v>1116</v>
      </c>
      <c r="D90" s="80">
        <v>14</v>
      </c>
      <c r="E90" s="80" t="s">
        <v>287</v>
      </c>
      <c r="F90" s="81"/>
      <c r="G90" s="82">
        <v>19472</v>
      </c>
      <c r="H90" s="82">
        <v>41387</v>
      </c>
      <c r="I90" s="83">
        <v>51207.32</v>
      </c>
      <c r="J90" s="84">
        <v>125666.67</v>
      </c>
      <c r="K90" s="85">
        <v>2500</v>
      </c>
    </row>
    <row r="91" spans="1:11" x14ac:dyDescent="0.25">
      <c r="A91" s="79">
        <v>86</v>
      </c>
      <c r="B91" s="80" t="s">
        <v>291</v>
      </c>
      <c r="C91" s="80">
        <v>74</v>
      </c>
      <c r="D91" s="80">
        <v>20</v>
      </c>
      <c r="E91" s="80" t="s">
        <v>290</v>
      </c>
      <c r="F91" s="81"/>
      <c r="G91" s="82">
        <v>19500</v>
      </c>
      <c r="H91" s="82">
        <v>41415</v>
      </c>
      <c r="I91" s="83">
        <v>72221.87</v>
      </c>
      <c r="J91" s="84">
        <v>197333.33000000002</v>
      </c>
      <c r="K91" s="85">
        <v>4000</v>
      </c>
    </row>
    <row r="92" spans="1:11" x14ac:dyDescent="0.25">
      <c r="A92" s="79">
        <v>87</v>
      </c>
      <c r="B92" s="80" t="s">
        <v>294</v>
      </c>
      <c r="C92" s="80">
        <v>76</v>
      </c>
      <c r="D92" s="80">
        <v>20</v>
      </c>
      <c r="E92" s="80" t="s">
        <v>293</v>
      </c>
      <c r="F92" s="81"/>
      <c r="G92" s="82">
        <v>19506</v>
      </c>
      <c r="H92" s="82">
        <v>41421</v>
      </c>
      <c r="I92" s="83">
        <v>78846.100000000006</v>
      </c>
      <c r="J92" s="84">
        <v>196533.33000000002</v>
      </c>
      <c r="K92" s="85">
        <v>4000</v>
      </c>
    </row>
    <row r="93" spans="1:11" x14ac:dyDescent="0.25">
      <c r="A93" s="79">
        <v>88</v>
      </c>
      <c r="B93" s="80" t="s">
        <v>297</v>
      </c>
      <c r="C93" s="80">
        <v>1021</v>
      </c>
      <c r="D93" s="80">
        <v>14</v>
      </c>
      <c r="E93" s="80" t="s">
        <v>296</v>
      </c>
      <c r="F93" s="81"/>
      <c r="G93" s="82">
        <v>19525</v>
      </c>
      <c r="H93" s="82">
        <v>41440</v>
      </c>
      <c r="I93" s="83">
        <v>77066.429999999993</v>
      </c>
      <c r="J93" s="84">
        <v>194133.33000000002</v>
      </c>
      <c r="K93" s="85">
        <v>4000</v>
      </c>
    </row>
    <row r="94" spans="1:11" x14ac:dyDescent="0.25">
      <c r="A94" s="79">
        <v>89</v>
      </c>
      <c r="B94" s="80" t="s">
        <v>300</v>
      </c>
      <c r="C94" s="80">
        <v>1111</v>
      </c>
      <c r="D94" s="80">
        <v>14</v>
      </c>
      <c r="E94" s="80" t="s">
        <v>299</v>
      </c>
      <c r="F94" s="81"/>
      <c r="G94" s="82">
        <v>19532</v>
      </c>
      <c r="H94" s="82">
        <v>41447</v>
      </c>
      <c r="I94" s="83">
        <v>55368.420000000006</v>
      </c>
      <c r="J94" s="84">
        <v>144900</v>
      </c>
      <c r="K94" s="85">
        <v>3000</v>
      </c>
    </row>
    <row r="95" spans="1:11" x14ac:dyDescent="0.25">
      <c r="A95" s="79">
        <v>90</v>
      </c>
      <c r="B95" s="80" t="s">
        <v>303</v>
      </c>
      <c r="C95" s="80">
        <v>88</v>
      </c>
      <c r="D95" s="80">
        <v>20</v>
      </c>
      <c r="E95" s="80" t="s">
        <v>302</v>
      </c>
      <c r="F95" s="81"/>
      <c r="G95" s="82">
        <v>19561</v>
      </c>
      <c r="H95" s="82">
        <v>41476</v>
      </c>
      <c r="I95" s="83">
        <v>54878.009999999995</v>
      </c>
      <c r="J95" s="84">
        <v>142000</v>
      </c>
      <c r="K95" s="85">
        <v>3000</v>
      </c>
    </row>
    <row r="96" spans="1:11" x14ac:dyDescent="0.25">
      <c r="A96" s="79">
        <v>91</v>
      </c>
      <c r="B96" s="80" t="s">
        <v>306</v>
      </c>
      <c r="C96" s="80">
        <v>85</v>
      </c>
      <c r="D96" s="80">
        <v>20</v>
      </c>
      <c r="E96" s="80" t="s">
        <v>305</v>
      </c>
      <c r="F96" s="81"/>
      <c r="G96" s="82">
        <v>19564</v>
      </c>
      <c r="H96" s="82">
        <v>41479</v>
      </c>
      <c r="I96" s="83">
        <v>84711.909999999989</v>
      </c>
      <c r="J96" s="84">
        <v>188933.33000000002</v>
      </c>
      <c r="K96" s="85">
        <v>4000</v>
      </c>
    </row>
    <row r="97" spans="1:11" x14ac:dyDescent="0.25">
      <c r="A97" s="79">
        <v>92</v>
      </c>
      <c r="B97" s="80" t="s">
        <v>309</v>
      </c>
      <c r="C97" s="80">
        <v>106</v>
      </c>
      <c r="D97" s="80">
        <v>20</v>
      </c>
      <c r="E97" s="80" t="s">
        <v>308</v>
      </c>
      <c r="F97" s="81"/>
      <c r="G97" s="82">
        <v>19567</v>
      </c>
      <c r="H97" s="82">
        <v>41482</v>
      </c>
      <c r="I97" s="83">
        <v>93358.62000000001</v>
      </c>
      <c r="J97" s="84">
        <v>188533.33000000002</v>
      </c>
      <c r="K97" s="85">
        <v>4000</v>
      </c>
    </row>
    <row r="98" spans="1:11" x14ac:dyDescent="0.25">
      <c r="A98" s="79">
        <v>93</v>
      </c>
      <c r="B98" s="80" t="s">
        <v>312</v>
      </c>
      <c r="C98" s="80">
        <v>101</v>
      </c>
      <c r="D98" s="80">
        <v>20</v>
      </c>
      <c r="E98" s="80" t="s">
        <v>311</v>
      </c>
      <c r="F98" s="81"/>
      <c r="G98" s="82">
        <v>19603</v>
      </c>
      <c r="H98" s="82">
        <v>41518</v>
      </c>
      <c r="I98" s="83">
        <v>65532.170000000006</v>
      </c>
      <c r="J98" s="84">
        <v>161000</v>
      </c>
      <c r="K98" s="85">
        <v>3500</v>
      </c>
    </row>
    <row r="99" spans="1:11" x14ac:dyDescent="0.25">
      <c r="A99" s="79">
        <v>94</v>
      </c>
      <c r="B99" s="80" t="s">
        <v>318</v>
      </c>
      <c r="C99" s="80">
        <v>90</v>
      </c>
      <c r="D99" s="80">
        <v>20</v>
      </c>
      <c r="E99" s="80" t="s">
        <v>317</v>
      </c>
      <c r="F99" s="81"/>
      <c r="G99" s="82">
        <v>19616</v>
      </c>
      <c r="H99" s="82">
        <v>41531</v>
      </c>
      <c r="I99" s="83">
        <v>76063.079999999987</v>
      </c>
      <c r="J99" s="84">
        <v>182266.66999999998</v>
      </c>
      <c r="K99" s="85">
        <v>4000</v>
      </c>
    </row>
    <row r="100" spans="1:11" x14ac:dyDescent="0.25">
      <c r="A100" s="79">
        <v>95</v>
      </c>
      <c r="B100" s="80" t="s">
        <v>321</v>
      </c>
      <c r="C100" s="80">
        <v>1225</v>
      </c>
      <c r="D100" s="80">
        <v>14</v>
      </c>
      <c r="E100" s="80" t="s">
        <v>320</v>
      </c>
      <c r="F100" s="81"/>
      <c r="G100" s="82">
        <v>19621</v>
      </c>
      <c r="H100" s="82">
        <v>41536</v>
      </c>
      <c r="I100" s="83">
        <v>77269.31</v>
      </c>
      <c r="J100" s="84">
        <v>181600</v>
      </c>
      <c r="K100" s="85">
        <v>4000</v>
      </c>
    </row>
    <row r="101" spans="1:11" x14ac:dyDescent="0.25">
      <c r="A101" s="79">
        <v>96</v>
      </c>
      <c r="B101" s="80" t="s">
        <v>324</v>
      </c>
      <c r="C101" s="80">
        <v>1288</v>
      </c>
      <c r="D101" s="80">
        <v>14</v>
      </c>
      <c r="E101" s="80" t="s">
        <v>323</v>
      </c>
      <c r="F101" s="81"/>
      <c r="G101" s="82">
        <v>19628</v>
      </c>
      <c r="H101" s="82">
        <v>41543</v>
      </c>
      <c r="I101" s="83">
        <v>41698.120000000003</v>
      </c>
      <c r="J101" s="84">
        <v>101625</v>
      </c>
      <c r="K101" s="85">
        <v>2250</v>
      </c>
    </row>
    <row r="102" spans="1:11" x14ac:dyDescent="0.25">
      <c r="A102" s="79">
        <v>97</v>
      </c>
      <c r="B102" s="80" t="s">
        <v>327</v>
      </c>
      <c r="C102" s="80">
        <v>1291</v>
      </c>
      <c r="D102" s="80">
        <v>14</v>
      </c>
      <c r="E102" s="80" t="s">
        <v>326</v>
      </c>
      <c r="F102" s="81"/>
      <c r="G102" s="82">
        <v>19628</v>
      </c>
      <c r="H102" s="82">
        <v>41543</v>
      </c>
      <c r="I102" s="83">
        <v>48456.59</v>
      </c>
      <c r="J102" s="84">
        <v>112916.67</v>
      </c>
      <c r="K102" s="85">
        <v>2500</v>
      </c>
    </row>
    <row r="103" spans="1:11" x14ac:dyDescent="0.25">
      <c r="A103" s="79">
        <v>98</v>
      </c>
      <c r="B103" s="80" t="s">
        <v>330</v>
      </c>
      <c r="C103" s="80">
        <v>1123</v>
      </c>
      <c r="D103" s="80">
        <v>14</v>
      </c>
      <c r="E103" s="80" t="s">
        <v>329</v>
      </c>
      <c r="F103" s="81"/>
      <c r="G103" s="82">
        <v>19634</v>
      </c>
      <c r="H103" s="82">
        <v>41549</v>
      </c>
      <c r="I103" s="83">
        <v>83579.37</v>
      </c>
      <c r="J103" s="84">
        <v>179866.66999999998</v>
      </c>
      <c r="K103" s="85">
        <v>4000</v>
      </c>
    </row>
    <row r="104" spans="1:11" x14ac:dyDescent="0.25">
      <c r="A104" s="79">
        <v>99</v>
      </c>
      <c r="B104" s="80" t="s">
        <v>333</v>
      </c>
      <c r="C104" s="80">
        <v>95</v>
      </c>
      <c r="D104" s="80">
        <v>20</v>
      </c>
      <c r="E104" s="80" t="s">
        <v>332</v>
      </c>
      <c r="F104" s="81"/>
      <c r="G104" s="82">
        <v>19646</v>
      </c>
      <c r="H104" s="82">
        <v>41561</v>
      </c>
      <c r="I104" s="83">
        <v>66312.53</v>
      </c>
      <c r="J104" s="84">
        <v>155983.33000000002</v>
      </c>
      <c r="K104" s="85">
        <v>3500</v>
      </c>
    </row>
    <row r="105" spans="1:11" x14ac:dyDescent="0.25">
      <c r="A105" s="79">
        <v>100</v>
      </c>
      <c r="B105" s="80" t="s">
        <v>336</v>
      </c>
      <c r="C105" s="80">
        <v>1127</v>
      </c>
      <c r="D105" s="80">
        <v>14</v>
      </c>
      <c r="E105" s="80" t="s">
        <v>335</v>
      </c>
      <c r="F105" s="81"/>
      <c r="G105" s="82">
        <v>19674</v>
      </c>
      <c r="H105" s="82">
        <v>41589</v>
      </c>
      <c r="I105" s="83">
        <v>84137.7</v>
      </c>
      <c r="J105" s="84">
        <v>174666.66999999998</v>
      </c>
      <c r="K105" s="85">
        <v>4000</v>
      </c>
    </row>
    <row r="106" spans="1:11" x14ac:dyDescent="0.25">
      <c r="A106" s="79">
        <v>101</v>
      </c>
      <c r="B106" s="80" t="s">
        <v>339</v>
      </c>
      <c r="C106" s="80">
        <v>1181</v>
      </c>
      <c r="D106" s="80">
        <v>14</v>
      </c>
      <c r="E106" s="80" t="s">
        <v>338</v>
      </c>
      <c r="F106" s="81"/>
      <c r="G106" s="82">
        <v>19690</v>
      </c>
      <c r="H106" s="82">
        <v>41605</v>
      </c>
      <c r="I106" s="83">
        <v>48456.014999999999</v>
      </c>
      <c r="J106" s="84">
        <v>107833.33</v>
      </c>
      <c r="K106" s="85">
        <v>2500</v>
      </c>
    </row>
    <row r="107" spans="1:11" x14ac:dyDescent="0.25">
      <c r="A107" s="79">
        <v>102</v>
      </c>
      <c r="B107" s="80" t="s">
        <v>342</v>
      </c>
      <c r="C107" s="80">
        <v>97</v>
      </c>
      <c r="D107" s="80">
        <v>20</v>
      </c>
      <c r="E107" s="80" t="s">
        <v>341</v>
      </c>
      <c r="F107" s="81"/>
      <c r="G107" s="82">
        <v>19690</v>
      </c>
      <c r="H107" s="82">
        <v>41605</v>
      </c>
      <c r="I107" s="83">
        <v>55654.105000000003</v>
      </c>
      <c r="J107" s="84">
        <v>129400</v>
      </c>
      <c r="K107" s="85">
        <v>3000</v>
      </c>
    </row>
    <row r="108" spans="1:11" x14ac:dyDescent="0.25">
      <c r="A108" s="79">
        <v>103</v>
      </c>
      <c r="B108" s="80" t="s">
        <v>345</v>
      </c>
      <c r="C108" s="80">
        <v>858</v>
      </c>
      <c r="D108" s="80">
        <v>14</v>
      </c>
      <c r="E108" s="80" t="s">
        <v>344</v>
      </c>
      <c r="F108" s="81"/>
      <c r="G108" s="82">
        <v>19690</v>
      </c>
      <c r="H108" s="82">
        <v>41605</v>
      </c>
      <c r="I108" s="83">
        <v>20108.075000000001</v>
      </c>
      <c r="J108" s="84">
        <v>172533.33000000002</v>
      </c>
      <c r="K108" s="85">
        <v>4000</v>
      </c>
    </row>
    <row r="109" spans="1:11" x14ac:dyDescent="0.25">
      <c r="A109" s="79">
        <v>104</v>
      </c>
      <c r="B109" s="80" t="s">
        <v>348</v>
      </c>
      <c r="C109" s="80">
        <v>1256</v>
      </c>
      <c r="D109" s="80">
        <v>14</v>
      </c>
      <c r="E109" s="80" t="s">
        <v>347</v>
      </c>
      <c r="F109" s="81"/>
      <c r="G109" s="82">
        <v>19697</v>
      </c>
      <c r="H109" s="82">
        <v>41612</v>
      </c>
      <c r="I109" s="83">
        <v>36310.86</v>
      </c>
      <c r="J109" s="84">
        <v>96525</v>
      </c>
      <c r="K109" s="85">
        <v>2250</v>
      </c>
    </row>
    <row r="110" spans="1:11" x14ac:dyDescent="0.25">
      <c r="A110" s="79">
        <v>105</v>
      </c>
      <c r="B110" s="80" t="s">
        <v>354</v>
      </c>
      <c r="C110" s="80">
        <v>1159</v>
      </c>
      <c r="D110" s="80">
        <v>14</v>
      </c>
      <c r="E110" s="80" t="s">
        <v>353</v>
      </c>
      <c r="F110" s="81"/>
      <c r="G110" s="82">
        <v>19725</v>
      </c>
      <c r="H110" s="82">
        <v>41640</v>
      </c>
      <c r="I110" s="83">
        <v>70152.88</v>
      </c>
      <c r="J110" s="84">
        <v>147000</v>
      </c>
      <c r="K110" s="85">
        <v>3500</v>
      </c>
    </row>
    <row r="111" spans="1:11" x14ac:dyDescent="0.25">
      <c r="A111" s="79">
        <v>106</v>
      </c>
      <c r="B111" s="80" t="s">
        <v>357</v>
      </c>
      <c r="C111" s="80">
        <v>1265</v>
      </c>
      <c r="D111" s="80">
        <v>14</v>
      </c>
      <c r="E111" s="80" t="s">
        <v>356</v>
      </c>
      <c r="F111" s="81"/>
      <c r="G111" s="82">
        <v>19726</v>
      </c>
      <c r="H111" s="82">
        <v>41641</v>
      </c>
      <c r="I111" s="83">
        <v>72648.704999999987</v>
      </c>
      <c r="J111" s="84">
        <v>167866.66999999998</v>
      </c>
      <c r="K111" s="85">
        <v>4000</v>
      </c>
    </row>
    <row r="112" spans="1:11" x14ac:dyDescent="0.25">
      <c r="A112" s="79">
        <v>107</v>
      </c>
      <c r="B112" s="80" t="s">
        <v>360</v>
      </c>
      <c r="C112" s="80">
        <v>107</v>
      </c>
      <c r="D112" s="80">
        <v>20</v>
      </c>
      <c r="E112" s="80" t="s">
        <v>359</v>
      </c>
      <c r="F112" s="81"/>
      <c r="G112" s="82">
        <v>19729</v>
      </c>
      <c r="H112" s="82">
        <v>41644</v>
      </c>
      <c r="I112" s="83">
        <v>70019.555000000008</v>
      </c>
      <c r="J112" s="84">
        <v>167466.66999999998</v>
      </c>
      <c r="K112" s="85">
        <v>4000</v>
      </c>
    </row>
    <row r="113" spans="1:11" x14ac:dyDescent="0.25">
      <c r="A113" s="79">
        <v>108</v>
      </c>
      <c r="B113" s="80" t="s">
        <v>363</v>
      </c>
      <c r="C113" s="80">
        <v>1240</v>
      </c>
      <c r="D113" s="80">
        <v>14</v>
      </c>
      <c r="E113" s="80" t="s">
        <v>362</v>
      </c>
      <c r="F113" s="81"/>
      <c r="G113" s="82">
        <v>19734</v>
      </c>
      <c r="H113" s="82">
        <v>41649</v>
      </c>
      <c r="I113" s="83">
        <v>52043.025000000001</v>
      </c>
      <c r="J113" s="84">
        <v>104250</v>
      </c>
      <c r="K113" s="85">
        <v>2500</v>
      </c>
    </row>
    <row r="114" spans="1:11" x14ac:dyDescent="0.25">
      <c r="A114" s="79">
        <v>109</v>
      </c>
      <c r="B114" s="80" t="s">
        <v>366</v>
      </c>
      <c r="C114" s="80">
        <v>1119</v>
      </c>
      <c r="D114" s="80">
        <v>14</v>
      </c>
      <c r="E114" s="80" t="s">
        <v>365</v>
      </c>
      <c r="F114" s="81"/>
      <c r="G114" s="82">
        <v>19739</v>
      </c>
      <c r="H114" s="82">
        <v>41654</v>
      </c>
      <c r="I114" s="83">
        <v>82505.790000000008</v>
      </c>
      <c r="J114" s="84">
        <v>166133.33000000002</v>
      </c>
      <c r="K114" s="85">
        <v>4000</v>
      </c>
    </row>
    <row r="115" spans="1:11" x14ac:dyDescent="0.25">
      <c r="A115" s="79">
        <v>110</v>
      </c>
      <c r="B115" s="80" t="s">
        <v>369</v>
      </c>
      <c r="C115" s="80">
        <v>1128</v>
      </c>
      <c r="D115" s="80">
        <v>14</v>
      </c>
      <c r="E115" s="80" t="s">
        <v>368</v>
      </c>
      <c r="F115" s="81"/>
      <c r="G115" s="82">
        <v>19755</v>
      </c>
      <c r="H115" s="82">
        <v>41670</v>
      </c>
      <c r="I115" s="83">
        <v>65916.97</v>
      </c>
      <c r="J115" s="84">
        <v>143616.66999999998</v>
      </c>
      <c r="K115" s="85">
        <v>3500</v>
      </c>
    </row>
    <row r="116" spans="1:11" x14ac:dyDescent="0.25">
      <c r="A116" s="79">
        <v>111</v>
      </c>
      <c r="B116" s="80" t="s">
        <v>372</v>
      </c>
      <c r="C116" s="80">
        <v>1224</v>
      </c>
      <c r="D116" s="80">
        <v>14</v>
      </c>
      <c r="E116" s="80" t="s">
        <v>371</v>
      </c>
      <c r="F116" s="81"/>
      <c r="G116" s="82">
        <v>19765</v>
      </c>
      <c r="H116" s="82">
        <v>41680</v>
      </c>
      <c r="I116" s="83">
        <v>79813.565000000002</v>
      </c>
      <c r="J116" s="84">
        <v>162800</v>
      </c>
      <c r="K116" s="85">
        <v>4000</v>
      </c>
    </row>
    <row r="117" spans="1:11" x14ac:dyDescent="0.25">
      <c r="A117" s="79">
        <v>112</v>
      </c>
      <c r="B117" s="80" t="s">
        <v>375</v>
      </c>
      <c r="C117" s="80">
        <v>86</v>
      </c>
      <c r="D117" s="80">
        <v>20</v>
      </c>
      <c r="E117" s="80" t="s">
        <v>374</v>
      </c>
      <c r="F117" s="81"/>
      <c r="G117" s="82">
        <v>19768</v>
      </c>
      <c r="H117" s="82">
        <v>41683</v>
      </c>
      <c r="I117" s="83">
        <v>35412.239999999998</v>
      </c>
      <c r="J117" s="84">
        <v>91350</v>
      </c>
      <c r="K117" s="85">
        <v>2250</v>
      </c>
    </row>
    <row r="118" spans="1:11" x14ac:dyDescent="0.25">
      <c r="A118" s="79">
        <v>113</v>
      </c>
      <c r="B118" s="80" t="s">
        <v>378</v>
      </c>
      <c r="C118" s="80">
        <v>1258</v>
      </c>
      <c r="D118" s="80">
        <v>14</v>
      </c>
      <c r="E118" s="80" t="s">
        <v>377</v>
      </c>
      <c r="F118" s="81"/>
      <c r="G118" s="82">
        <v>19768</v>
      </c>
      <c r="H118" s="82">
        <v>41683</v>
      </c>
      <c r="I118" s="83">
        <v>47817.179999999993</v>
      </c>
      <c r="J118" s="84">
        <v>101500</v>
      </c>
      <c r="K118" s="85">
        <v>2500</v>
      </c>
    </row>
    <row r="119" spans="1:11" x14ac:dyDescent="0.25">
      <c r="A119" s="79">
        <v>114</v>
      </c>
      <c r="B119" s="80" t="s">
        <v>381</v>
      </c>
      <c r="C119" s="80">
        <v>1278</v>
      </c>
      <c r="D119" s="80">
        <v>14</v>
      </c>
      <c r="E119" s="80" t="s">
        <v>380</v>
      </c>
      <c r="F119" s="81"/>
      <c r="G119" s="82">
        <v>19781</v>
      </c>
      <c r="H119" s="82">
        <v>41696</v>
      </c>
      <c r="I119" s="83">
        <v>67379.654999999999</v>
      </c>
      <c r="J119" s="84">
        <v>140583.33000000002</v>
      </c>
      <c r="K119" s="85">
        <v>3500</v>
      </c>
    </row>
    <row r="120" spans="1:11" x14ac:dyDescent="0.25">
      <c r="A120" s="79">
        <v>115</v>
      </c>
      <c r="B120" s="80" t="s">
        <v>384</v>
      </c>
      <c r="C120" s="80">
        <v>1284</v>
      </c>
      <c r="D120" s="80">
        <v>14</v>
      </c>
      <c r="E120" s="80" t="s">
        <v>383</v>
      </c>
      <c r="F120" s="81"/>
      <c r="G120" s="82">
        <v>19807</v>
      </c>
      <c r="H120" s="82">
        <v>41722</v>
      </c>
      <c r="I120" s="83">
        <v>46398.505000000005</v>
      </c>
      <c r="J120" s="84">
        <v>98083.33</v>
      </c>
      <c r="K120" s="85">
        <v>2500</v>
      </c>
    </row>
    <row r="121" spans="1:11" x14ac:dyDescent="0.25">
      <c r="A121" s="79">
        <v>116</v>
      </c>
      <c r="B121" s="80" t="s">
        <v>390</v>
      </c>
      <c r="C121" s="80">
        <v>104</v>
      </c>
      <c r="D121" s="80">
        <v>20</v>
      </c>
      <c r="E121" s="80" t="s">
        <v>389</v>
      </c>
      <c r="F121" s="81"/>
      <c r="G121" s="82">
        <v>19808</v>
      </c>
      <c r="H121" s="82">
        <v>41723</v>
      </c>
      <c r="I121" s="83">
        <v>83622.080000000002</v>
      </c>
      <c r="J121" s="84">
        <v>156800</v>
      </c>
      <c r="K121" s="85">
        <v>4000</v>
      </c>
    </row>
    <row r="122" spans="1:11" x14ac:dyDescent="0.25">
      <c r="A122" s="79">
        <v>117</v>
      </c>
      <c r="B122" s="80" t="s">
        <v>393</v>
      </c>
      <c r="C122" s="80">
        <v>1135</v>
      </c>
      <c r="D122" s="80">
        <v>14</v>
      </c>
      <c r="E122" s="80" t="s">
        <v>392</v>
      </c>
      <c r="F122" s="81"/>
      <c r="G122" s="82">
        <v>19815</v>
      </c>
      <c r="H122" s="82">
        <v>41730</v>
      </c>
      <c r="I122" s="83">
        <v>77585.91</v>
      </c>
      <c r="J122" s="84">
        <v>156000</v>
      </c>
      <c r="K122" s="85">
        <v>4000</v>
      </c>
    </row>
    <row r="123" spans="1:11" x14ac:dyDescent="0.25">
      <c r="A123" s="79">
        <v>118</v>
      </c>
      <c r="B123" s="80" t="s">
        <v>399</v>
      </c>
      <c r="C123" s="80">
        <v>1267</v>
      </c>
      <c r="D123" s="80">
        <v>14</v>
      </c>
      <c r="E123" s="80" t="s">
        <v>398</v>
      </c>
      <c r="F123" s="81"/>
      <c r="G123" s="82">
        <v>19837</v>
      </c>
      <c r="H123" s="82">
        <v>41752</v>
      </c>
      <c r="I123" s="83">
        <v>67743.44</v>
      </c>
      <c r="J123" s="84">
        <v>133933.33000000002</v>
      </c>
      <c r="K123" s="85">
        <v>3500</v>
      </c>
    </row>
    <row r="124" spans="1:11" x14ac:dyDescent="0.25">
      <c r="A124" s="79">
        <v>119</v>
      </c>
      <c r="B124" s="80" t="s">
        <v>405</v>
      </c>
      <c r="C124" s="80">
        <v>91</v>
      </c>
      <c r="D124" s="80">
        <v>20</v>
      </c>
      <c r="E124" s="80" t="s">
        <v>404</v>
      </c>
      <c r="F124" s="81"/>
      <c r="G124" s="82">
        <v>19851</v>
      </c>
      <c r="H124" s="82">
        <v>41766</v>
      </c>
      <c r="I124" s="83">
        <v>57725.895000000011</v>
      </c>
      <c r="J124" s="84">
        <v>113400</v>
      </c>
      <c r="K124" s="85">
        <v>3000</v>
      </c>
    </row>
    <row r="125" spans="1:11" x14ac:dyDescent="0.25">
      <c r="A125" s="79">
        <v>120</v>
      </c>
      <c r="B125" s="80" t="s">
        <v>408</v>
      </c>
      <c r="C125" s="80">
        <v>98</v>
      </c>
      <c r="D125" s="80">
        <v>20</v>
      </c>
      <c r="E125" s="80" t="s">
        <v>407</v>
      </c>
      <c r="F125" s="81"/>
      <c r="G125" s="82">
        <v>19875</v>
      </c>
      <c r="H125" s="82">
        <v>41790</v>
      </c>
      <c r="I125" s="83">
        <v>63336.76</v>
      </c>
      <c r="J125" s="84">
        <v>111100</v>
      </c>
      <c r="K125" s="85">
        <v>3000</v>
      </c>
    </row>
    <row r="126" spans="1:11" x14ac:dyDescent="0.25">
      <c r="A126" s="79">
        <v>121</v>
      </c>
      <c r="B126" s="80" t="s">
        <v>411</v>
      </c>
      <c r="C126" s="80">
        <v>1158</v>
      </c>
      <c r="D126" s="80">
        <v>14</v>
      </c>
      <c r="E126" s="80" t="s">
        <v>410</v>
      </c>
      <c r="F126" s="81"/>
      <c r="G126" s="82">
        <v>19889</v>
      </c>
      <c r="H126" s="82">
        <v>41804</v>
      </c>
      <c r="I126" s="83">
        <v>76015.235000000001</v>
      </c>
      <c r="J126" s="84">
        <v>127983.33</v>
      </c>
      <c r="K126" s="85">
        <v>3500</v>
      </c>
    </row>
    <row r="127" spans="1:11" x14ac:dyDescent="0.25">
      <c r="A127" s="79">
        <v>122</v>
      </c>
      <c r="B127" s="80" t="s">
        <v>414</v>
      </c>
      <c r="C127" s="80">
        <v>105</v>
      </c>
      <c r="D127" s="80">
        <v>20</v>
      </c>
      <c r="E127" s="80" t="s">
        <v>413</v>
      </c>
      <c r="F127" s="81"/>
      <c r="G127" s="82">
        <v>19890</v>
      </c>
      <c r="H127" s="82">
        <v>41805</v>
      </c>
      <c r="I127" s="83">
        <v>54144.705000000002</v>
      </c>
      <c r="J127" s="84">
        <v>91333.33</v>
      </c>
      <c r="K127" s="85">
        <v>2500</v>
      </c>
    </row>
    <row r="128" spans="1:11" x14ac:dyDescent="0.25">
      <c r="A128" s="79">
        <v>123</v>
      </c>
      <c r="B128" s="80" t="s">
        <v>417</v>
      </c>
      <c r="C128" s="80">
        <v>99</v>
      </c>
      <c r="D128" s="80">
        <v>20</v>
      </c>
      <c r="E128" s="80" t="s">
        <v>416</v>
      </c>
      <c r="F128" s="81"/>
      <c r="G128" s="82">
        <v>19898</v>
      </c>
      <c r="H128" s="82">
        <v>41813</v>
      </c>
      <c r="I128" s="83">
        <v>63737.735000000015</v>
      </c>
      <c r="J128" s="84">
        <v>108800</v>
      </c>
      <c r="K128" s="85">
        <v>3000</v>
      </c>
    </row>
    <row r="129" spans="1:11" x14ac:dyDescent="0.25">
      <c r="A129" s="79">
        <v>124</v>
      </c>
      <c r="B129" s="80" t="s">
        <v>420</v>
      </c>
      <c r="C129" s="80">
        <v>87</v>
      </c>
      <c r="D129" s="80">
        <v>20</v>
      </c>
      <c r="E129" s="80" t="s">
        <v>419</v>
      </c>
      <c r="F129" s="81"/>
      <c r="G129" s="82">
        <v>19900</v>
      </c>
      <c r="H129" s="82">
        <v>41815</v>
      </c>
      <c r="I129" s="83">
        <v>59960.834999999992</v>
      </c>
      <c r="J129" s="84">
        <v>108600</v>
      </c>
      <c r="K129" s="85">
        <v>3000</v>
      </c>
    </row>
    <row r="130" spans="1:11" x14ac:dyDescent="0.25">
      <c r="A130" s="79">
        <v>125</v>
      </c>
      <c r="B130" s="80" t="s">
        <v>423</v>
      </c>
      <c r="C130" s="80">
        <v>100</v>
      </c>
      <c r="D130" s="80">
        <v>20</v>
      </c>
      <c r="E130" s="80" t="s">
        <v>422</v>
      </c>
      <c r="F130" s="81"/>
      <c r="G130" s="82">
        <v>19907</v>
      </c>
      <c r="H130" s="82">
        <v>41822</v>
      </c>
      <c r="I130" s="83">
        <v>65257.17</v>
      </c>
      <c r="J130" s="84">
        <v>143866.66999999998</v>
      </c>
      <c r="K130" s="85">
        <v>4000</v>
      </c>
    </row>
    <row r="131" spans="1:11" x14ac:dyDescent="0.25">
      <c r="A131" s="79">
        <v>126</v>
      </c>
      <c r="B131" s="80" t="s">
        <v>426</v>
      </c>
      <c r="C131" s="80">
        <v>1250</v>
      </c>
      <c r="D131" s="80">
        <v>14</v>
      </c>
      <c r="E131" s="80" t="s">
        <v>425</v>
      </c>
      <c r="F131" s="81"/>
      <c r="G131" s="82">
        <v>19914</v>
      </c>
      <c r="H131" s="82">
        <v>41829</v>
      </c>
      <c r="I131" s="83">
        <v>58261.770000000004</v>
      </c>
      <c r="J131" s="84">
        <v>125066.67</v>
      </c>
      <c r="K131" s="85">
        <v>3500</v>
      </c>
    </row>
    <row r="132" spans="1:11" x14ac:dyDescent="0.25">
      <c r="A132" s="79">
        <v>127</v>
      </c>
      <c r="B132" s="80" t="s">
        <v>429</v>
      </c>
      <c r="C132" s="80">
        <v>96</v>
      </c>
      <c r="D132" s="80">
        <v>20</v>
      </c>
      <c r="E132" s="80" t="s">
        <v>428</v>
      </c>
      <c r="F132" s="81"/>
      <c r="G132" s="82">
        <v>19917</v>
      </c>
      <c r="H132" s="82">
        <v>41832</v>
      </c>
      <c r="I132" s="83">
        <v>67105.920000000013</v>
      </c>
      <c r="J132" s="84">
        <v>142533.33000000002</v>
      </c>
      <c r="K132" s="85">
        <v>4000</v>
      </c>
    </row>
    <row r="133" spans="1:11" x14ac:dyDescent="0.25">
      <c r="A133" s="79">
        <v>128</v>
      </c>
      <c r="B133" s="80" t="s">
        <v>432</v>
      </c>
      <c r="C133" s="80">
        <v>1399</v>
      </c>
      <c r="D133" s="80">
        <v>14</v>
      </c>
      <c r="E133" s="80" t="s">
        <v>431</v>
      </c>
      <c r="F133" s="81"/>
      <c r="G133" s="82">
        <v>19920</v>
      </c>
      <c r="H133" s="82">
        <v>41835</v>
      </c>
      <c r="I133" s="83">
        <v>59892.14</v>
      </c>
      <c r="J133" s="84">
        <v>124366.67</v>
      </c>
      <c r="K133" s="85">
        <v>3500</v>
      </c>
    </row>
    <row r="134" spans="1:11" x14ac:dyDescent="0.25">
      <c r="A134" s="79">
        <v>129</v>
      </c>
      <c r="B134" s="80" t="s">
        <v>435</v>
      </c>
      <c r="C134" s="80">
        <v>1374</v>
      </c>
      <c r="D134" s="80">
        <v>14</v>
      </c>
      <c r="E134" s="80" t="s">
        <v>434</v>
      </c>
      <c r="F134" s="81"/>
      <c r="G134" s="82">
        <v>19954</v>
      </c>
      <c r="H134" s="82">
        <v>41869</v>
      </c>
      <c r="I134" s="83">
        <v>81652.55</v>
      </c>
      <c r="J134" s="84">
        <v>137733.33000000002</v>
      </c>
      <c r="K134" s="85">
        <v>4000</v>
      </c>
    </row>
    <row r="135" spans="1:11" x14ac:dyDescent="0.25">
      <c r="A135" s="79">
        <v>130</v>
      </c>
      <c r="B135" s="80" t="s">
        <v>438</v>
      </c>
      <c r="C135" s="80">
        <v>1440</v>
      </c>
      <c r="D135" s="80">
        <v>14</v>
      </c>
      <c r="E135" s="80" t="s">
        <v>437</v>
      </c>
      <c r="F135" s="81"/>
      <c r="G135" s="82">
        <v>19956</v>
      </c>
      <c r="H135" s="82">
        <v>41871</v>
      </c>
      <c r="I135" s="83">
        <v>58951.969999999994</v>
      </c>
      <c r="J135" s="84">
        <v>120283.33</v>
      </c>
      <c r="K135" s="85">
        <v>3500</v>
      </c>
    </row>
    <row r="136" spans="1:11" x14ac:dyDescent="0.25">
      <c r="A136" s="79">
        <v>131</v>
      </c>
      <c r="B136" s="80" t="s">
        <v>441</v>
      </c>
      <c r="C136" s="80">
        <v>1298</v>
      </c>
      <c r="D136" s="80">
        <v>14</v>
      </c>
      <c r="E136" s="80" t="s">
        <v>440</v>
      </c>
      <c r="F136" s="81"/>
      <c r="G136" s="82">
        <v>19958</v>
      </c>
      <c r="H136" s="82">
        <v>41873</v>
      </c>
      <c r="I136" s="83">
        <v>74599.50999999998</v>
      </c>
      <c r="J136" s="84">
        <v>137200</v>
      </c>
      <c r="K136" s="85">
        <v>4000</v>
      </c>
    </row>
    <row r="137" spans="1:11" x14ac:dyDescent="0.25">
      <c r="A137" s="79">
        <v>132</v>
      </c>
      <c r="B137" s="80" t="s">
        <v>444</v>
      </c>
      <c r="C137" s="80">
        <v>1458</v>
      </c>
      <c r="D137" s="80">
        <v>14</v>
      </c>
      <c r="E137" s="80" t="s">
        <v>443</v>
      </c>
      <c r="F137" s="81"/>
      <c r="G137" s="82">
        <v>19959</v>
      </c>
      <c r="H137" s="82">
        <v>41874</v>
      </c>
      <c r="I137" s="83">
        <v>52048.840000000004</v>
      </c>
      <c r="J137" s="84">
        <v>102800</v>
      </c>
      <c r="K137" s="85">
        <v>3000</v>
      </c>
    </row>
    <row r="138" spans="1:11" x14ac:dyDescent="0.25">
      <c r="A138" s="79">
        <v>133</v>
      </c>
      <c r="B138" s="80" t="s">
        <v>447</v>
      </c>
      <c r="C138" s="80">
        <v>1322</v>
      </c>
      <c r="D138" s="80">
        <v>14</v>
      </c>
      <c r="E138" s="80" t="s">
        <v>446</v>
      </c>
      <c r="F138" s="81"/>
      <c r="G138" s="82">
        <v>19968</v>
      </c>
      <c r="H138" s="82">
        <v>41883</v>
      </c>
      <c r="I138" s="83">
        <v>73542.34</v>
      </c>
      <c r="J138" s="84">
        <v>136000</v>
      </c>
      <c r="K138" s="85">
        <v>4000</v>
      </c>
    </row>
    <row r="139" spans="1:11" x14ac:dyDescent="0.25">
      <c r="A139" s="79">
        <v>134</v>
      </c>
      <c r="B139" s="80" t="s">
        <v>450</v>
      </c>
      <c r="C139" s="80">
        <v>14</v>
      </c>
      <c r="D139" s="80">
        <v>29</v>
      </c>
      <c r="E139" s="80" t="s">
        <v>449</v>
      </c>
      <c r="F139" s="81"/>
      <c r="G139" s="82">
        <v>19979</v>
      </c>
      <c r="H139" s="82">
        <v>41894</v>
      </c>
      <c r="I139" s="83">
        <v>62640.119999999995</v>
      </c>
      <c r="J139" s="84">
        <v>117716.67</v>
      </c>
      <c r="K139" s="85">
        <v>3500</v>
      </c>
    </row>
    <row r="140" spans="1:11" x14ac:dyDescent="0.25">
      <c r="A140" s="79">
        <v>135</v>
      </c>
      <c r="B140" s="80" t="s">
        <v>453</v>
      </c>
      <c r="C140" s="80">
        <v>116</v>
      </c>
      <c r="D140" s="80">
        <v>20</v>
      </c>
      <c r="E140" s="80" t="s">
        <v>452</v>
      </c>
      <c r="F140" s="81"/>
      <c r="G140" s="82">
        <v>19999</v>
      </c>
      <c r="H140" s="82">
        <v>41914</v>
      </c>
      <c r="I140" s="83">
        <v>54628.899999999994</v>
      </c>
      <c r="J140" s="84">
        <v>115383.33</v>
      </c>
      <c r="K140" s="85">
        <v>3500</v>
      </c>
    </row>
    <row r="141" spans="1:11" x14ac:dyDescent="0.25">
      <c r="A141" s="79">
        <v>136</v>
      </c>
      <c r="B141" s="80" t="s">
        <v>456</v>
      </c>
      <c r="C141" s="80">
        <v>114</v>
      </c>
      <c r="D141" s="80">
        <v>20</v>
      </c>
      <c r="E141" s="80" t="s">
        <v>455</v>
      </c>
      <c r="F141" s="81"/>
      <c r="G141" s="82">
        <v>20000</v>
      </c>
      <c r="H141" s="82">
        <v>41915</v>
      </c>
      <c r="I141" s="83">
        <v>61063.850000000006</v>
      </c>
      <c r="J141" s="84">
        <v>131733.33000000002</v>
      </c>
      <c r="K141" s="85">
        <v>4000</v>
      </c>
    </row>
    <row r="142" spans="1:11" x14ac:dyDescent="0.25">
      <c r="A142" s="79">
        <v>137</v>
      </c>
      <c r="B142" s="80" t="s">
        <v>459</v>
      </c>
      <c r="C142" s="80">
        <v>115</v>
      </c>
      <c r="D142" s="80">
        <v>20</v>
      </c>
      <c r="E142" s="80" t="s">
        <v>458</v>
      </c>
      <c r="F142" s="81"/>
      <c r="G142" s="82">
        <v>20018</v>
      </c>
      <c r="H142" s="82">
        <v>41933</v>
      </c>
      <c r="I142" s="83">
        <v>57052.5</v>
      </c>
      <c r="J142" s="84">
        <v>113166.67</v>
      </c>
      <c r="K142" s="85">
        <v>3500</v>
      </c>
    </row>
    <row r="143" spans="1:11" x14ac:dyDescent="0.25">
      <c r="A143" s="79">
        <v>138</v>
      </c>
      <c r="B143" s="80" t="s">
        <v>462</v>
      </c>
      <c r="C143" s="80">
        <v>119</v>
      </c>
      <c r="D143" s="80">
        <v>20</v>
      </c>
      <c r="E143" s="80" t="s">
        <v>461</v>
      </c>
      <c r="F143" s="81"/>
      <c r="G143" s="82">
        <v>20018</v>
      </c>
      <c r="H143" s="82">
        <v>41933</v>
      </c>
      <c r="I143" s="83">
        <v>54248.73</v>
      </c>
      <c r="J143" s="84">
        <v>113166.67</v>
      </c>
      <c r="K143" s="85">
        <v>3500</v>
      </c>
    </row>
    <row r="144" spans="1:11" x14ac:dyDescent="0.25">
      <c r="A144" s="79">
        <v>139</v>
      </c>
      <c r="B144" s="80" t="s">
        <v>465</v>
      </c>
      <c r="C144" s="80">
        <v>1407</v>
      </c>
      <c r="D144" s="80">
        <v>14</v>
      </c>
      <c r="E144" s="80" t="s">
        <v>464</v>
      </c>
      <c r="F144" s="81"/>
      <c r="G144" s="82">
        <v>20039</v>
      </c>
      <c r="H144" s="82">
        <v>41954</v>
      </c>
      <c r="I144" s="83">
        <v>66282.909999999989</v>
      </c>
      <c r="J144" s="84">
        <v>126666.67</v>
      </c>
      <c r="K144" s="85">
        <v>4000</v>
      </c>
    </row>
    <row r="145" spans="1:11" x14ac:dyDescent="0.25">
      <c r="A145" s="79">
        <v>140</v>
      </c>
      <c r="B145" s="80" t="s">
        <v>471</v>
      </c>
      <c r="C145" s="80">
        <v>121</v>
      </c>
      <c r="D145" s="80">
        <v>20</v>
      </c>
      <c r="E145" s="80" t="s">
        <v>470</v>
      </c>
      <c r="F145" s="81"/>
      <c r="G145" s="82">
        <v>20046</v>
      </c>
      <c r="H145" s="82">
        <v>41961</v>
      </c>
      <c r="I145" s="83">
        <v>53219.990000000005</v>
      </c>
      <c r="J145" s="84">
        <v>94300</v>
      </c>
      <c r="K145" s="85">
        <v>3000</v>
      </c>
    </row>
    <row r="146" spans="1:11" x14ac:dyDescent="0.25">
      <c r="A146" s="79">
        <v>141</v>
      </c>
      <c r="B146" s="80" t="s">
        <v>477</v>
      </c>
      <c r="C146" s="80">
        <v>1307</v>
      </c>
      <c r="D146" s="80">
        <v>14</v>
      </c>
      <c r="E146" s="80" t="s">
        <v>476</v>
      </c>
      <c r="F146" s="81"/>
      <c r="G146" s="82">
        <v>20069</v>
      </c>
      <c r="H146" s="82">
        <v>41984</v>
      </c>
      <c r="I146" s="83">
        <v>86470.439999999988</v>
      </c>
      <c r="J146" s="84">
        <v>122666.67</v>
      </c>
      <c r="K146" s="85">
        <v>4000</v>
      </c>
    </row>
    <row r="147" spans="1:11" x14ac:dyDescent="0.25">
      <c r="A147" s="79">
        <v>142</v>
      </c>
      <c r="B147" s="80" t="s">
        <v>480</v>
      </c>
      <c r="C147" s="80">
        <v>1396</v>
      </c>
      <c r="D147" s="80">
        <v>14</v>
      </c>
      <c r="E147" s="80" t="s">
        <v>479</v>
      </c>
      <c r="F147" s="81"/>
      <c r="G147" s="82">
        <v>20076</v>
      </c>
      <c r="H147" s="82">
        <v>41991</v>
      </c>
      <c r="I147" s="83">
        <v>65683.900000000009</v>
      </c>
      <c r="J147" s="84">
        <v>106516.67</v>
      </c>
      <c r="K147" s="85">
        <v>3500</v>
      </c>
    </row>
    <row r="148" spans="1:11" x14ac:dyDescent="0.25">
      <c r="A148" s="79">
        <v>143</v>
      </c>
      <c r="B148" s="80" t="s">
        <v>483</v>
      </c>
      <c r="C148" s="80">
        <v>117</v>
      </c>
      <c r="D148" s="80">
        <v>20</v>
      </c>
      <c r="E148" s="80" t="s">
        <v>482</v>
      </c>
      <c r="F148" s="81"/>
      <c r="G148" s="82">
        <v>20090</v>
      </c>
      <c r="H148" s="82">
        <v>42005</v>
      </c>
      <c r="I148" s="83">
        <v>87455.590000000011</v>
      </c>
      <c r="J148" s="84">
        <v>120000</v>
      </c>
      <c r="K148" s="85">
        <v>4000</v>
      </c>
    </row>
    <row r="149" spans="1:11" x14ac:dyDescent="0.25">
      <c r="A149" s="79">
        <v>144</v>
      </c>
      <c r="B149" s="80" t="s">
        <v>486</v>
      </c>
      <c r="C149" s="80">
        <v>1415</v>
      </c>
      <c r="D149" s="80">
        <v>14</v>
      </c>
      <c r="E149" s="80" t="s">
        <v>485</v>
      </c>
      <c r="F149" s="81"/>
      <c r="G149" s="82">
        <v>20091</v>
      </c>
      <c r="H149" s="82">
        <v>42006</v>
      </c>
      <c r="I149" s="83">
        <v>76089.69</v>
      </c>
      <c r="J149" s="84">
        <v>119866.67</v>
      </c>
      <c r="K149" s="85">
        <v>4000</v>
      </c>
    </row>
    <row r="150" spans="1:11" x14ac:dyDescent="0.25">
      <c r="A150" s="79">
        <v>145</v>
      </c>
      <c r="B150" s="80" t="s">
        <v>489</v>
      </c>
      <c r="C150" s="80">
        <v>1412</v>
      </c>
      <c r="D150" s="80">
        <v>14</v>
      </c>
      <c r="E150" s="80" t="s">
        <v>488</v>
      </c>
      <c r="F150" s="81"/>
      <c r="G150" s="82">
        <v>20107</v>
      </c>
      <c r="H150" s="82">
        <v>42022</v>
      </c>
      <c r="I150" s="83">
        <v>82195.780000000013</v>
      </c>
      <c r="J150" s="84">
        <v>117733.33</v>
      </c>
      <c r="K150" s="85">
        <v>4000</v>
      </c>
    </row>
    <row r="151" spans="1:11" x14ac:dyDescent="0.25">
      <c r="A151" s="79">
        <v>146</v>
      </c>
      <c r="B151" s="80" t="s">
        <v>492</v>
      </c>
      <c r="C151" s="80">
        <v>122</v>
      </c>
      <c r="D151" s="80">
        <v>20</v>
      </c>
      <c r="E151" s="80" t="s">
        <v>491</v>
      </c>
      <c r="F151" s="81"/>
      <c r="G151" s="82">
        <v>20144</v>
      </c>
      <c r="H151" s="82">
        <v>42059</v>
      </c>
      <c r="I151" s="83">
        <v>75543.38</v>
      </c>
      <c r="J151" s="84">
        <v>98816.67</v>
      </c>
      <c r="K151" s="85">
        <v>3500</v>
      </c>
    </row>
    <row r="152" spans="1:11" x14ac:dyDescent="0.25">
      <c r="A152" s="79">
        <v>147</v>
      </c>
      <c r="B152" s="80" t="s">
        <v>495</v>
      </c>
      <c r="C152" s="80">
        <v>60</v>
      </c>
      <c r="D152" s="80">
        <v>24</v>
      </c>
      <c r="E152" s="80" t="s">
        <v>494</v>
      </c>
      <c r="F152" s="81"/>
      <c r="G152" s="82">
        <v>20148</v>
      </c>
      <c r="H152" s="82">
        <v>42063</v>
      </c>
      <c r="I152" s="83">
        <v>37958</v>
      </c>
      <c r="J152" s="84">
        <v>70083.33</v>
      </c>
      <c r="K152" s="85">
        <v>2500</v>
      </c>
    </row>
    <row r="153" spans="1:11" x14ac:dyDescent="0.25">
      <c r="A153" s="79">
        <v>148</v>
      </c>
      <c r="B153" s="80" t="s">
        <v>498</v>
      </c>
      <c r="C153" s="80">
        <v>111</v>
      </c>
      <c r="D153" s="80">
        <v>20</v>
      </c>
      <c r="E153" s="80" t="s">
        <v>497</v>
      </c>
      <c r="F153" s="81"/>
      <c r="G153" s="82">
        <v>20157</v>
      </c>
      <c r="H153" s="82">
        <v>42072</v>
      </c>
      <c r="I153" s="83">
        <v>58942.039999999994</v>
      </c>
      <c r="J153" s="84">
        <v>83200</v>
      </c>
      <c r="K153" s="85">
        <v>3000</v>
      </c>
    </row>
    <row r="154" spans="1:11" x14ac:dyDescent="0.25">
      <c r="A154" s="79">
        <v>149</v>
      </c>
      <c r="B154" s="80" t="s">
        <v>501</v>
      </c>
      <c r="C154" s="80">
        <v>124</v>
      </c>
      <c r="D154" s="80">
        <v>20</v>
      </c>
      <c r="E154" s="80" t="s">
        <v>500</v>
      </c>
      <c r="F154" s="81"/>
      <c r="G154" s="82">
        <v>20169</v>
      </c>
      <c r="H154" s="82">
        <v>42084</v>
      </c>
      <c r="I154" s="83">
        <v>49245.240000000005</v>
      </c>
      <c r="J154" s="84">
        <v>61500</v>
      </c>
      <c r="K154" s="85">
        <v>2250</v>
      </c>
    </row>
    <row r="155" spans="1:11" x14ac:dyDescent="0.25">
      <c r="A155" s="79">
        <v>150</v>
      </c>
      <c r="B155" s="80" t="s">
        <v>504</v>
      </c>
      <c r="C155" s="80">
        <v>1431</v>
      </c>
      <c r="D155" s="80">
        <v>14</v>
      </c>
      <c r="E155" s="80" t="s">
        <v>503</v>
      </c>
      <c r="F155" s="81"/>
      <c r="G155" s="82">
        <v>20172</v>
      </c>
      <c r="H155" s="82">
        <v>42087</v>
      </c>
      <c r="I155" s="83">
        <v>55641.290000000008</v>
      </c>
      <c r="J155" s="84">
        <v>68083.33</v>
      </c>
      <c r="K155" s="85">
        <v>2500</v>
      </c>
    </row>
    <row r="156" spans="1:11" x14ac:dyDescent="0.25">
      <c r="A156" s="79">
        <v>151</v>
      </c>
      <c r="B156" s="80" t="s">
        <v>507</v>
      </c>
      <c r="C156" s="80">
        <v>0</v>
      </c>
      <c r="D156" s="80">
        <v>0</v>
      </c>
      <c r="E156" s="80" t="s">
        <v>506</v>
      </c>
      <c r="F156" s="81"/>
      <c r="G156" s="82">
        <v>20186</v>
      </c>
      <c r="H156" s="82">
        <v>42101</v>
      </c>
      <c r="I156" s="83">
        <v>28579.420000000006</v>
      </c>
      <c r="J156" s="84">
        <v>107200</v>
      </c>
      <c r="K156" s="85">
        <v>4000</v>
      </c>
    </row>
    <row r="157" spans="1:11" x14ac:dyDescent="0.25">
      <c r="A157" s="79">
        <v>152</v>
      </c>
      <c r="B157" s="80" t="s">
        <v>510</v>
      </c>
      <c r="C157" s="80">
        <v>1349</v>
      </c>
      <c r="D157" s="80">
        <v>14</v>
      </c>
      <c r="E157" s="80" t="s">
        <v>509</v>
      </c>
      <c r="F157" s="81"/>
      <c r="G157" s="82">
        <v>20193</v>
      </c>
      <c r="H157" s="82">
        <v>42108</v>
      </c>
      <c r="I157" s="83">
        <v>85529.220000000016</v>
      </c>
      <c r="J157" s="84">
        <v>106266.67</v>
      </c>
      <c r="K157" s="85">
        <v>4000</v>
      </c>
    </row>
    <row r="158" spans="1:11" x14ac:dyDescent="0.25">
      <c r="A158" s="79">
        <v>153</v>
      </c>
      <c r="B158" s="80" t="s">
        <v>513</v>
      </c>
      <c r="C158" s="80">
        <v>1408</v>
      </c>
      <c r="D158" s="80">
        <v>14</v>
      </c>
      <c r="E158" s="80" t="s">
        <v>512</v>
      </c>
      <c r="F158" s="81"/>
      <c r="G158" s="82">
        <v>20201</v>
      </c>
      <c r="H158" s="82">
        <v>42116</v>
      </c>
      <c r="I158" s="83">
        <v>78961.329999999987</v>
      </c>
      <c r="J158" s="84">
        <v>105200</v>
      </c>
      <c r="K158" s="85">
        <v>4000</v>
      </c>
    </row>
    <row r="159" spans="1:11" x14ac:dyDescent="0.25">
      <c r="A159" s="79">
        <v>154</v>
      </c>
      <c r="B159" s="80" t="s">
        <v>516</v>
      </c>
      <c r="C159" s="80">
        <v>112</v>
      </c>
      <c r="D159" s="80">
        <v>20</v>
      </c>
      <c r="E159" s="80" t="s">
        <v>515</v>
      </c>
      <c r="F159" s="81"/>
      <c r="G159" s="82">
        <v>20226</v>
      </c>
      <c r="H159" s="82">
        <v>42141</v>
      </c>
      <c r="I159" s="83">
        <v>61366.429999999986</v>
      </c>
      <c r="J159" s="84">
        <v>63666.67</v>
      </c>
      <c r="K159" s="85">
        <v>2500</v>
      </c>
    </row>
    <row r="160" spans="1:11" x14ac:dyDescent="0.25">
      <c r="A160" s="79">
        <v>155</v>
      </c>
      <c r="B160" s="80" t="s">
        <v>519</v>
      </c>
      <c r="C160" s="80">
        <v>120</v>
      </c>
      <c r="D160" s="80">
        <v>20</v>
      </c>
      <c r="E160" s="80" t="s">
        <v>518</v>
      </c>
      <c r="F160" s="81"/>
      <c r="G160" s="82">
        <v>20228</v>
      </c>
      <c r="H160" s="82">
        <v>42143</v>
      </c>
      <c r="I160" s="83">
        <v>74793.440000000017</v>
      </c>
      <c r="J160" s="84">
        <v>88900</v>
      </c>
      <c r="K160" s="85">
        <v>3500</v>
      </c>
    </row>
    <row r="161" spans="1:11" x14ac:dyDescent="0.25">
      <c r="A161" s="79">
        <v>156</v>
      </c>
      <c r="B161" s="80" t="s">
        <v>522</v>
      </c>
      <c r="C161" s="80">
        <v>1350</v>
      </c>
      <c r="D161" s="80">
        <v>14</v>
      </c>
      <c r="E161" s="80" t="s">
        <v>521</v>
      </c>
      <c r="F161" s="81"/>
      <c r="G161" s="82">
        <v>20231</v>
      </c>
      <c r="H161" s="82">
        <v>42146</v>
      </c>
      <c r="I161" s="83">
        <v>71857.41</v>
      </c>
      <c r="J161" s="84">
        <v>88550</v>
      </c>
      <c r="K161" s="85">
        <v>3500</v>
      </c>
    </row>
    <row r="162" spans="1:11" x14ac:dyDescent="0.25">
      <c r="A162" s="79">
        <v>157</v>
      </c>
      <c r="B162" s="80" t="s">
        <v>525</v>
      </c>
      <c r="C162" s="80">
        <v>1360</v>
      </c>
      <c r="D162" s="80">
        <v>14</v>
      </c>
      <c r="E162" s="80" t="s">
        <v>524</v>
      </c>
      <c r="F162" s="81"/>
      <c r="G162" s="82">
        <v>20235</v>
      </c>
      <c r="H162" s="82">
        <v>42150</v>
      </c>
      <c r="I162" s="83">
        <v>76161.510000000009</v>
      </c>
      <c r="J162" s="84">
        <v>100666.67</v>
      </c>
      <c r="K162" s="85">
        <v>4000</v>
      </c>
    </row>
    <row r="163" spans="1:11" x14ac:dyDescent="0.25">
      <c r="A163" s="79">
        <v>158</v>
      </c>
      <c r="B163" s="80" t="s">
        <v>528</v>
      </c>
      <c r="C163" s="80">
        <v>1297</v>
      </c>
      <c r="D163" s="80">
        <v>14</v>
      </c>
      <c r="E163" s="80" t="s">
        <v>527</v>
      </c>
      <c r="F163" s="81"/>
      <c r="G163" s="82">
        <v>20242</v>
      </c>
      <c r="H163" s="82">
        <v>42157</v>
      </c>
      <c r="I163" s="83">
        <v>82283.09</v>
      </c>
      <c r="J163" s="84">
        <v>99866.67</v>
      </c>
      <c r="K163" s="85">
        <v>4000</v>
      </c>
    </row>
    <row r="164" spans="1:11" x14ac:dyDescent="0.25">
      <c r="A164" s="79">
        <v>159</v>
      </c>
      <c r="B164" s="80" t="s">
        <v>534</v>
      </c>
      <c r="C164" s="80">
        <v>1423</v>
      </c>
      <c r="D164" s="80">
        <v>14</v>
      </c>
      <c r="E164" s="80" t="s">
        <v>533</v>
      </c>
      <c r="F164" s="81"/>
      <c r="G164" s="82">
        <v>20266</v>
      </c>
      <c r="H164" s="82">
        <v>42181</v>
      </c>
      <c r="I164" s="83">
        <v>68591.58</v>
      </c>
      <c r="J164" s="84">
        <v>84583.33</v>
      </c>
      <c r="K164" s="85">
        <v>3500</v>
      </c>
    </row>
    <row r="165" spans="1:11" x14ac:dyDescent="0.25">
      <c r="A165" s="79">
        <v>160</v>
      </c>
      <c r="B165" s="80" t="s">
        <v>540</v>
      </c>
      <c r="C165" s="80">
        <v>109</v>
      </c>
      <c r="D165" s="80">
        <v>20</v>
      </c>
      <c r="E165" s="80" t="s">
        <v>539</v>
      </c>
      <c r="F165" s="81"/>
      <c r="G165" s="82">
        <v>20269</v>
      </c>
      <c r="H165" s="82">
        <v>42184</v>
      </c>
      <c r="I165" s="83">
        <v>69907.259999999995</v>
      </c>
      <c r="J165" s="84">
        <v>72200</v>
      </c>
      <c r="K165" s="85">
        <v>3000</v>
      </c>
    </row>
    <row r="166" spans="1:11" x14ac:dyDescent="0.25">
      <c r="A166" s="79">
        <v>161</v>
      </c>
      <c r="B166" s="80" t="s">
        <v>543</v>
      </c>
      <c r="C166" s="80">
        <v>1563</v>
      </c>
      <c r="D166" s="80">
        <v>14</v>
      </c>
      <c r="E166" s="80" t="s">
        <v>542</v>
      </c>
      <c r="F166" s="81"/>
      <c r="G166" s="82">
        <v>20299</v>
      </c>
      <c r="H166" s="82">
        <v>42214</v>
      </c>
      <c r="I166" s="83">
        <v>106444.45</v>
      </c>
      <c r="J166" s="84">
        <v>115333.33</v>
      </c>
      <c r="K166" s="85">
        <v>5000</v>
      </c>
    </row>
    <row r="167" spans="1:11" x14ac:dyDescent="0.25">
      <c r="A167" s="79">
        <v>162</v>
      </c>
      <c r="B167" s="80" t="s">
        <v>546</v>
      </c>
      <c r="C167" s="80">
        <v>1531</v>
      </c>
      <c r="D167" s="80">
        <v>14</v>
      </c>
      <c r="E167" s="80" t="s">
        <v>545</v>
      </c>
      <c r="F167" s="81"/>
      <c r="G167" s="82">
        <v>20336</v>
      </c>
      <c r="H167" s="82">
        <v>42251</v>
      </c>
      <c r="I167" s="83">
        <v>86070.114999999991</v>
      </c>
      <c r="J167" s="84">
        <v>109500</v>
      </c>
      <c r="K167" s="85">
        <v>5000</v>
      </c>
    </row>
    <row r="168" spans="1:11" x14ac:dyDescent="0.25">
      <c r="A168" s="79">
        <v>163</v>
      </c>
      <c r="B168" s="80" t="s">
        <v>549</v>
      </c>
      <c r="C168" s="80">
        <v>141</v>
      </c>
      <c r="D168" s="80">
        <v>20</v>
      </c>
      <c r="E168" s="80" t="s">
        <v>548</v>
      </c>
      <c r="F168" s="81"/>
      <c r="G168" s="82">
        <v>20342</v>
      </c>
      <c r="H168" s="82">
        <v>42257</v>
      </c>
      <c r="I168" s="83">
        <v>71682.589999999982</v>
      </c>
      <c r="J168" s="84">
        <v>108500</v>
      </c>
      <c r="K168" s="85">
        <v>5000</v>
      </c>
    </row>
    <row r="169" spans="1:11" x14ac:dyDescent="0.25">
      <c r="A169" s="79">
        <v>164</v>
      </c>
      <c r="B169" s="80" t="s">
        <v>552</v>
      </c>
      <c r="C169" s="80">
        <v>1553</v>
      </c>
      <c r="D169" s="80">
        <v>14</v>
      </c>
      <c r="E169" s="80" t="s">
        <v>551</v>
      </c>
      <c r="F169" s="81"/>
      <c r="G169" s="82">
        <v>20359</v>
      </c>
      <c r="H169" s="82">
        <v>42274</v>
      </c>
      <c r="I169" s="83">
        <v>71149.464999999997</v>
      </c>
      <c r="J169" s="84">
        <v>79250</v>
      </c>
      <c r="K169" s="85">
        <v>3750</v>
      </c>
    </row>
    <row r="170" spans="1:11" x14ac:dyDescent="0.25">
      <c r="A170" s="79">
        <v>165</v>
      </c>
      <c r="B170" s="80" t="s">
        <v>555</v>
      </c>
      <c r="C170" s="80">
        <v>1566</v>
      </c>
      <c r="D170" s="80">
        <v>14</v>
      </c>
      <c r="E170" s="80" t="s">
        <v>554</v>
      </c>
      <c r="F170" s="81"/>
      <c r="G170" s="82">
        <v>20360</v>
      </c>
      <c r="H170" s="82">
        <v>42275</v>
      </c>
      <c r="I170" s="83">
        <v>56007.59</v>
      </c>
      <c r="J170" s="84">
        <v>59080</v>
      </c>
      <c r="K170" s="85">
        <v>2800</v>
      </c>
    </row>
    <row r="171" spans="1:11" x14ac:dyDescent="0.25">
      <c r="A171" s="79">
        <v>166</v>
      </c>
      <c r="B171" s="80" t="s">
        <v>558</v>
      </c>
      <c r="C171" s="80">
        <v>1572</v>
      </c>
      <c r="D171" s="80">
        <v>14</v>
      </c>
      <c r="E171" s="80" t="s">
        <v>557</v>
      </c>
      <c r="F171" s="81"/>
      <c r="G171" s="82">
        <v>20364</v>
      </c>
      <c r="H171" s="82">
        <v>42279</v>
      </c>
      <c r="I171" s="83">
        <v>73056.065000000002</v>
      </c>
      <c r="J171" s="84">
        <v>78625</v>
      </c>
      <c r="K171" s="85">
        <v>3750</v>
      </c>
    </row>
    <row r="172" spans="1:11" x14ac:dyDescent="0.25">
      <c r="A172" s="79">
        <v>167</v>
      </c>
      <c r="B172" s="80" t="s">
        <v>561</v>
      </c>
      <c r="C172" s="80">
        <v>145</v>
      </c>
      <c r="D172" s="80">
        <v>20</v>
      </c>
      <c r="E172" s="80" t="s">
        <v>560</v>
      </c>
      <c r="F172" s="81"/>
      <c r="G172" s="82">
        <v>20373</v>
      </c>
      <c r="H172" s="82">
        <v>42288</v>
      </c>
      <c r="I172" s="83">
        <v>62948.960000000021</v>
      </c>
      <c r="J172" s="84">
        <v>64583.33</v>
      </c>
      <c r="K172" s="85">
        <v>3125</v>
      </c>
    </row>
    <row r="173" spans="1:11" x14ac:dyDescent="0.25">
      <c r="A173" s="79">
        <v>168</v>
      </c>
      <c r="B173" s="80" t="s">
        <v>564</v>
      </c>
      <c r="C173" s="80">
        <v>126</v>
      </c>
      <c r="D173" s="80">
        <v>20</v>
      </c>
      <c r="E173" s="80" t="s">
        <v>563</v>
      </c>
      <c r="F173" s="81"/>
      <c r="G173" s="82">
        <v>20378</v>
      </c>
      <c r="H173" s="82">
        <v>42293</v>
      </c>
      <c r="I173" s="83">
        <v>104798.81000000003</v>
      </c>
      <c r="J173" s="84">
        <v>102500</v>
      </c>
      <c r="K173" s="85">
        <v>5000</v>
      </c>
    </row>
    <row r="174" spans="1:11" x14ac:dyDescent="0.25">
      <c r="A174" s="79">
        <v>169</v>
      </c>
      <c r="B174" s="80" t="s">
        <v>567</v>
      </c>
      <c r="C174" s="80">
        <v>0</v>
      </c>
      <c r="D174" s="80">
        <v>0</v>
      </c>
      <c r="E174" s="80" t="s">
        <v>566</v>
      </c>
      <c r="F174" s="81"/>
      <c r="G174" s="82">
        <v>20393</v>
      </c>
      <c r="H174" s="82">
        <v>42308</v>
      </c>
      <c r="I174" s="83">
        <v>39219.205000000002</v>
      </c>
      <c r="J174" s="84">
        <v>100166.67</v>
      </c>
      <c r="K174" s="85">
        <v>5000</v>
      </c>
    </row>
    <row r="175" spans="1:11" x14ac:dyDescent="0.25">
      <c r="A175" s="79">
        <v>170</v>
      </c>
      <c r="B175" s="80" t="s">
        <v>570</v>
      </c>
      <c r="C175" s="80">
        <v>1630</v>
      </c>
      <c r="D175" s="80">
        <v>14</v>
      </c>
      <c r="E175" s="80" t="s">
        <v>569</v>
      </c>
      <c r="F175" s="81"/>
      <c r="G175" s="82">
        <v>20399</v>
      </c>
      <c r="H175" s="82">
        <v>42314</v>
      </c>
      <c r="I175" s="83">
        <v>80834.615000000005</v>
      </c>
      <c r="J175" s="84">
        <v>86770.83</v>
      </c>
      <c r="K175" s="85">
        <v>4375</v>
      </c>
    </row>
    <row r="176" spans="1:11" x14ac:dyDescent="0.25">
      <c r="A176" s="79">
        <v>171</v>
      </c>
      <c r="B176" s="80" t="s">
        <v>573</v>
      </c>
      <c r="C176" s="80">
        <v>130</v>
      </c>
      <c r="D176" s="80">
        <v>20</v>
      </c>
      <c r="E176" s="80" t="s">
        <v>572</v>
      </c>
      <c r="F176" s="81"/>
      <c r="G176" s="82">
        <v>20411</v>
      </c>
      <c r="H176" s="82">
        <v>42326</v>
      </c>
      <c r="I176" s="83">
        <v>83483.994999999981</v>
      </c>
      <c r="J176" s="84">
        <v>97166.67</v>
      </c>
      <c r="K176" s="85">
        <v>5000</v>
      </c>
    </row>
    <row r="177" spans="1:11" x14ac:dyDescent="0.25">
      <c r="A177" s="79">
        <v>172</v>
      </c>
      <c r="B177" s="80" t="s">
        <v>576</v>
      </c>
      <c r="C177" s="80">
        <v>1606</v>
      </c>
      <c r="D177" s="80">
        <v>14</v>
      </c>
      <c r="E177" s="80" t="s">
        <v>575</v>
      </c>
      <c r="F177" s="81"/>
      <c r="G177" s="82">
        <v>20412</v>
      </c>
      <c r="H177" s="82">
        <v>42327</v>
      </c>
      <c r="I177" s="83">
        <v>102818.87</v>
      </c>
      <c r="J177" s="84">
        <v>97000</v>
      </c>
      <c r="K177" s="85">
        <v>5000</v>
      </c>
    </row>
    <row r="178" spans="1:11" x14ac:dyDescent="0.25">
      <c r="A178" s="79">
        <v>173</v>
      </c>
      <c r="B178" s="80" t="s">
        <v>579</v>
      </c>
      <c r="C178" s="80">
        <v>139</v>
      </c>
      <c r="D178" s="80">
        <v>20</v>
      </c>
      <c r="E178" s="80" t="s">
        <v>578</v>
      </c>
      <c r="F178" s="81"/>
      <c r="G178" s="82">
        <v>20415</v>
      </c>
      <c r="H178" s="82">
        <v>42330</v>
      </c>
      <c r="I178" s="83">
        <v>77473.104999999996</v>
      </c>
      <c r="J178" s="84">
        <v>84437.5</v>
      </c>
      <c r="K178" s="85">
        <v>4375</v>
      </c>
    </row>
    <row r="179" spans="1:11" x14ac:dyDescent="0.25">
      <c r="A179" s="79">
        <v>174</v>
      </c>
      <c r="B179" s="80" t="s">
        <v>582</v>
      </c>
      <c r="C179" s="80">
        <v>1635</v>
      </c>
      <c r="D179" s="80">
        <v>14</v>
      </c>
      <c r="E179" s="80" t="s">
        <v>581</v>
      </c>
      <c r="F179" s="81"/>
      <c r="G179" s="82">
        <v>20425</v>
      </c>
      <c r="H179" s="82">
        <v>42340</v>
      </c>
      <c r="I179" s="83">
        <v>76118.209999999992</v>
      </c>
      <c r="J179" s="84">
        <v>71125</v>
      </c>
      <c r="K179" s="85">
        <v>3750</v>
      </c>
    </row>
    <row r="180" spans="1:11" x14ac:dyDescent="0.25">
      <c r="A180" s="79">
        <v>175</v>
      </c>
      <c r="B180" s="80" t="s">
        <v>585</v>
      </c>
      <c r="C180" s="80">
        <v>1487</v>
      </c>
      <c r="D180" s="80">
        <v>14</v>
      </c>
      <c r="E180" s="80" t="s">
        <v>584</v>
      </c>
      <c r="F180" s="81"/>
      <c r="G180" s="82">
        <v>20432</v>
      </c>
      <c r="H180" s="82">
        <v>42347</v>
      </c>
      <c r="I180" s="83">
        <v>104744.59999999999</v>
      </c>
      <c r="J180" s="84">
        <v>93666.67</v>
      </c>
      <c r="K180" s="85">
        <v>5000</v>
      </c>
    </row>
    <row r="181" spans="1:11" x14ac:dyDescent="0.25">
      <c r="A181" s="79">
        <v>176</v>
      </c>
      <c r="B181" s="80" t="s">
        <v>588</v>
      </c>
      <c r="C181" s="80">
        <v>1525</v>
      </c>
      <c r="D181" s="80">
        <v>14</v>
      </c>
      <c r="E181" s="80" t="s">
        <v>587</v>
      </c>
      <c r="F181" s="81"/>
      <c r="G181" s="82">
        <v>20440</v>
      </c>
      <c r="H181" s="82">
        <v>42355</v>
      </c>
      <c r="I181" s="83">
        <v>83617.764999999999</v>
      </c>
      <c r="J181" s="84">
        <v>80791.67</v>
      </c>
      <c r="K181" s="85">
        <v>4375</v>
      </c>
    </row>
    <row r="182" spans="1:11" x14ac:dyDescent="0.25">
      <c r="A182" s="79">
        <v>177</v>
      </c>
      <c r="B182" s="80" t="s">
        <v>591</v>
      </c>
      <c r="C182" s="80">
        <v>1463</v>
      </c>
      <c r="D182" s="80">
        <v>14</v>
      </c>
      <c r="E182" s="80" t="s">
        <v>590</v>
      </c>
      <c r="F182" s="81"/>
      <c r="G182" s="82">
        <v>20440</v>
      </c>
      <c r="H182" s="82">
        <v>42355</v>
      </c>
      <c r="I182" s="83">
        <v>105300.605</v>
      </c>
      <c r="J182" s="84">
        <v>92333.33</v>
      </c>
      <c r="K182" s="85">
        <v>5000</v>
      </c>
    </row>
    <row r="183" spans="1:11" x14ac:dyDescent="0.25">
      <c r="A183" s="79">
        <v>178</v>
      </c>
      <c r="B183" s="80" t="s">
        <v>594</v>
      </c>
      <c r="C183" s="80">
        <v>140</v>
      </c>
      <c r="D183" s="80">
        <v>20</v>
      </c>
      <c r="E183" s="80" t="s">
        <v>593</v>
      </c>
      <c r="F183" s="81"/>
      <c r="G183" s="82">
        <v>20451</v>
      </c>
      <c r="H183" s="82">
        <v>42366</v>
      </c>
      <c r="I183" s="83">
        <v>69736.08</v>
      </c>
      <c r="J183" s="84">
        <v>67875</v>
      </c>
      <c r="K183" s="85">
        <v>3750</v>
      </c>
    </row>
    <row r="184" spans="1:11" x14ac:dyDescent="0.25">
      <c r="A184" s="79">
        <v>179</v>
      </c>
      <c r="B184" s="80" t="s">
        <v>597</v>
      </c>
      <c r="C184" s="80">
        <v>1624</v>
      </c>
      <c r="D184" s="80">
        <v>14</v>
      </c>
      <c r="E184" s="80" t="s">
        <v>596</v>
      </c>
      <c r="F184" s="81"/>
      <c r="G184" s="82">
        <v>20456</v>
      </c>
      <c r="H184" s="82">
        <v>42371</v>
      </c>
      <c r="I184" s="83">
        <v>65003.65</v>
      </c>
      <c r="J184" s="84">
        <v>56145.83</v>
      </c>
      <c r="K184" s="85">
        <v>3125</v>
      </c>
    </row>
    <row r="185" spans="1:11" x14ac:dyDescent="0.25">
      <c r="A185" s="79">
        <v>180</v>
      </c>
      <c r="B185" s="80" t="s">
        <v>600</v>
      </c>
      <c r="C185" s="80">
        <v>1585</v>
      </c>
      <c r="D185" s="80">
        <v>14</v>
      </c>
      <c r="E185" s="80" t="s">
        <v>599</v>
      </c>
      <c r="F185" s="81"/>
      <c r="G185" s="82">
        <v>20456</v>
      </c>
      <c r="H185" s="82">
        <v>42371</v>
      </c>
      <c r="I185" s="83">
        <v>75390.399999999994</v>
      </c>
      <c r="J185" s="84">
        <v>67375</v>
      </c>
      <c r="K185" s="85">
        <v>3750</v>
      </c>
    </row>
    <row r="186" spans="1:11" x14ac:dyDescent="0.25">
      <c r="A186" s="79">
        <v>181</v>
      </c>
      <c r="B186" s="80" t="s">
        <v>603</v>
      </c>
      <c r="C186" s="80">
        <v>142</v>
      </c>
      <c r="D186" s="80">
        <v>20</v>
      </c>
      <c r="E186" s="80" t="s">
        <v>602</v>
      </c>
      <c r="F186" s="81"/>
      <c r="G186" s="82">
        <v>20458</v>
      </c>
      <c r="H186" s="82">
        <v>42373</v>
      </c>
      <c r="I186" s="83">
        <v>69747.604999999996</v>
      </c>
      <c r="J186" s="84">
        <v>55937.5</v>
      </c>
      <c r="K186" s="85">
        <v>3125</v>
      </c>
    </row>
    <row r="187" spans="1:11" x14ac:dyDescent="0.25">
      <c r="A187" s="79">
        <v>182</v>
      </c>
      <c r="B187" s="80" t="s">
        <v>606</v>
      </c>
      <c r="C187" s="80">
        <v>1538</v>
      </c>
      <c r="D187" s="80">
        <v>14</v>
      </c>
      <c r="E187" s="80" t="s">
        <v>605</v>
      </c>
      <c r="F187" s="81"/>
      <c r="G187" s="82">
        <v>20460</v>
      </c>
      <c r="H187" s="82">
        <v>42375</v>
      </c>
      <c r="I187" s="83">
        <v>81933.62</v>
      </c>
      <c r="J187" s="84">
        <v>66875</v>
      </c>
      <c r="K187" s="85">
        <v>3750</v>
      </c>
    </row>
    <row r="188" spans="1:11" x14ac:dyDescent="0.25">
      <c r="A188" s="79">
        <v>183</v>
      </c>
      <c r="B188" s="80" t="s">
        <v>609</v>
      </c>
      <c r="C188" s="80">
        <v>1631</v>
      </c>
      <c r="D188" s="80">
        <v>14</v>
      </c>
      <c r="E188" s="80" t="s">
        <v>608</v>
      </c>
      <c r="F188" s="81"/>
      <c r="G188" s="82">
        <v>20463</v>
      </c>
      <c r="H188" s="82">
        <v>42378</v>
      </c>
      <c r="I188" s="83">
        <v>61743.380000000005</v>
      </c>
      <c r="J188" s="84">
        <v>55416.67</v>
      </c>
      <c r="K188" s="85">
        <v>3125</v>
      </c>
    </row>
    <row r="189" spans="1:11" x14ac:dyDescent="0.25">
      <c r="A189" s="79">
        <v>184</v>
      </c>
      <c r="B189" s="80" t="s">
        <v>612</v>
      </c>
      <c r="C189" s="80">
        <v>1617</v>
      </c>
      <c r="D189" s="80">
        <v>14</v>
      </c>
      <c r="E189" s="80" t="s">
        <v>611</v>
      </c>
      <c r="F189" s="81"/>
      <c r="G189" s="82">
        <v>20465</v>
      </c>
      <c r="H189" s="82">
        <v>42380</v>
      </c>
      <c r="I189" s="83">
        <v>97734.444999999992</v>
      </c>
      <c r="J189" s="84">
        <v>88333.33</v>
      </c>
      <c r="K189" s="85">
        <v>5000</v>
      </c>
    </row>
    <row r="190" spans="1:11" x14ac:dyDescent="0.25">
      <c r="A190" s="79">
        <v>185</v>
      </c>
      <c r="B190" s="80" t="s">
        <v>615</v>
      </c>
      <c r="C190" s="80">
        <v>134</v>
      </c>
      <c r="D190" s="80">
        <v>20</v>
      </c>
      <c r="E190" s="80" t="s">
        <v>614</v>
      </c>
      <c r="F190" s="81"/>
      <c r="G190" s="82">
        <v>20487</v>
      </c>
      <c r="H190" s="82">
        <v>42402</v>
      </c>
      <c r="I190" s="83">
        <v>75876.37000000001</v>
      </c>
      <c r="J190" s="84">
        <v>63625</v>
      </c>
      <c r="K190" s="85">
        <v>3750</v>
      </c>
    </row>
    <row r="191" spans="1:11" x14ac:dyDescent="0.25">
      <c r="A191" s="79">
        <v>186</v>
      </c>
      <c r="B191" s="80" t="s">
        <v>618</v>
      </c>
      <c r="C191" s="80">
        <v>127</v>
      </c>
      <c r="D191" s="80">
        <v>20</v>
      </c>
      <c r="E191" s="80" t="s">
        <v>617</v>
      </c>
      <c r="F191" s="81"/>
      <c r="G191" s="82">
        <v>20489</v>
      </c>
      <c r="H191" s="82">
        <v>42404</v>
      </c>
      <c r="I191" s="83">
        <v>74995.184999999998</v>
      </c>
      <c r="J191" s="84">
        <v>63375</v>
      </c>
      <c r="K191" s="85">
        <v>3750</v>
      </c>
    </row>
    <row r="192" spans="1:11" x14ac:dyDescent="0.25">
      <c r="A192" s="79">
        <v>187</v>
      </c>
      <c r="B192" s="80" t="s">
        <v>621</v>
      </c>
      <c r="C192" s="80">
        <v>135</v>
      </c>
      <c r="D192" s="80">
        <v>20</v>
      </c>
      <c r="E192" s="80" t="s">
        <v>620</v>
      </c>
      <c r="F192" s="81">
        <v>13713</v>
      </c>
      <c r="G192" s="82">
        <v>20519</v>
      </c>
      <c r="H192" s="82">
        <v>42434</v>
      </c>
      <c r="I192" s="83">
        <v>63503.854999999989</v>
      </c>
      <c r="J192" s="84">
        <v>49583.33</v>
      </c>
      <c r="K192" s="85">
        <v>3125</v>
      </c>
    </row>
    <row r="193" spans="1:11" x14ac:dyDescent="0.25">
      <c r="A193" s="79">
        <v>188</v>
      </c>
      <c r="B193" s="80" t="s">
        <v>624</v>
      </c>
      <c r="C193" s="80">
        <v>1522</v>
      </c>
      <c r="D193" s="80">
        <v>14</v>
      </c>
      <c r="E193" s="80" t="s">
        <v>623</v>
      </c>
      <c r="F193" s="81">
        <v>256327175</v>
      </c>
      <c r="G193" s="82">
        <v>20540</v>
      </c>
      <c r="H193" s="82">
        <v>42455</v>
      </c>
      <c r="I193" s="83">
        <v>89183.735000000015</v>
      </c>
      <c r="J193" s="84">
        <v>66354.17</v>
      </c>
      <c r="K193" s="85">
        <v>4375</v>
      </c>
    </row>
    <row r="194" spans="1:11" x14ac:dyDescent="0.25">
      <c r="A194" s="79">
        <v>189</v>
      </c>
      <c r="B194" s="80" t="s">
        <v>627</v>
      </c>
      <c r="C194" s="80">
        <v>1471</v>
      </c>
      <c r="D194" s="80">
        <v>14</v>
      </c>
      <c r="E194" s="80" t="s">
        <v>626</v>
      </c>
      <c r="F194" s="81">
        <v>2564222377</v>
      </c>
      <c r="G194" s="82">
        <v>20566</v>
      </c>
      <c r="H194" s="82">
        <v>42481</v>
      </c>
      <c r="I194" s="83">
        <v>77264.62000000001</v>
      </c>
      <c r="J194" s="84">
        <v>53750</v>
      </c>
      <c r="K194" s="85">
        <v>3750</v>
      </c>
    </row>
    <row r="195" spans="1:11" x14ac:dyDescent="0.25">
      <c r="A195" s="79">
        <v>190</v>
      </c>
      <c r="B195" s="80" t="s">
        <v>630</v>
      </c>
      <c r="C195" s="80">
        <v>1629</v>
      </c>
      <c r="D195" s="80">
        <v>14</v>
      </c>
      <c r="E195" s="80" t="s">
        <v>629</v>
      </c>
      <c r="F195" s="81">
        <v>256552331</v>
      </c>
      <c r="G195" s="82">
        <v>20579</v>
      </c>
      <c r="H195" s="82">
        <v>42494</v>
      </c>
      <c r="I195" s="83">
        <v>73491.544999999998</v>
      </c>
      <c r="J195" s="84">
        <v>43437.5</v>
      </c>
      <c r="K195" s="85">
        <v>3125</v>
      </c>
    </row>
    <row r="196" spans="1:11" x14ac:dyDescent="0.25">
      <c r="A196" s="79">
        <v>191</v>
      </c>
      <c r="B196" s="80" t="s">
        <v>633</v>
      </c>
      <c r="C196" s="80">
        <v>1581</v>
      </c>
      <c r="D196" s="80">
        <v>14</v>
      </c>
      <c r="E196" s="80" t="s">
        <v>632</v>
      </c>
      <c r="F196" s="81">
        <v>14637</v>
      </c>
      <c r="G196" s="82">
        <v>20594</v>
      </c>
      <c r="H196" s="82">
        <v>42509</v>
      </c>
      <c r="I196" s="83">
        <v>72932.739999999991</v>
      </c>
      <c r="J196" s="84">
        <v>41875</v>
      </c>
      <c r="K196" s="85">
        <v>3125</v>
      </c>
    </row>
    <row r="197" spans="1:11" x14ac:dyDescent="0.25">
      <c r="A197" s="79">
        <v>192</v>
      </c>
      <c r="B197" s="80" t="s">
        <v>636</v>
      </c>
      <c r="C197" s="80">
        <v>146</v>
      </c>
      <c r="D197" s="80">
        <v>20</v>
      </c>
      <c r="E197" s="80" t="s">
        <v>635</v>
      </c>
      <c r="F197" s="81">
        <v>2565218853</v>
      </c>
      <c r="G197" s="82">
        <v>20595</v>
      </c>
      <c r="H197" s="82">
        <v>42510</v>
      </c>
      <c r="I197" s="83">
        <v>62944.28</v>
      </c>
      <c r="J197" s="84">
        <v>37426.67</v>
      </c>
      <c r="K197" s="85">
        <v>2800</v>
      </c>
    </row>
    <row r="198" spans="1:11" x14ac:dyDescent="0.25">
      <c r="A198" s="79">
        <v>193</v>
      </c>
      <c r="B198" s="80" t="s">
        <v>639</v>
      </c>
      <c r="C198" s="80">
        <v>128</v>
      </c>
      <c r="D198" s="80">
        <v>20</v>
      </c>
      <c r="E198" s="80" t="s">
        <v>638</v>
      </c>
      <c r="F198" s="81">
        <v>2566914413</v>
      </c>
      <c r="G198" s="82">
        <v>20615</v>
      </c>
      <c r="H198" s="82">
        <v>42530</v>
      </c>
      <c r="I198" s="83">
        <v>76148.574999999997</v>
      </c>
      <c r="J198" s="84">
        <v>47750</v>
      </c>
      <c r="K198" s="85">
        <v>3750</v>
      </c>
    </row>
    <row r="199" spans="1:11" x14ac:dyDescent="0.25">
      <c r="A199" s="79">
        <v>194</v>
      </c>
      <c r="B199" s="80" t="s">
        <v>642</v>
      </c>
      <c r="C199" s="80">
        <v>1584</v>
      </c>
      <c r="D199" s="80">
        <v>14</v>
      </c>
      <c r="E199" s="80" t="s">
        <v>641</v>
      </c>
      <c r="F199" s="81">
        <v>256626251639</v>
      </c>
      <c r="G199" s="82">
        <v>20632</v>
      </c>
      <c r="H199" s="82">
        <v>42547</v>
      </c>
      <c r="I199" s="83">
        <v>93646.52499999998</v>
      </c>
      <c r="J199" s="84">
        <v>53229.17</v>
      </c>
      <c r="K199" s="85">
        <v>4375</v>
      </c>
    </row>
    <row r="200" spans="1:11" x14ac:dyDescent="0.25">
      <c r="A200" s="79">
        <v>195</v>
      </c>
      <c r="B200" s="80" t="s">
        <v>645</v>
      </c>
      <c r="C200" s="80">
        <v>132</v>
      </c>
      <c r="D200" s="80">
        <v>20</v>
      </c>
      <c r="E200" s="80" t="s">
        <v>644</v>
      </c>
      <c r="F200" s="81">
        <v>256771734</v>
      </c>
      <c r="G200" s="82">
        <v>20643</v>
      </c>
      <c r="H200" s="82">
        <v>42558</v>
      </c>
      <c r="I200" s="83">
        <v>75703.824999999983</v>
      </c>
      <c r="J200" s="84">
        <v>44250</v>
      </c>
      <c r="K200" s="85">
        <v>3750</v>
      </c>
    </row>
    <row r="201" spans="1:11" x14ac:dyDescent="0.25">
      <c r="A201" s="79">
        <v>196</v>
      </c>
      <c r="B201" s="80" t="s">
        <v>648</v>
      </c>
      <c r="C201" s="80">
        <v>1765</v>
      </c>
      <c r="D201" s="80">
        <v>14</v>
      </c>
      <c r="E201" s="80" t="s">
        <v>647</v>
      </c>
      <c r="F201" s="81">
        <v>2567141231</v>
      </c>
      <c r="G201" s="82">
        <v>20650</v>
      </c>
      <c r="H201" s="82">
        <v>42565</v>
      </c>
      <c r="I201" s="83">
        <v>76122.01999999999</v>
      </c>
      <c r="J201" s="84">
        <v>43375</v>
      </c>
      <c r="K201" s="85">
        <v>3750</v>
      </c>
    </row>
    <row r="202" spans="1:11" x14ac:dyDescent="0.25">
      <c r="A202" s="79">
        <v>197</v>
      </c>
      <c r="B202" s="80" t="s">
        <v>651</v>
      </c>
      <c r="C202" s="80">
        <v>1682</v>
      </c>
      <c r="D202" s="80">
        <v>14</v>
      </c>
      <c r="E202" s="80" t="s">
        <v>650</v>
      </c>
      <c r="F202" s="81">
        <v>25672621797</v>
      </c>
      <c r="G202" s="82">
        <v>20662</v>
      </c>
      <c r="H202" s="82">
        <v>42577</v>
      </c>
      <c r="I202" s="83">
        <v>90206.390000000014</v>
      </c>
      <c r="J202" s="84">
        <v>55833.33</v>
      </c>
      <c r="K202" s="85">
        <v>5000</v>
      </c>
    </row>
    <row r="203" spans="1:11" x14ac:dyDescent="0.25">
      <c r="A203" s="79">
        <v>198</v>
      </c>
      <c r="B203" s="80" t="s">
        <v>654</v>
      </c>
      <c r="C203" s="80">
        <v>1645</v>
      </c>
      <c r="D203" s="80">
        <v>14</v>
      </c>
      <c r="E203" s="80" t="s">
        <v>653</v>
      </c>
      <c r="F203" s="81">
        <v>256727171876</v>
      </c>
      <c r="G203" s="82">
        <v>20663</v>
      </c>
      <c r="H203" s="82">
        <v>42578</v>
      </c>
      <c r="I203" s="83">
        <v>120836.54</v>
      </c>
      <c r="J203" s="84">
        <v>55666.67</v>
      </c>
      <c r="K203" s="85">
        <v>5000</v>
      </c>
    </row>
    <row r="204" spans="1:11" x14ac:dyDescent="0.25">
      <c r="A204" s="79">
        <v>199</v>
      </c>
      <c r="B204" s="80" t="s">
        <v>657</v>
      </c>
      <c r="C204" s="80">
        <v>1642</v>
      </c>
      <c r="D204" s="80">
        <v>14</v>
      </c>
      <c r="E204" s="80" t="s">
        <v>656</v>
      </c>
      <c r="F204" s="81">
        <v>2568921177</v>
      </c>
      <c r="G204" s="82">
        <v>20676</v>
      </c>
      <c r="H204" s="82">
        <v>42591</v>
      </c>
      <c r="I204" s="83">
        <v>99729.10500000001</v>
      </c>
      <c r="J204" s="84">
        <v>53666.67</v>
      </c>
      <c r="K204" s="85">
        <v>5000</v>
      </c>
    </row>
    <row r="205" spans="1:11" x14ac:dyDescent="0.25">
      <c r="A205" s="79">
        <v>200</v>
      </c>
      <c r="B205" s="80" t="s">
        <v>660</v>
      </c>
      <c r="C205" s="80">
        <v>20</v>
      </c>
      <c r="D205" s="80">
        <v>29</v>
      </c>
      <c r="E205" s="80" t="s">
        <v>659</v>
      </c>
      <c r="F205" s="81" t="s">
        <v>753</v>
      </c>
      <c r="G205" s="82">
        <v>20687</v>
      </c>
      <c r="H205" s="82">
        <v>42602</v>
      </c>
      <c r="I205" s="83">
        <v>85516.99000000002</v>
      </c>
      <c r="J205" s="84">
        <v>45354.17</v>
      </c>
      <c r="K205" s="85">
        <v>4375</v>
      </c>
    </row>
    <row r="206" spans="1:11" x14ac:dyDescent="0.25">
      <c r="A206" s="79">
        <v>201</v>
      </c>
      <c r="B206" s="80" t="s">
        <v>663</v>
      </c>
      <c r="C206" s="80">
        <v>78</v>
      </c>
      <c r="D206" s="80">
        <v>20</v>
      </c>
      <c r="E206" s="80" t="s">
        <v>662</v>
      </c>
      <c r="F206" s="81">
        <v>1966</v>
      </c>
      <c r="G206" s="82">
        <v>20689</v>
      </c>
      <c r="H206" s="82">
        <v>42604</v>
      </c>
      <c r="I206" s="83">
        <v>117129.895</v>
      </c>
      <c r="J206" s="84">
        <v>51500</v>
      </c>
      <c r="K206" s="85">
        <v>5000</v>
      </c>
    </row>
    <row r="207" spans="1:11" x14ac:dyDescent="0.25">
      <c r="A207" s="79">
        <v>202</v>
      </c>
      <c r="B207" s="80" t="s">
        <v>666</v>
      </c>
      <c r="C207" s="80">
        <v>1818</v>
      </c>
      <c r="D207" s="80">
        <v>14</v>
      </c>
      <c r="E207" s="80" t="s">
        <v>665</v>
      </c>
      <c r="F207" s="81">
        <v>25682421952</v>
      </c>
      <c r="G207" s="82">
        <v>20691</v>
      </c>
      <c r="H207" s="82">
        <v>42606</v>
      </c>
      <c r="I207" s="83">
        <v>70795.145000000004</v>
      </c>
      <c r="J207" s="84">
        <v>38375</v>
      </c>
      <c r="K207" s="85">
        <v>3750</v>
      </c>
    </row>
    <row r="208" spans="1:11" x14ac:dyDescent="0.25">
      <c r="A208" s="79">
        <v>203</v>
      </c>
      <c r="B208" s="80" t="s">
        <v>669</v>
      </c>
      <c r="C208" s="80">
        <v>160</v>
      </c>
      <c r="D208" s="80">
        <v>20</v>
      </c>
      <c r="E208" s="80" t="s">
        <v>668</v>
      </c>
      <c r="F208" s="81" t="s">
        <v>754</v>
      </c>
      <c r="G208" s="82">
        <v>20708</v>
      </c>
      <c r="H208" s="82">
        <v>42623</v>
      </c>
      <c r="I208" s="83">
        <v>100097.54500000001</v>
      </c>
      <c r="J208" s="84">
        <v>48500</v>
      </c>
      <c r="K208" s="85">
        <v>5000</v>
      </c>
    </row>
    <row r="209" spans="1:11" x14ac:dyDescent="0.25">
      <c r="A209" s="79">
        <v>204</v>
      </c>
      <c r="B209" s="80" t="s">
        <v>672</v>
      </c>
      <c r="C209" s="80">
        <v>1724</v>
      </c>
      <c r="D209" s="80">
        <v>14</v>
      </c>
      <c r="E209" s="80" t="s">
        <v>671</v>
      </c>
      <c r="F209" s="81">
        <v>25693171151</v>
      </c>
      <c r="G209" s="82">
        <v>20728</v>
      </c>
      <c r="H209" s="82">
        <v>42643</v>
      </c>
      <c r="I209" s="83">
        <v>71783.885000000009</v>
      </c>
      <c r="J209" s="84">
        <v>28229.17</v>
      </c>
      <c r="K209" s="85">
        <v>3125</v>
      </c>
    </row>
    <row r="210" spans="1:11" x14ac:dyDescent="0.25">
      <c r="A210" s="79">
        <v>205</v>
      </c>
      <c r="B210" s="80" t="s">
        <v>675</v>
      </c>
      <c r="C210" s="80">
        <v>1747</v>
      </c>
      <c r="D210" s="80">
        <v>14</v>
      </c>
      <c r="E210" s="80" t="s">
        <v>674</v>
      </c>
      <c r="F210" s="81">
        <v>256111411218</v>
      </c>
      <c r="G210" s="82">
        <v>20773</v>
      </c>
      <c r="H210" s="82">
        <v>42688</v>
      </c>
      <c r="I210" s="83">
        <v>95157.325000000012</v>
      </c>
      <c r="J210" s="84">
        <v>37833.33</v>
      </c>
      <c r="K210" s="85">
        <v>5000</v>
      </c>
    </row>
    <row r="211" spans="1:11" x14ac:dyDescent="0.25">
      <c r="A211" s="79">
        <v>206</v>
      </c>
      <c r="B211" s="80" t="s">
        <v>678</v>
      </c>
      <c r="C211" s="80">
        <v>1641</v>
      </c>
      <c r="D211" s="80">
        <v>14</v>
      </c>
      <c r="E211" s="80" t="s">
        <v>677</v>
      </c>
      <c r="F211" s="81">
        <v>25611181675</v>
      </c>
      <c r="G211" s="82">
        <v>20777</v>
      </c>
      <c r="H211" s="82">
        <v>42692</v>
      </c>
      <c r="I211" s="83">
        <v>112915.73000000001</v>
      </c>
      <c r="J211" s="84">
        <v>37166.67</v>
      </c>
      <c r="K211" s="85">
        <v>5000</v>
      </c>
    </row>
    <row r="212" spans="1:11" x14ac:dyDescent="0.25">
      <c r="A212" s="79">
        <v>207</v>
      </c>
      <c r="B212" s="80" t="s">
        <v>681</v>
      </c>
      <c r="C212" s="80">
        <v>21</v>
      </c>
      <c r="D212" s="80">
        <v>29</v>
      </c>
      <c r="E212" s="80" t="s">
        <v>680</v>
      </c>
      <c r="F212" s="81">
        <v>8176</v>
      </c>
      <c r="G212" s="82">
        <v>20790</v>
      </c>
      <c r="H212" s="82">
        <v>42705</v>
      </c>
      <c r="I212" s="83">
        <v>114747.40999999999</v>
      </c>
      <c r="J212" s="84">
        <v>35000</v>
      </c>
      <c r="K212" s="85">
        <v>5000</v>
      </c>
    </row>
    <row r="213" spans="1:11" x14ac:dyDescent="0.25">
      <c r="A213" s="79">
        <v>208</v>
      </c>
      <c r="B213" s="80" t="s">
        <v>684</v>
      </c>
      <c r="C213" s="80">
        <v>172</v>
      </c>
      <c r="D213" s="80">
        <v>20</v>
      </c>
      <c r="E213" s="80" t="s">
        <v>683</v>
      </c>
      <c r="F213" s="81"/>
      <c r="G213" s="82">
        <v>20791</v>
      </c>
      <c r="H213" s="82">
        <v>42706</v>
      </c>
      <c r="I213" s="83">
        <v>63330.66</v>
      </c>
      <c r="J213" s="84">
        <v>34833.33</v>
      </c>
      <c r="K213" s="85">
        <v>5000</v>
      </c>
    </row>
    <row r="214" spans="1:11" x14ac:dyDescent="0.25">
      <c r="A214" s="79">
        <v>209</v>
      </c>
      <c r="B214" s="80" t="s">
        <v>687</v>
      </c>
      <c r="C214" s="80">
        <v>167</v>
      </c>
      <c r="D214" s="80">
        <v>20</v>
      </c>
      <c r="E214" s="80" t="s">
        <v>686</v>
      </c>
      <c r="F214" s="81"/>
      <c r="G214" s="82">
        <v>20799</v>
      </c>
      <c r="H214" s="82">
        <v>42714</v>
      </c>
      <c r="I214" s="83">
        <v>59804.884999999995</v>
      </c>
      <c r="J214" s="84">
        <v>33500</v>
      </c>
      <c r="K214" s="85">
        <v>5000</v>
      </c>
    </row>
    <row r="215" spans="1:11" x14ac:dyDescent="0.25">
      <c r="A215" s="79">
        <v>210</v>
      </c>
      <c r="B215" s="80" t="s">
        <v>690</v>
      </c>
      <c r="C215" s="80">
        <v>1658</v>
      </c>
      <c r="D215" s="80">
        <v>14</v>
      </c>
      <c r="E215" s="80" t="s">
        <v>689</v>
      </c>
      <c r="F215" s="81">
        <v>256121521761</v>
      </c>
      <c r="G215" s="82">
        <v>20804</v>
      </c>
      <c r="H215" s="82">
        <v>42719</v>
      </c>
      <c r="I215" s="83">
        <v>113578.06999999999</v>
      </c>
      <c r="J215" s="84">
        <v>32666.67</v>
      </c>
      <c r="K215" s="85">
        <v>5000</v>
      </c>
    </row>
    <row r="216" spans="1:11" x14ac:dyDescent="0.25">
      <c r="A216" s="79">
        <v>211</v>
      </c>
      <c r="B216" s="80" t="s">
        <v>693</v>
      </c>
      <c r="C216" s="80">
        <v>165</v>
      </c>
      <c r="D216" s="80">
        <v>20</v>
      </c>
      <c r="E216" s="80" t="s">
        <v>692</v>
      </c>
      <c r="F216" s="81">
        <v>7196</v>
      </c>
      <c r="G216" s="82">
        <v>20821</v>
      </c>
      <c r="H216" s="82">
        <v>42736</v>
      </c>
      <c r="I216" s="83">
        <v>78073.98000000001</v>
      </c>
      <c r="J216" s="84">
        <v>22500</v>
      </c>
      <c r="K216" s="85">
        <v>3750</v>
      </c>
    </row>
    <row r="217" spans="1:11" x14ac:dyDescent="0.25">
      <c r="A217" s="79">
        <v>212</v>
      </c>
      <c r="B217" s="80" t="s">
        <v>696</v>
      </c>
      <c r="C217" s="80">
        <v>1759</v>
      </c>
      <c r="D217" s="80">
        <v>14</v>
      </c>
      <c r="E217" s="80" t="s">
        <v>695</v>
      </c>
      <c r="F217" s="81">
        <v>25711621851</v>
      </c>
      <c r="G217" s="82">
        <v>20836</v>
      </c>
      <c r="H217" s="82">
        <v>42751</v>
      </c>
      <c r="I217" s="83">
        <v>79184.925000000003</v>
      </c>
      <c r="J217" s="84">
        <v>20625</v>
      </c>
      <c r="K217" s="85">
        <v>3750</v>
      </c>
    </row>
    <row r="218" spans="1:11" x14ac:dyDescent="0.25">
      <c r="A218" s="79">
        <v>213</v>
      </c>
      <c r="B218" s="80" t="s">
        <v>699</v>
      </c>
      <c r="C218" s="80">
        <v>170</v>
      </c>
      <c r="D218" s="80">
        <v>20</v>
      </c>
      <c r="E218" s="80" t="s">
        <v>698</v>
      </c>
      <c r="F218" s="81">
        <v>2571212579</v>
      </c>
      <c r="G218" s="82">
        <v>20840</v>
      </c>
      <c r="H218" s="82">
        <v>42755</v>
      </c>
      <c r="I218" s="83">
        <v>81209.434999999969</v>
      </c>
      <c r="J218" s="84">
        <v>20125</v>
      </c>
      <c r="K218" s="85">
        <v>3750</v>
      </c>
    </row>
    <row r="219" spans="1:11" x14ac:dyDescent="0.25">
      <c r="A219" s="79">
        <v>214</v>
      </c>
      <c r="B219" s="80" t="s">
        <v>702</v>
      </c>
      <c r="C219" s="80">
        <v>1807</v>
      </c>
      <c r="D219" s="80">
        <v>14</v>
      </c>
      <c r="E219" s="80" t="s">
        <v>701</v>
      </c>
      <c r="F219" s="81">
        <v>25721379</v>
      </c>
      <c r="G219" s="82">
        <v>20852</v>
      </c>
      <c r="H219" s="82">
        <v>42767</v>
      </c>
      <c r="I219" s="83">
        <v>101685.13500000001</v>
      </c>
      <c r="J219" s="84">
        <v>25000</v>
      </c>
      <c r="K219" s="85">
        <v>5000</v>
      </c>
    </row>
    <row r="220" spans="1:11" x14ac:dyDescent="0.25">
      <c r="A220" s="79">
        <v>215</v>
      </c>
      <c r="B220" s="80" t="s">
        <v>705</v>
      </c>
      <c r="C220" s="80">
        <v>761</v>
      </c>
      <c r="D220" s="80">
        <v>20</v>
      </c>
      <c r="E220" s="80" t="s">
        <v>704</v>
      </c>
      <c r="F220" s="81">
        <v>2572151483</v>
      </c>
      <c r="G220" s="82">
        <v>20866</v>
      </c>
      <c r="H220" s="82">
        <v>42781</v>
      </c>
      <c r="I220" s="83">
        <v>111802.91000000002</v>
      </c>
      <c r="J220" s="84">
        <v>22666.67</v>
      </c>
      <c r="K220" s="85">
        <v>5000</v>
      </c>
    </row>
    <row r="221" spans="1:11" x14ac:dyDescent="0.25">
      <c r="A221" s="79">
        <v>216</v>
      </c>
      <c r="B221" s="80" t="s">
        <v>708</v>
      </c>
      <c r="C221" s="80">
        <v>1801</v>
      </c>
      <c r="D221" s="80">
        <v>14</v>
      </c>
      <c r="E221" s="80" t="s">
        <v>707</v>
      </c>
      <c r="F221" s="81">
        <v>25735171891</v>
      </c>
      <c r="G221" s="82">
        <v>20884</v>
      </c>
      <c r="H221" s="82">
        <v>42799</v>
      </c>
      <c r="I221" s="83">
        <v>113489.15499999998</v>
      </c>
      <c r="J221" s="84">
        <v>19333.330000000002</v>
      </c>
      <c r="K221" s="85">
        <v>5000</v>
      </c>
    </row>
    <row r="222" spans="1:11" x14ac:dyDescent="0.25">
      <c r="A222" s="79">
        <v>217</v>
      </c>
      <c r="B222" s="80" t="s">
        <v>711</v>
      </c>
      <c r="C222" s="80">
        <v>1800</v>
      </c>
      <c r="D222" s="80">
        <v>14</v>
      </c>
      <c r="E222" s="80" t="s">
        <v>710</v>
      </c>
      <c r="F222" s="81">
        <v>2573142358</v>
      </c>
      <c r="G222" s="82">
        <v>20893</v>
      </c>
      <c r="H222" s="82">
        <v>42808</v>
      </c>
      <c r="I222" s="83">
        <v>85487.200000000012</v>
      </c>
      <c r="J222" s="84">
        <v>13375</v>
      </c>
      <c r="K222" s="85">
        <v>3750</v>
      </c>
    </row>
    <row r="223" spans="1:11" x14ac:dyDescent="0.25">
      <c r="A223" s="79">
        <v>218</v>
      </c>
      <c r="B223" s="80" t="s">
        <v>714</v>
      </c>
      <c r="C223" s="80">
        <v>163</v>
      </c>
      <c r="D223" s="80">
        <v>20</v>
      </c>
      <c r="E223" s="80" t="s">
        <v>713</v>
      </c>
      <c r="F223" s="81">
        <v>257434218</v>
      </c>
      <c r="G223" s="82">
        <v>20913</v>
      </c>
      <c r="H223" s="82">
        <v>42828</v>
      </c>
      <c r="I223" s="83">
        <v>107134.07500000001</v>
      </c>
      <c r="J223" s="84">
        <v>14666.67</v>
      </c>
      <c r="K223" s="85">
        <v>5000</v>
      </c>
    </row>
    <row r="224" spans="1:11" x14ac:dyDescent="0.25">
      <c r="A224" s="79">
        <v>219</v>
      </c>
      <c r="B224" s="80" t="s">
        <v>717</v>
      </c>
      <c r="C224" s="80">
        <v>155</v>
      </c>
      <c r="D224" s="80">
        <v>20</v>
      </c>
      <c r="E224" s="80" t="s">
        <v>716</v>
      </c>
      <c r="F224" s="81">
        <v>25748211448</v>
      </c>
      <c r="G224" s="82">
        <v>20918</v>
      </c>
      <c r="H224" s="82">
        <v>42833</v>
      </c>
      <c r="I224" s="83">
        <v>110729.87</v>
      </c>
      <c r="J224" s="84">
        <v>13833.33</v>
      </c>
      <c r="K224" s="85">
        <v>5000</v>
      </c>
    </row>
    <row r="225" spans="1:11" x14ac:dyDescent="0.25">
      <c r="A225" s="79">
        <v>220</v>
      </c>
      <c r="B225" s="80" t="s">
        <v>720</v>
      </c>
      <c r="C225" s="80">
        <v>1816</v>
      </c>
      <c r="D225" s="80">
        <v>14</v>
      </c>
      <c r="E225" s="80" t="s">
        <v>719</v>
      </c>
      <c r="F225" s="81">
        <v>257417121596</v>
      </c>
      <c r="G225" s="82">
        <v>20927</v>
      </c>
      <c r="H225" s="82">
        <v>42842</v>
      </c>
      <c r="I225" s="83">
        <v>65367.934999999998</v>
      </c>
      <c r="J225" s="84">
        <v>6906.67</v>
      </c>
      <c r="K225" s="85">
        <v>2800</v>
      </c>
    </row>
    <row r="226" spans="1:11" x14ac:dyDescent="0.25">
      <c r="A226" s="79">
        <v>221</v>
      </c>
      <c r="B226" s="80" t="s">
        <v>723</v>
      </c>
      <c r="C226" s="80">
        <v>1813</v>
      </c>
      <c r="D226" s="80">
        <v>14</v>
      </c>
      <c r="E226" s="80" t="s">
        <v>722</v>
      </c>
      <c r="F226" s="81">
        <v>25742111456</v>
      </c>
      <c r="G226" s="82">
        <v>20931</v>
      </c>
      <c r="H226" s="82">
        <v>42846</v>
      </c>
      <c r="I226" s="83">
        <v>95200.529999999984</v>
      </c>
      <c r="J226" s="84">
        <v>10208.33</v>
      </c>
      <c r="K226" s="85">
        <v>4375</v>
      </c>
    </row>
    <row r="227" spans="1:11" x14ac:dyDescent="0.25">
      <c r="A227" s="79">
        <v>222</v>
      </c>
      <c r="B227" s="80" t="s">
        <v>726</v>
      </c>
      <c r="C227" s="80">
        <v>1688</v>
      </c>
      <c r="D227" s="80">
        <v>14</v>
      </c>
      <c r="E227" s="80" t="s">
        <v>725</v>
      </c>
      <c r="F227" s="81">
        <v>2575814324</v>
      </c>
      <c r="G227" s="82">
        <v>20948</v>
      </c>
      <c r="H227" s="82">
        <v>42863</v>
      </c>
      <c r="I227" s="83">
        <v>122936.93999999999</v>
      </c>
      <c r="J227" s="84">
        <v>8833.33</v>
      </c>
      <c r="K227" s="85">
        <v>5000</v>
      </c>
    </row>
    <row r="228" spans="1:11" x14ac:dyDescent="0.25">
      <c r="A228" s="79">
        <v>223</v>
      </c>
      <c r="B228" s="80" t="s">
        <v>729</v>
      </c>
      <c r="C228" s="80">
        <v>166</v>
      </c>
      <c r="D228" s="80">
        <v>20</v>
      </c>
      <c r="E228" s="80" t="s">
        <v>728</v>
      </c>
      <c r="F228" s="81">
        <v>25751317677</v>
      </c>
      <c r="G228" s="82">
        <v>20953</v>
      </c>
      <c r="H228" s="82">
        <v>42868</v>
      </c>
      <c r="I228" s="83">
        <v>102937.76500000001</v>
      </c>
      <c r="J228" s="84">
        <v>8000</v>
      </c>
      <c r="K228" s="85">
        <v>5000</v>
      </c>
    </row>
    <row r="229" spans="1:11" x14ac:dyDescent="0.25">
      <c r="A229" s="79">
        <v>224</v>
      </c>
      <c r="B229" s="80" t="s">
        <v>732</v>
      </c>
      <c r="C229" s="80">
        <v>154</v>
      </c>
      <c r="D229" s="80">
        <v>20</v>
      </c>
      <c r="E229" s="80" t="s">
        <v>731</v>
      </c>
      <c r="F229" s="81">
        <v>2575142136</v>
      </c>
      <c r="G229" s="82">
        <v>20954</v>
      </c>
      <c r="H229" s="82">
        <v>42869</v>
      </c>
      <c r="I229" s="83">
        <v>119872.20499999997</v>
      </c>
      <c r="J229" s="84">
        <v>7833.33</v>
      </c>
      <c r="K229" s="85">
        <v>5000</v>
      </c>
    </row>
    <row r="230" spans="1:11" x14ac:dyDescent="0.25">
      <c r="A230" s="79">
        <v>225</v>
      </c>
      <c r="B230" s="80" t="s">
        <v>735</v>
      </c>
      <c r="C230" s="80">
        <v>162</v>
      </c>
      <c r="D230" s="80">
        <v>20</v>
      </c>
      <c r="E230" s="80" t="s">
        <v>734</v>
      </c>
      <c r="F230" s="81">
        <v>25752613596</v>
      </c>
      <c r="G230" s="82">
        <v>20966</v>
      </c>
      <c r="H230" s="82">
        <v>42881</v>
      </c>
      <c r="I230" s="83">
        <v>75377.295000000013</v>
      </c>
      <c r="J230" s="84">
        <v>3645.83</v>
      </c>
      <c r="K230" s="85">
        <v>3125</v>
      </c>
    </row>
    <row r="231" spans="1:11" x14ac:dyDescent="0.25">
      <c r="A231" s="79">
        <v>226</v>
      </c>
      <c r="B231" s="80" t="s">
        <v>738</v>
      </c>
      <c r="C231" s="80">
        <v>153</v>
      </c>
      <c r="D231" s="80">
        <v>20</v>
      </c>
      <c r="E231" s="80" t="s">
        <v>737</v>
      </c>
      <c r="F231" s="81">
        <v>25752912853</v>
      </c>
      <c r="G231" s="82">
        <v>20969</v>
      </c>
      <c r="H231" s="82">
        <v>42884</v>
      </c>
      <c r="I231" s="83">
        <v>115780.75999999998</v>
      </c>
      <c r="J231" s="84">
        <v>5333.33</v>
      </c>
      <c r="K231" s="85">
        <v>5000</v>
      </c>
    </row>
    <row r="232" spans="1:11" x14ac:dyDescent="0.25">
      <c r="A232" s="79">
        <v>227</v>
      </c>
      <c r="B232" s="86" t="s">
        <v>20</v>
      </c>
      <c r="C232" s="73">
        <v>1</v>
      </c>
      <c r="D232" s="73">
        <v>29</v>
      </c>
      <c r="E232" s="73" t="s">
        <v>18</v>
      </c>
      <c r="F232" s="74"/>
      <c r="G232" s="75">
        <v>16008</v>
      </c>
      <c r="H232" s="75">
        <v>37923</v>
      </c>
      <c r="I232" s="76">
        <v>1149.52</v>
      </c>
      <c r="J232" s="77">
        <v>102040</v>
      </c>
      <c r="K232" s="78">
        <v>600</v>
      </c>
    </row>
    <row r="233" spans="1:11" x14ac:dyDescent="0.25">
      <c r="A233" s="79">
        <v>228</v>
      </c>
      <c r="B233" s="87" t="s">
        <v>62</v>
      </c>
      <c r="C233" s="80">
        <v>4</v>
      </c>
      <c r="D233" s="80">
        <v>29</v>
      </c>
      <c r="E233" s="80" t="s">
        <v>61</v>
      </c>
      <c r="F233" s="81"/>
      <c r="G233" s="82">
        <v>17357</v>
      </c>
      <c r="H233" s="82">
        <v>39272</v>
      </c>
      <c r="I233" s="83">
        <v>9957.1999999999989</v>
      </c>
      <c r="J233" s="84">
        <v>179600</v>
      </c>
      <c r="K233" s="85">
        <v>1500</v>
      </c>
    </row>
    <row r="234" spans="1:11" x14ac:dyDescent="0.25">
      <c r="A234" s="79">
        <v>229</v>
      </c>
      <c r="B234" s="87" t="s">
        <v>68</v>
      </c>
      <c r="C234" s="80">
        <v>6</v>
      </c>
      <c r="D234" s="80">
        <v>29</v>
      </c>
      <c r="E234" s="80" t="s">
        <v>67</v>
      </c>
      <c r="F234" s="81"/>
      <c r="G234" s="82">
        <v>17441</v>
      </c>
      <c r="H234" s="82">
        <v>39356</v>
      </c>
      <c r="I234" s="83">
        <v>6648.6100000000006</v>
      </c>
      <c r="J234" s="84">
        <v>140400</v>
      </c>
      <c r="K234" s="85">
        <v>1200</v>
      </c>
    </row>
    <row r="235" spans="1:11" x14ac:dyDescent="0.25">
      <c r="A235" s="79">
        <v>230</v>
      </c>
      <c r="B235" s="87" t="s">
        <v>128</v>
      </c>
      <c r="C235" s="80">
        <v>8</v>
      </c>
      <c r="D235" s="80">
        <v>29</v>
      </c>
      <c r="E235" s="80" t="s">
        <v>127</v>
      </c>
      <c r="F235" s="81"/>
      <c r="G235" s="82">
        <v>18750</v>
      </c>
      <c r="H235" s="82">
        <v>40665</v>
      </c>
      <c r="I235" s="83">
        <v>45981.270000000004</v>
      </c>
      <c r="J235" s="84">
        <v>184916.66999999998</v>
      </c>
      <c r="K235" s="85">
        <v>2500</v>
      </c>
    </row>
    <row r="236" spans="1:11" x14ac:dyDescent="0.25">
      <c r="A236" s="79">
        <v>231</v>
      </c>
      <c r="B236" s="87" t="s">
        <v>135</v>
      </c>
      <c r="C236" s="80">
        <v>9</v>
      </c>
      <c r="D236" s="80">
        <v>29</v>
      </c>
      <c r="E236" s="80" t="s">
        <v>134</v>
      </c>
      <c r="F236" s="81"/>
      <c r="G236" s="82">
        <v>18816</v>
      </c>
      <c r="H236" s="82">
        <v>40731</v>
      </c>
      <c r="I236" s="83">
        <v>44005.83</v>
      </c>
      <c r="J236" s="84">
        <v>179500</v>
      </c>
      <c r="K236" s="85">
        <v>2500</v>
      </c>
    </row>
    <row r="237" spans="1:11" x14ac:dyDescent="0.25">
      <c r="A237" s="79">
        <v>232</v>
      </c>
      <c r="B237" s="87" t="s">
        <v>243</v>
      </c>
      <c r="C237" s="80">
        <v>10</v>
      </c>
      <c r="D237" s="80">
        <v>29</v>
      </c>
      <c r="E237" s="80" t="s">
        <v>242</v>
      </c>
      <c r="F237" s="81"/>
      <c r="G237" s="82">
        <v>19310</v>
      </c>
      <c r="H237" s="82">
        <v>41225</v>
      </c>
      <c r="I237" s="83">
        <v>61817.249999999993</v>
      </c>
      <c r="J237" s="84">
        <v>166900</v>
      </c>
      <c r="K237" s="85">
        <v>3000</v>
      </c>
    </row>
    <row r="238" spans="1:11" x14ac:dyDescent="0.25">
      <c r="A238" s="79">
        <v>233</v>
      </c>
      <c r="B238" s="87" t="s">
        <v>315</v>
      </c>
      <c r="C238" s="80">
        <v>11</v>
      </c>
      <c r="D238" s="80">
        <v>29</v>
      </c>
      <c r="E238" s="80" t="s">
        <v>314</v>
      </c>
      <c r="F238" s="81"/>
      <c r="G238" s="82">
        <v>19614</v>
      </c>
      <c r="H238" s="82">
        <v>41529</v>
      </c>
      <c r="I238" s="83">
        <v>50166.799999999996</v>
      </c>
      <c r="J238" s="84">
        <v>114083.33</v>
      </c>
      <c r="K238" s="85">
        <v>2500</v>
      </c>
    </row>
    <row r="239" spans="1:11" x14ac:dyDescent="0.25">
      <c r="A239" s="79">
        <v>234</v>
      </c>
      <c r="B239" s="87" t="s">
        <v>351</v>
      </c>
      <c r="C239" s="80">
        <v>12</v>
      </c>
      <c r="D239" s="80">
        <v>29</v>
      </c>
      <c r="E239" s="80" t="s">
        <v>350</v>
      </c>
      <c r="F239" s="81"/>
      <c r="G239" s="82">
        <v>19705</v>
      </c>
      <c r="H239" s="82">
        <v>41620</v>
      </c>
      <c r="I239" s="83">
        <v>63824.735000000008</v>
      </c>
      <c r="J239" s="84">
        <v>149216.66999999998</v>
      </c>
      <c r="K239" s="85">
        <v>3500</v>
      </c>
    </row>
    <row r="240" spans="1:11" x14ac:dyDescent="0.25">
      <c r="A240" s="79">
        <v>235</v>
      </c>
      <c r="B240" s="87" t="s">
        <v>387</v>
      </c>
      <c r="C240" s="80">
        <v>196</v>
      </c>
      <c r="D240" s="80">
        <v>18</v>
      </c>
      <c r="E240" s="80" t="s">
        <v>386</v>
      </c>
      <c r="F240" s="81"/>
      <c r="G240" s="82">
        <v>19808</v>
      </c>
      <c r="H240" s="82">
        <v>41723</v>
      </c>
      <c r="I240" s="83">
        <v>23148.09</v>
      </c>
      <c r="J240" s="84">
        <v>70560</v>
      </c>
      <c r="K240" s="85">
        <v>1800</v>
      </c>
    </row>
    <row r="241" spans="1:11" x14ac:dyDescent="0.25">
      <c r="A241" s="79">
        <v>236</v>
      </c>
      <c r="B241" s="87" t="s">
        <v>396</v>
      </c>
      <c r="C241" s="80">
        <v>13</v>
      </c>
      <c r="D241" s="80">
        <v>29</v>
      </c>
      <c r="E241" s="80" t="s">
        <v>395</v>
      </c>
      <c r="F241" s="81"/>
      <c r="G241" s="82">
        <v>19832</v>
      </c>
      <c r="H241" s="82">
        <v>41747</v>
      </c>
      <c r="I241" s="83">
        <v>77132.854999999996</v>
      </c>
      <c r="J241" s="84">
        <v>153733.33000000002</v>
      </c>
      <c r="K241" s="85">
        <v>4000</v>
      </c>
    </row>
    <row r="242" spans="1:11" x14ac:dyDescent="0.25">
      <c r="A242" s="79">
        <v>237</v>
      </c>
      <c r="B242" s="87" t="s">
        <v>402</v>
      </c>
      <c r="C242" s="80">
        <v>22</v>
      </c>
      <c r="D242" s="80">
        <v>29</v>
      </c>
      <c r="E242" s="80" t="s">
        <v>401</v>
      </c>
      <c r="F242" s="81">
        <v>257763157</v>
      </c>
      <c r="G242" s="82">
        <v>19850</v>
      </c>
      <c r="H242" s="82">
        <v>41765</v>
      </c>
      <c r="I242" s="83">
        <v>99123.829999999987</v>
      </c>
      <c r="J242" s="84">
        <v>151333.33000000002</v>
      </c>
      <c r="K242" s="85">
        <v>4000</v>
      </c>
    </row>
    <row r="243" spans="1:11" x14ac:dyDescent="0.25">
      <c r="A243" s="79">
        <v>238</v>
      </c>
      <c r="B243" s="87" t="s">
        <v>468</v>
      </c>
      <c r="C243" s="80">
        <v>15</v>
      </c>
      <c r="D243" s="80">
        <v>29</v>
      </c>
      <c r="E243" s="80" t="s">
        <v>467</v>
      </c>
      <c r="F243" s="81"/>
      <c r="G243" s="82">
        <v>20043</v>
      </c>
      <c r="H243" s="82">
        <v>41958</v>
      </c>
      <c r="I243" s="83">
        <v>69978.990000000005</v>
      </c>
      <c r="J243" s="84">
        <v>110366.67</v>
      </c>
      <c r="K243" s="85">
        <v>3500</v>
      </c>
    </row>
    <row r="244" spans="1:11" x14ac:dyDescent="0.25">
      <c r="A244" s="79">
        <v>239</v>
      </c>
      <c r="B244" s="87" t="s">
        <v>474</v>
      </c>
      <c r="C244" s="80">
        <v>16</v>
      </c>
      <c r="D244" s="80">
        <v>29</v>
      </c>
      <c r="E244" s="80" t="s">
        <v>473</v>
      </c>
      <c r="F244" s="81"/>
      <c r="G244" s="82">
        <v>20052</v>
      </c>
      <c r="H244" s="82">
        <v>41967</v>
      </c>
      <c r="I244" s="83">
        <v>72627.89</v>
      </c>
      <c r="J244" s="84">
        <v>124933.33</v>
      </c>
      <c r="K244" s="85">
        <v>4000</v>
      </c>
    </row>
    <row r="245" spans="1:11" x14ac:dyDescent="0.25">
      <c r="A245" s="79">
        <v>240</v>
      </c>
      <c r="B245" s="87" t="s">
        <v>531</v>
      </c>
      <c r="C245" s="80">
        <v>17</v>
      </c>
      <c r="D245" s="80">
        <v>29</v>
      </c>
      <c r="E245" s="80" t="s">
        <v>530</v>
      </c>
      <c r="F245" s="81"/>
      <c r="G245" s="82">
        <v>20249</v>
      </c>
      <c r="H245" s="82">
        <v>42164</v>
      </c>
      <c r="I245" s="83">
        <v>62665.179999999993</v>
      </c>
      <c r="J245" s="84">
        <v>74200</v>
      </c>
      <c r="K245" s="85">
        <v>3000</v>
      </c>
    </row>
    <row r="246" spans="1:11" ht="15.75" thickBot="1" x14ac:dyDescent="0.3">
      <c r="A246" s="88">
        <v>241</v>
      </c>
      <c r="B246" s="89" t="s">
        <v>537</v>
      </c>
      <c r="C246" s="90">
        <v>18</v>
      </c>
      <c r="D246" s="90">
        <v>29</v>
      </c>
      <c r="E246" s="90" t="s">
        <v>536</v>
      </c>
      <c r="F246" s="91"/>
      <c r="G246" s="92">
        <v>20268</v>
      </c>
      <c r="H246" s="92">
        <v>42183</v>
      </c>
      <c r="I246" s="93">
        <v>81188.320000000007</v>
      </c>
      <c r="J246" s="94">
        <v>96400</v>
      </c>
      <c r="K246" s="95">
        <v>4000</v>
      </c>
    </row>
    <row r="247" spans="1:11" x14ac:dyDescent="0.25">
      <c r="B247" s="96"/>
    </row>
    <row r="248" spans="1:11" x14ac:dyDescent="0.25">
      <c r="B248" s="96"/>
    </row>
  </sheetData>
  <mergeCells count="11">
    <mergeCell ref="K4:K5"/>
    <mergeCell ref="A3:K3"/>
    <mergeCell ref="A4:A5"/>
    <mergeCell ref="B4:B5"/>
    <mergeCell ref="C4:D4"/>
    <mergeCell ref="E4:E5"/>
    <mergeCell ref="F4:F5"/>
    <mergeCell ref="G4:G5"/>
    <mergeCell ref="H4:H5"/>
    <mergeCell ref="I4:I5"/>
    <mergeCell ref="J4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AliEldin -(FINANCE)</dc:creator>
  <cp:lastModifiedBy>Mohamed AliEldin -(FINANCE)</cp:lastModifiedBy>
  <dcterms:created xsi:type="dcterms:W3CDTF">2018-11-12T11:43:16Z</dcterms:created>
  <dcterms:modified xsi:type="dcterms:W3CDTF">2018-11-12T11:44:53Z</dcterms:modified>
</cp:coreProperties>
</file>