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e2f28f019885d/Jiajia/07工作分配/22Italy签证/LCM会议/"/>
    </mc:Choice>
  </mc:AlternateContent>
  <xr:revisionPtr revIDLastSave="555" documentId="13_ncr:1_{6934FEDD-C9AA-400C-AC28-F64D67BEAF0D}" xr6:coauthVersionLast="47" xr6:coauthVersionMax="47" xr10:uidLastSave="{9133AF1C-7F9B-4210-9063-49F61B750C3D}"/>
  <bookViews>
    <workbookView xWindow="-98" yWindow="-98" windowWidth="21795" windowHeight="12975" xr2:uid="{DC6D84E9-2530-48C5-BAD7-29E4D5A92C0C}"/>
  </bookViews>
  <sheets>
    <sheet name="汇总" sheetId="3" r:id="rId1"/>
    <sheet name="污水处理厂网运行情况（一）" sheetId="1" r:id="rId2"/>
    <sheet name="污水处理厂网运行情况（二）" sheetId="2" r:id="rId3"/>
  </sheets>
  <definedNames>
    <definedName name="_xlnm._FilterDatabase" localSheetId="0" hidden="1">汇总!$A$3:$X$96</definedName>
    <definedName name="_xlnm._FilterDatabase" localSheetId="2" hidden="1">'污水处理厂网运行情况（二）'!$A$3:$N$96</definedName>
    <definedName name="_xlnm._FilterDatabase" localSheetId="1" hidden="1">'污水处理厂网运行情况（一）'!$A$3:$P$96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3" l="1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4" i="3"/>
  <c r="V4" i="3"/>
  <c r="Q5" i="3"/>
  <c r="R5" i="3"/>
  <c r="S5" i="3"/>
  <c r="T5" i="3"/>
  <c r="U5" i="3"/>
  <c r="V5" i="3"/>
  <c r="Q6" i="3"/>
  <c r="R6" i="3"/>
  <c r="S6" i="3"/>
  <c r="T6" i="3"/>
  <c r="U6" i="3"/>
  <c r="V6" i="3"/>
  <c r="Q7" i="3"/>
  <c r="R7" i="3"/>
  <c r="S7" i="3"/>
  <c r="T7" i="3"/>
  <c r="U7" i="3"/>
  <c r="V7" i="3"/>
  <c r="Q8" i="3"/>
  <c r="R8" i="3"/>
  <c r="S8" i="3"/>
  <c r="T8" i="3"/>
  <c r="U8" i="3"/>
  <c r="V8" i="3"/>
  <c r="Q9" i="3"/>
  <c r="R9" i="3"/>
  <c r="S9" i="3"/>
  <c r="T9" i="3"/>
  <c r="U9" i="3"/>
  <c r="V9" i="3"/>
  <c r="Q10" i="3"/>
  <c r="R10" i="3"/>
  <c r="S10" i="3"/>
  <c r="T10" i="3"/>
  <c r="U10" i="3"/>
  <c r="V10" i="3"/>
  <c r="Q11" i="3"/>
  <c r="R11" i="3"/>
  <c r="S11" i="3"/>
  <c r="T11" i="3"/>
  <c r="U11" i="3"/>
  <c r="V11" i="3"/>
  <c r="Q12" i="3"/>
  <c r="R12" i="3"/>
  <c r="S12" i="3"/>
  <c r="T12" i="3"/>
  <c r="U12" i="3"/>
  <c r="V12" i="3"/>
  <c r="Q13" i="3"/>
  <c r="R13" i="3"/>
  <c r="S13" i="3"/>
  <c r="T13" i="3"/>
  <c r="U13" i="3"/>
  <c r="V13" i="3"/>
  <c r="Q14" i="3"/>
  <c r="R14" i="3"/>
  <c r="S14" i="3"/>
  <c r="T14" i="3"/>
  <c r="U14" i="3"/>
  <c r="V14" i="3"/>
  <c r="Q15" i="3"/>
  <c r="R15" i="3"/>
  <c r="S15" i="3"/>
  <c r="T15" i="3"/>
  <c r="U15" i="3"/>
  <c r="V15" i="3"/>
  <c r="Q16" i="3"/>
  <c r="R16" i="3"/>
  <c r="S16" i="3"/>
  <c r="T16" i="3"/>
  <c r="U16" i="3"/>
  <c r="V16" i="3"/>
  <c r="Q17" i="3"/>
  <c r="R17" i="3"/>
  <c r="S17" i="3"/>
  <c r="T17" i="3"/>
  <c r="U17" i="3"/>
  <c r="V17" i="3"/>
  <c r="Q18" i="3"/>
  <c r="R18" i="3"/>
  <c r="S18" i="3"/>
  <c r="T18" i="3"/>
  <c r="U18" i="3"/>
  <c r="V18" i="3"/>
  <c r="Q19" i="3"/>
  <c r="R19" i="3"/>
  <c r="S19" i="3"/>
  <c r="T19" i="3"/>
  <c r="U19" i="3"/>
  <c r="V19" i="3"/>
  <c r="Q20" i="3"/>
  <c r="R20" i="3"/>
  <c r="S20" i="3"/>
  <c r="T20" i="3"/>
  <c r="U20" i="3"/>
  <c r="V20" i="3"/>
  <c r="Q21" i="3"/>
  <c r="R21" i="3"/>
  <c r="S21" i="3"/>
  <c r="T21" i="3"/>
  <c r="U21" i="3"/>
  <c r="V21" i="3"/>
  <c r="Q22" i="3"/>
  <c r="R22" i="3"/>
  <c r="S22" i="3"/>
  <c r="T22" i="3"/>
  <c r="U22" i="3"/>
  <c r="V22" i="3"/>
  <c r="Q23" i="3"/>
  <c r="R23" i="3"/>
  <c r="S23" i="3"/>
  <c r="T23" i="3"/>
  <c r="U23" i="3"/>
  <c r="V23" i="3"/>
  <c r="Q24" i="3"/>
  <c r="R24" i="3"/>
  <c r="S24" i="3"/>
  <c r="T24" i="3"/>
  <c r="U24" i="3"/>
  <c r="V24" i="3"/>
  <c r="Q25" i="3"/>
  <c r="R25" i="3"/>
  <c r="S25" i="3"/>
  <c r="T25" i="3"/>
  <c r="U25" i="3"/>
  <c r="V25" i="3"/>
  <c r="Q26" i="3"/>
  <c r="R26" i="3"/>
  <c r="S26" i="3"/>
  <c r="T26" i="3"/>
  <c r="U26" i="3"/>
  <c r="V26" i="3"/>
  <c r="Q27" i="3"/>
  <c r="R27" i="3"/>
  <c r="S27" i="3"/>
  <c r="T27" i="3"/>
  <c r="U27" i="3"/>
  <c r="V27" i="3"/>
  <c r="Q28" i="3"/>
  <c r="R28" i="3"/>
  <c r="S28" i="3"/>
  <c r="T28" i="3"/>
  <c r="U28" i="3"/>
  <c r="V28" i="3"/>
  <c r="Q29" i="3"/>
  <c r="R29" i="3"/>
  <c r="S29" i="3"/>
  <c r="T29" i="3"/>
  <c r="U29" i="3"/>
  <c r="V29" i="3"/>
  <c r="Q30" i="3"/>
  <c r="R30" i="3"/>
  <c r="S30" i="3"/>
  <c r="T30" i="3"/>
  <c r="U30" i="3"/>
  <c r="V30" i="3"/>
  <c r="Q31" i="3"/>
  <c r="R31" i="3"/>
  <c r="S31" i="3"/>
  <c r="T31" i="3"/>
  <c r="U31" i="3"/>
  <c r="V31" i="3"/>
  <c r="Q32" i="3"/>
  <c r="R32" i="3"/>
  <c r="S32" i="3"/>
  <c r="T32" i="3"/>
  <c r="U32" i="3"/>
  <c r="V32" i="3"/>
  <c r="Q33" i="3"/>
  <c r="R33" i="3"/>
  <c r="S33" i="3"/>
  <c r="T33" i="3"/>
  <c r="U33" i="3"/>
  <c r="V33" i="3"/>
  <c r="Q34" i="3"/>
  <c r="R34" i="3"/>
  <c r="S34" i="3"/>
  <c r="T34" i="3"/>
  <c r="U34" i="3"/>
  <c r="V34" i="3"/>
  <c r="Q35" i="3"/>
  <c r="R35" i="3"/>
  <c r="S35" i="3"/>
  <c r="T35" i="3"/>
  <c r="U35" i="3"/>
  <c r="V35" i="3"/>
  <c r="Q36" i="3"/>
  <c r="R36" i="3"/>
  <c r="S36" i="3"/>
  <c r="T36" i="3"/>
  <c r="U36" i="3"/>
  <c r="V36" i="3"/>
  <c r="Q37" i="3"/>
  <c r="R37" i="3"/>
  <c r="S37" i="3"/>
  <c r="T37" i="3"/>
  <c r="U37" i="3"/>
  <c r="V37" i="3"/>
  <c r="Q38" i="3"/>
  <c r="R38" i="3"/>
  <c r="S38" i="3"/>
  <c r="T38" i="3"/>
  <c r="U38" i="3"/>
  <c r="V38" i="3"/>
  <c r="Q39" i="3"/>
  <c r="R39" i="3"/>
  <c r="S39" i="3"/>
  <c r="T39" i="3"/>
  <c r="U39" i="3"/>
  <c r="V39" i="3"/>
  <c r="Q40" i="3"/>
  <c r="R40" i="3"/>
  <c r="S40" i="3"/>
  <c r="T40" i="3"/>
  <c r="U40" i="3"/>
  <c r="V40" i="3"/>
  <c r="Q41" i="3"/>
  <c r="R41" i="3"/>
  <c r="S41" i="3"/>
  <c r="T41" i="3"/>
  <c r="U41" i="3"/>
  <c r="V41" i="3"/>
  <c r="Q42" i="3"/>
  <c r="R42" i="3"/>
  <c r="S42" i="3"/>
  <c r="T42" i="3"/>
  <c r="U42" i="3"/>
  <c r="V42" i="3"/>
  <c r="Q43" i="3"/>
  <c r="R43" i="3"/>
  <c r="S43" i="3"/>
  <c r="T43" i="3"/>
  <c r="U43" i="3"/>
  <c r="V43" i="3"/>
  <c r="Q44" i="3"/>
  <c r="R44" i="3"/>
  <c r="S44" i="3"/>
  <c r="T44" i="3"/>
  <c r="U44" i="3"/>
  <c r="V44" i="3"/>
  <c r="Q45" i="3"/>
  <c r="R45" i="3"/>
  <c r="S45" i="3"/>
  <c r="T45" i="3"/>
  <c r="U45" i="3"/>
  <c r="V45" i="3"/>
  <c r="Q46" i="3"/>
  <c r="R46" i="3"/>
  <c r="S46" i="3"/>
  <c r="T46" i="3"/>
  <c r="U46" i="3"/>
  <c r="V46" i="3"/>
  <c r="Q47" i="3"/>
  <c r="R47" i="3"/>
  <c r="S47" i="3"/>
  <c r="T47" i="3"/>
  <c r="U47" i="3"/>
  <c r="V47" i="3"/>
  <c r="Q48" i="3"/>
  <c r="R48" i="3"/>
  <c r="S48" i="3"/>
  <c r="T48" i="3"/>
  <c r="U48" i="3"/>
  <c r="V48" i="3"/>
  <c r="Q49" i="3"/>
  <c r="R49" i="3"/>
  <c r="S49" i="3"/>
  <c r="T49" i="3"/>
  <c r="U49" i="3"/>
  <c r="V49" i="3"/>
  <c r="Q50" i="3"/>
  <c r="R50" i="3"/>
  <c r="S50" i="3"/>
  <c r="T50" i="3"/>
  <c r="U50" i="3"/>
  <c r="V50" i="3"/>
  <c r="Q51" i="3"/>
  <c r="R51" i="3"/>
  <c r="S51" i="3"/>
  <c r="T51" i="3"/>
  <c r="U51" i="3"/>
  <c r="V51" i="3"/>
  <c r="Q52" i="3"/>
  <c r="R52" i="3"/>
  <c r="S52" i="3"/>
  <c r="T52" i="3"/>
  <c r="U52" i="3"/>
  <c r="V52" i="3"/>
  <c r="Q53" i="3"/>
  <c r="R53" i="3"/>
  <c r="S53" i="3"/>
  <c r="T53" i="3"/>
  <c r="U53" i="3"/>
  <c r="V53" i="3"/>
  <c r="Q54" i="3"/>
  <c r="R54" i="3"/>
  <c r="S54" i="3"/>
  <c r="T54" i="3"/>
  <c r="U54" i="3"/>
  <c r="V54" i="3"/>
  <c r="Q55" i="3"/>
  <c r="R55" i="3"/>
  <c r="S55" i="3"/>
  <c r="T55" i="3"/>
  <c r="U55" i="3"/>
  <c r="V55" i="3"/>
  <c r="Q56" i="3"/>
  <c r="R56" i="3"/>
  <c r="S56" i="3"/>
  <c r="T56" i="3"/>
  <c r="U56" i="3"/>
  <c r="V56" i="3"/>
  <c r="Q57" i="3"/>
  <c r="R57" i="3"/>
  <c r="S57" i="3"/>
  <c r="T57" i="3"/>
  <c r="U57" i="3"/>
  <c r="V57" i="3"/>
  <c r="Q58" i="3"/>
  <c r="R58" i="3"/>
  <c r="S58" i="3"/>
  <c r="T58" i="3"/>
  <c r="U58" i="3"/>
  <c r="V58" i="3"/>
  <c r="Q59" i="3"/>
  <c r="R59" i="3"/>
  <c r="S59" i="3"/>
  <c r="T59" i="3"/>
  <c r="U59" i="3"/>
  <c r="V59" i="3"/>
  <c r="Q60" i="3"/>
  <c r="R60" i="3"/>
  <c r="S60" i="3"/>
  <c r="T60" i="3"/>
  <c r="U60" i="3"/>
  <c r="V60" i="3"/>
  <c r="Q61" i="3"/>
  <c r="R61" i="3"/>
  <c r="S61" i="3"/>
  <c r="T61" i="3"/>
  <c r="U61" i="3"/>
  <c r="V61" i="3"/>
  <c r="Q62" i="3"/>
  <c r="R62" i="3"/>
  <c r="S62" i="3"/>
  <c r="T62" i="3"/>
  <c r="U62" i="3"/>
  <c r="V62" i="3"/>
  <c r="Q63" i="3"/>
  <c r="R63" i="3"/>
  <c r="S63" i="3"/>
  <c r="T63" i="3"/>
  <c r="U63" i="3"/>
  <c r="V63" i="3"/>
  <c r="Q64" i="3"/>
  <c r="R64" i="3"/>
  <c r="S64" i="3"/>
  <c r="T64" i="3"/>
  <c r="U64" i="3"/>
  <c r="V64" i="3"/>
  <c r="Q65" i="3"/>
  <c r="R65" i="3"/>
  <c r="S65" i="3"/>
  <c r="T65" i="3"/>
  <c r="U65" i="3"/>
  <c r="V65" i="3"/>
  <c r="Q66" i="3"/>
  <c r="R66" i="3"/>
  <c r="S66" i="3"/>
  <c r="T66" i="3"/>
  <c r="U66" i="3"/>
  <c r="V66" i="3"/>
  <c r="Q67" i="3"/>
  <c r="R67" i="3"/>
  <c r="S67" i="3"/>
  <c r="T67" i="3"/>
  <c r="U67" i="3"/>
  <c r="V67" i="3"/>
  <c r="Q68" i="3"/>
  <c r="R68" i="3"/>
  <c r="S68" i="3"/>
  <c r="T68" i="3"/>
  <c r="U68" i="3"/>
  <c r="V68" i="3"/>
  <c r="Q69" i="3"/>
  <c r="R69" i="3"/>
  <c r="S69" i="3"/>
  <c r="T69" i="3"/>
  <c r="U69" i="3"/>
  <c r="V69" i="3"/>
  <c r="Q70" i="3"/>
  <c r="R70" i="3"/>
  <c r="S70" i="3"/>
  <c r="T70" i="3"/>
  <c r="U70" i="3"/>
  <c r="V70" i="3"/>
  <c r="Q71" i="3"/>
  <c r="R71" i="3"/>
  <c r="S71" i="3"/>
  <c r="T71" i="3"/>
  <c r="U71" i="3"/>
  <c r="V71" i="3"/>
  <c r="Q72" i="3"/>
  <c r="R72" i="3"/>
  <c r="S72" i="3"/>
  <c r="T72" i="3"/>
  <c r="U72" i="3"/>
  <c r="V72" i="3"/>
  <c r="Q73" i="3"/>
  <c r="R73" i="3"/>
  <c r="S73" i="3"/>
  <c r="T73" i="3"/>
  <c r="U73" i="3"/>
  <c r="V73" i="3"/>
  <c r="Q74" i="3"/>
  <c r="R74" i="3"/>
  <c r="S74" i="3"/>
  <c r="T74" i="3"/>
  <c r="U74" i="3"/>
  <c r="V74" i="3"/>
  <c r="Q75" i="3"/>
  <c r="R75" i="3"/>
  <c r="S75" i="3"/>
  <c r="T75" i="3"/>
  <c r="U75" i="3"/>
  <c r="V75" i="3"/>
  <c r="Q76" i="3"/>
  <c r="R76" i="3"/>
  <c r="S76" i="3"/>
  <c r="T76" i="3"/>
  <c r="U76" i="3"/>
  <c r="V76" i="3"/>
  <c r="Q77" i="3"/>
  <c r="R77" i="3"/>
  <c r="S77" i="3"/>
  <c r="T77" i="3"/>
  <c r="U77" i="3"/>
  <c r="V77" i="3"/>
  <c r="Q78" i="3"/>
  <c r="R78" i="3"/>
  <c r="S78" i="3"/>
  <c r="T78" i="3"/>
  <c r="U78" i="3"/>
  <c r="V78" i="3"/>
  <c r="Q79" i="3"/>
  <c r="R79" i="3"/>
  <c r="S79" i="3"/>
  <c r="T79" i="3"/>
  <c r="U79" i="3"/>
  <c r="V79" i="3"/>
  <c r="Q80" i="3"/>
  <c r="R80" i="3"/>
  <c r="S80" i="3"/>
  <c r="T80" i="3"/>
  <c r="U80" i="3"/>
  <c r="V80" i="3"/>
  <c r="Q81" i="3"/>
  <c r="R81" i="3"/>
  <c r="S81" i="3"/>
  <c r="T81" i="3"/>
  <c r="U81" i="3"/>
  <c r="V81" i="3"/>
  <c r="Q82" i="3"/>
  <c r="R82" i="3"/>
  <c r="S82" i="3"/>
  <c r="T82" i="3"/>
  <c r="U82" i="3"/>
  <c r="V82" i="3"/>
  <c r="Q83" i="3"/>
  <c r="R83" i="3"/>
  <c r="S83" i="3"/>
  <c r="T83" i="3"/>
  <c r="U83" i="3"/>
  <c r="V83" i="3"/>
  <c r="Q84" i="3"/>
  <c r="R84" i="3"/>
  <c r="S84" i="3"/>
  <c r="T84" i="3"/>
  <c r="U84" i="3"/>
  <c r="V84" i="3"/>
  <c r="Q85" i="3"/>
  <c r="R85" i="3"/>
  <c r="S85" i="3"/>
  <c r="T85" i="3"/>
  <c r="U85" i="3"/>
  <c r="V85" i="3"/>
  <c r="Q86" i="3"/>
  <c r="R86" i="3"/>
  <c r="S86" i="3"/>
  <c r="T86" i="3"/>
  <c r="U86" i="3"/>
  <c r="V86" i="3"/>
  <c r="Q87" i="3"/>
  <c r="R87" i="3"/>
  <c r="S87" i="3"/>
  <c r="T87" i="3"/>
  <c r="U87" i="3"/>
  <c r="V87" i="3"/>
  <c r="Q88" i="3"/>
  <c r="R88" i="3"/>
  <c r="S88" i="3"/>
  <c r="T88" i="3"/>
  <c r="U88" i="3"/>
  <c r="V88" i="3"/>
  <c r="Q89" i="3"/>
  <c r="R89" i="3"/>
  <c r="S89" i="3"/>
  <c r="T89" i="3"/>
  <c r="U89" i="3"/>
  <c r="V89" i="3"/>
  <c r="Q90" i="3"/>
  <c r="R90" i="3"/>
  <c r="S90" i="3"/>
  <c r="T90" i="3"/>
  <c r="U90" i="3"/>
  <c r="V90" i="3"/>
  <c r="Q91" i="3"/>
  <c r="R91" i="3"/>
  <c r="S91" i="3"/>
  <c r="T91" i="3"/>
  <c r="U91" i="3"/>
  <c r="V91" i="3"/>
  <c r="Q92" i="3"/>
  <c r="R92" i="3"/>
  <c r="S92" i="3"/>
  <c r="T92" i="3"/>
  <c r="U92" i="3"/>
  <c r="V92" i="3"/>
  <c r="Q93" i="3"/>
  <c r="R93" i="3"/>
  <c r="S93" i="3"/>
  <c r="T93" i="3"/>
  <c r="U93" i="3"/>
  <c r="V93" i="3"/>
  <c r="Q94" i="3"/>
  <c r="R94" i="3"/>
  <c r="S94" i="3"/>
  <c r="T94" i="3"/>
  <c r="U94" i="3"/>
  <c r="V94" i="3"/>
  <c r="Q95" i="3"/>
  <c r="R95" i="3"/>
  <c r="S95" i="3"/>
  <c r="T95" i="3"/>
  <c r="U95" i="3"/>
  <c r="V95" i="3"/>
  <c r="Q96" i="3"/>
  <c r="R96" i="3"/>
  <c r="S96" i="3"/>
  <c r="T96" i="3"/>
  <c r="U96" i="3"/>
  <c r="V96" i="3"/>
  <c r="U4" i="3"/>
  <c r="T4" i="3"/>
  <c r="S4" i="3"/>
  <c r="R4" i="3"/>
  <c r="Q4" i="3"/>
</calcChain>
</file>

<file path=xl/sharedStrings.xml><?xml version="1.0" encoding="utf-8"?>
<sst xmlns="http://schemas.openxmlformats.org/spreadsheetml/2006/main" count="1920" uniqueCount="469">
  <si>
    <t>序号</t>
  </si>
  <si>
    <t>所在市</t>
  </si>
  <si>
    <t>所在区（县）</t>
  </si>
  <si>
    <t>排水单位名称</t>
  </si>
  <si>
    <t>污水处理厂名称</t>
  </si>
  <si>
    <t>处理能力（万立方米/日）</t>
  </si>
  <si>
    <t>处理水量（万立方米/年）</t>
  </si>
  <si>
    <t>污水处理工艺</t>
  </si>
  <si>
    <t>深度处理工艺</t>
  </si>
  <si>
    <t>消毒工艺</t>
  </si>
  <si>
    <t>污水处理-水质指标（mg/L）</t>
  </si>
  <si>
    <t>进水-年平均</t>
  </si>
  <si>
    <t>COD</t>
  </si>
  <si>
    <t>排放-年平均</t>
  </si>
  <si>
    <t>BOD5</t>
  </si>
  <si>
    <t>SS</t>
  </si>
  <si>
    <t>污泥处置（以含水率80%计）（吨）</t>
  </si>
  <si>
    <t>处置工艺</t>
  </si>
  <si>
    <t>处置总量</t>
  </si>
  <si>
    <t>氨氮</t>
  </si>
  <si>
    <t>总氮</t>
  </si>
  <si>
    <t>总磷</t>
  </si>
  <si>
    <t>累计用电率（kWh）</t>
  </si>
  <si>
    <t>松江区</t>
    <phoneticPr fontId="2" type="noConversion"/>
  </si>
  <si>
    <t>崇明区</t>
    <phoneticPr fontId="2" type="noConversion"/>
  </si>
  <si>
    <t>上海城投亭南污水处理有限公司</t>
    <phoneticPr fontId="2" type="noConversion"/>
  </si>
  <si>
    <t>上海城投亭南污水处理有限公司泖港污水处理厂</t>
    <phoneticPr fontId="2" type="noConversion"/>
  </si>
  <si>
    <t>上海城投亭南污水处理有限公司叶榭污水处理厂</t>
    <phoneticPr fontId="2" type="noConversion"/>
  </si>
  <si>
    <t>上海城投亭南污水处理有限公司新浜污水处理厂</t>
    <phoneticPr fontId="2" type="noConversion"/>
  </si>
  <si>
    <t>上海城投城桥污水处理有限公司长兴污水处理厂</t>
    <phoneticPr fontId="2" type="noConversion"/>
  </si>
  <si>
    <t>长兴污水处理厂</t>
    <phoneticPr fontId="2" type="noConversion"/>
  </si>
  <si>
    <t>上海城投城桥污水处理有限公司堡镇污水处理厂</t>
    <phoneticPr fontId="2" type="noConversion"/>
  </si>
  <si>
    <t>上海城投城桥污水处理有限公司堡镇污水厂</t>
    <phoneticPr fontId="2" type="noConversion"/>
  </si>
  <si>
    <t>上海城投城桥污水处理有限公司陈家镇污水处理厂</t>
    <phoneticPr fontId="2" type="noConversion"/>
  </si>
  <si>
    <t>上海城投城桥污水处理有限公司陈家镇污水厂</t>
    <phoneticPr fontId="2" type="noConversion"/>
  </si>
  <si>
    <t>上海城投城桥污水处理有限公司城桥污水处理厂</t>
    <phoneticPr fontId="2" type="noConversion"/>
  </si>
  <si>
    <t>氧化沟</t>
    <phoneticPr fontId="2" type="noConversion"/>
  </si>
  <si>
    <t>AAO+二沉池</t>
    <phoneticPr fontId="2" type="noConversion"/>
  </si>
  <si>
    <t>膜过滤</t>
    <phoneticPr fontId="2" type="noConversion"/>
  </si>
  <si>
    <t>滤布滤池</t>
    <phoneticPr fontId="2" type="noConversion"/>
  </si>
  <si>
    <t>高效沉淀池加反硝化深床滤池</t>
    <phoneticPr fontId="2" type="noConversion"/>
  </si>
  <si>
    <t>高效沉淀池+转盘滤池</t>
    <phoneticPr fontId="2" type="noConversion"/>
  </si>
  <si>
    <t>次氯酸钠</t>
    <phoneticPr fontId="2" type="noConversion"/>
  </si>
  <si>
    <t>紫外线加次氯酸钠消毒</t>
    <phoneticPr fontId="2" type="noConversion"/>
  </si>
  <si>
    <t>紫外线消毒+次氯酸钠</t>
    <phoneticPr fontId="2" type="noConversion"/>
  </si>
  <si>
    <t>上海市</t>
    <phoneticPr fontId="2" type="noConversion"/>
  </si>
  <si>
    <t>南京市</t>
    <phoneticPr fontId="2" type="noConversion"/>
  </si>
  <si>
    <t>玄武区</t>
    <phoneticPr fontId="2" type="noConversion"/>
  </si>
  <si>
    <t>江苏金陵环境股份有限公司</t>
    <phoneticPr fontId="2" type="noConversion"/>
  </si>
  <si>
    <t>江苏金陵环境股份有限公司江心洲污水处理厂</t>
    <phoneticPr fontId="2" type="noConversion"/>
  </si>
  <si>
    <t>江苏金陵环境股份有限公司桥北污水处理厂</t>
    <phoneticPr fontId="2" type="noConversion"/>
  </si>
  <si>
    <t>江苏金陵环境股份有限公司铁北污水处理厂</t>
    <phoneticPr fontId="2" type="noConversion"/>
  </si>
  <si>
    <t>江苏金陵环境股份有限公司八卦洲污水处理厂</t>
    <phoneticPr fontId="2" type="noConversion"/>
  </si>
  <si>
    <t>城北污水处理厂（一级A段）</t>
    <phoneticPr fontId="2" type="noConversion"/>
  </si>
  <si>
    <t>城南污水处理厂</t>
    <phoneticPr fontId="2" type="noConversion"/>
  </si>
  <si>
    <t>UNITANK</t>
    <phoneticPr fontId="2" type="noConversion"/>
  </si>
  <si>
    <t>反硝化深床滤池</t>
  </si>
  <si>
    <t>反硝化深床滤池</t>
    <phoneticPr fontId="2" type="noConversion"/>
  </si>
  <si>
    <t>液氯消毒</t>
  </si>
  <si>
    <t>高效混凝沉淀池＋纤维转盘滤池／反硝化深床滤池</t>
    <phoneticPr fontId="2" type="noConversion"/>
  </si>
  <si>
    <t>次氯酸钠消毒</t>
  </si>
  <si>
    <t>一二期：微絮凝池＋砂滤，三期：高效沉淀池＋深床反硝化滤池</t>
    <phoneticPr fontId="2" type="noConversion"/>
  </si>
  <si>
    <t>深床滤池</t>
  </si>
  <si>
    <t>高效沉淀池＋曝气生物滤池＋转盘滤布滤池</t>
    <phoneticPr fontId="2" type="noConversion"/>
  </si>
  <si>
    <t>次氯酸钠消毒</t>
    <phoneticPr fontId="2" type="noConversion"/>
  </si>
  <si>
    <t>次氯酸钠＋紫外</t>
  </si>
  <si>
    <t>江苏金陵环境股份有限公司城东三期污水处理厂</t>
    <phoneticPr fontId="2" type="noConversion"/>
  </si>
  <si>
    <t>多段强化脱氮改良剂A2/O</t>
    <phoneticPr fontId="2" type="noConversion"/>
  </si>
  <si>
    <t>MBR工艺</t>
    <phoneticPr fontId="2" type="noConversion"/>
  </si>
  <si>
    <t>次氯酸消毒</t>
    <phoneticPr fontId="2" type="noConversion"/>
  </si>
  <si>
    <t>常州市</t>
    <phoneticPr fontId="2" type="noConversion"/>
  </si>
  <si>
    <t>苏州市</t>
    <phoneticPr fontId="2" type="noConversion"/>
  </si>
  <si>
    <t>天宁区</t>
    <phoneticPr fontId="2" type="noConversion"/>
  </si>
  <si>
    <t>姑苏区</t>
    <phoneticPr fontId="2" type="noConversion"/>
  </si>
  <si>
    <t>扬州市</t>
    <phoneticPr fontId="2" type="noConversion"/>
  </si>
  <si>
    <t>广陵区</t>
    <phoneticPr fontId="2" type="noConversion"/>
  </si>
  <si>
    <t>常州市城市排水有限公司</t>
  </si>
  <si>
    <t>苏州市排水有限公司</t>
  </si>
  <si>
    <t>苏州市排水有限公司</t>
    <phoneticPr fontId="2" type="noConversion"/>
  </si>
  <si>
    <t>扬州市洁源排水有限公司</t>
  </si>
  <si>
    <t>常州市城市排水有限公司江边污水处理厂</t>
  </si>
  <si>
    <t>常州市城市排水有限公司戚墅墅污水处理厂</t>
    <phoneticPr fontId="2" type="noConversion"/>
  </si>
  <si>
    <t>常州市深水城北污水处理厂</t>
    <phoneticPr fontId="2" type="noConversion"/>
  </si>
  <si>
    <t>常州市深水江边污水处理有限公司</t>
    <phoneticPr fontId="2" type="noConversion"/>
  </si>
  <si>
    <t>苏州市排水有限公司福星污水处理厂</t>
    <phoneticPr fontId="2" type="noConversion"/>
  </si>
  <si>
    <t>苏州市排水有限公司娄江污水处理厂</t>
    <phoneticPr fontId="2" type="noConversion"/>
  </si>
  <si>
    <t>苏州市排水有限公司城东污水处理厂</t>
    <phoneticPr fontId="2" type="noConversion"/>
  </si>
  <si>
    <t>汤旺污水处理厂</t>
    <phoneticPr fontId="2" type="noConversion"/>
  </si>
  <si>
    <t>六圩污水处理厂</t>
    <phoneticPr fontId="2" type="noConversion"/>
  </si>
  <si>
    <t>北山污水处理厂</t>
    <phoneticPr fontId="2" type="noConversion"/>
  </si>
  <si>
    <t>AAO</t>
    <phoneticPr fontId="2" type="noConversion"/>
  </si>
  <si>
    <t>AAO+改良交替式+AAOAO活性污泥法</t>
    <phoneticPr fontId="2" type="noConversion"/>
  </si>
  <si>
    <t>改良交替式+AAOAO活性污泥法</t>
    <phoneticPr fontId="2" type="noConversion"/>
  </si>
  <si>
    <t>AAO活性污泥法</t>
    <phoneticPr fontId="2" type="noConversion"/>
  </si>
  <si>
    <t>改良型AAO工艺</t>
    <phoneticPr fontId="2" type="noConversion"/>
  </si>
  <si>
    <t>高效沉淀+V型滤池</t>
    <phoneticPr fontId="2" type="noConversion"/>
  </si>
  <si>
    <t>V型滤池</t>
  </si>
  <si>
    <t>反硝化滤池+高效沉淀池</t>
    <phoneticPr fontId="2" type="noConversion"/>
  </si>
  <si>
    <t>一期活性沙滤池，二期高密度沉淀池，三期反硝化深床滤池</t>
    <phoneticPr fontId="2" type="noConversion"/>
  </si>
  <si>
    <t>次氯酸</t>
    <phoneticPr fontId="2" type="noConversion"/>
  </si>
  <si>
    <t>次氯酸钠、紫外线消毒</t>
    <phoneticPr fontId="2" type="noConversion"/>
  </si>
  <si>
    <t>紫外线消毒</t>
    <phoneticPr fontId="2" type="noConversion"/>
  </si>
  <si>
    <t>紫外线消毒+次氯酸钠消毒</t>
    <phoneticPr fontId="2" type="noConversion"/>
  </si>
  <si>
    <t>次氯酸钠消毒+紫外线消毒</t>
    <phoneticPr fontId="2" type="noConversion"/>
  </si>
  <si>
    <t>次氯酸钠药剂</t>
    <phoneticPr fontId="2" type="noConversion"/>
  </si>
  <si>
    <t>深床滤池</t>
    <phoneticPr fontId="2" type="noConversion"/>
  </si>
  <si>
    <t>混凝、沉淀、过滤</t>
    <phoneticPr fontId="2" type="noConversion"/>
  </si>
  <si>
    <t>高效沉淀池+纤维转盘滤池</t>
    <phoneticPr fontId="2" type="noConversion"/>
  </si>
  <si>
    <t>高密度沉淀+活性砂滤</t>
    <phoneticPr fontId="2" type="noConversion"/>
  </si>
  <si>
    <t>高效植物脱氮除磷</t>
    <phoneticPr fontId="2" type="noConversion"/>
  </si>
  <si>
    <t>高效絮凝沉淀池+纤维束滤池+湿地低碳处理系统</t>
    <phoneticPr fontId="2" type="noConversion"/>
  </si>
  <si>
    <t>反硝化深床滤池+微絮凝+活性砂过滤</t>
    <phoneticPr fontId="2" type="noConversion"/>
  </si>
  <si>
    <t>曝气生物滤池+活性砂滤池、MBR膜池</t>
    <phoneticPr fontId="2" type="noConversion"/>
  </si>
  <si>
    <t>MBR膜池</t>
  </si>
  <si>
    <t>Bardenphop+MBBR</t>
    <phoneticPr fontId="2" type="noConversion"/>
  </si>
  <si>
    <t>AO延时曝气+高效浅层气浮池+纤维转盘滤池+臭氧接触池</t>
    <phoneticPr fontId="2" type="noConversion"/>
  </si>
  <si>
    <t>AAO工艺</t>
    <phoneticPr fontId="2" type="noConversion"/>
  </si>
  <si>
    <t>AAO+高密度沉淀</t>
    <phoneticPr fontId="2" type="noConversion"/>
  </si>
  <si>
    <t>三沟式氧化沟</t>
    <phoneticPr fontId="2" type="noConversion"/>
  </si>
  <si>
    <t>倒置A2O</t>
    <phoneticPr fontId="2" type="noConversion"/>
  </si>
  <si>
    <t>初沉+NSBR</t>
    <phoneticPr fontId="2" type="noConversion"/>
  </si>
  <si>
    <t>氧化沟及其衍生工艺、MBR及其衍生工艺</t>
    <phoneticPr fontId="2" type="noConversion"/>
  </si>
  <si>
    <t>MBR及其衍生工艺</t>
  </si>
  <si>
    <t>SBR及其衍生工艺</t>
    <phoneticPr fontId="2" type="noConversion"/>
  </si>
  <si>
    <t>杭州市</t>
    <phoneticPr fontId="2" type="noConversion"/>
  </si>
  <si>
    <t>上城区</t>
    <phoneticPr fontId="2" type="noConversion"/>
  </si>
  <si>
    <t>富阳区</t>
    <phoneticPr fontId="2" type="noConversion"/>
  </si>
  <si>
    <t>临安区</t>
    <phoneticPr fontId="2" type="noConversion"/>
  </si>
  <si>
    <t>临平区</t>
    <phoneticPr fontId="2" type="noConversion"/>
  </si>
  <si>
    <t>杭州市排水有限公司</t>
  </si>
  <si>
    <t>杭州市排水有限公司</t>
    <phoneticPr fontId="2" type="noConversion"/>
  </si>
  <si>
    <t>杭州富阳水务有限公司</t>
    <phoneticPr fontId="2" type="noConversion"/>
  </si>
  <si>
    <t>杭州临安排水有限公司</t>
    <phoneticPr fontId="2" type="noConversion"/>
  </si>
  <si>
    <t>杭州青山湖科技城排水有限公司</t>
    <phoneticPr fontId="2" type="noConversion"/>
  </si>
  <si>
    <t>杭州余杭水务控股集团有限公司</t>
    <phoneticPr fontId="2" type="noConversion"/>
  </si>
  <si>
    <t>七格污水处理厂三期</t>
    <phoneticPr fontId="2" type="noConversion"/>
  </si>
  <si>
    <t>七格污水处理厂四期</t>
    <phoneticPr fontId="2" type="noConversion"/>
  </si>
  <si>
    <t>城西污水处理厂</t>
    <phoneticPr fontId="2" type="noConversion"/>
  </si>
  <si>
    <t>杭州富阳水务有限公司富阳排水分公司</t>
    <phoneticPr fontId="2" type="noConversion"/>
  </si>
  <si>
    <t>杭州富阳水务有限公司新登排水分公司</t>
    <phoneticPr fontId="2" type="noConversion"/>
  </si>
  <si>
    <t>杭州富阳水务有限公司场口排水分公司</t>
    <phoneticPr fontId="2" type="noConversion"/>
  </si>
  <si>
    <t>杭州富阳水务有限公司大源污水厂</t>
    <phoneticPr fontId="2" type="noConversion"/>
  </si>
  <si>
    <t>净水一厂</t>
    <phoneticPr fontId="2" type="noConversion"/>
  </si>
  <si>
    <t>净水二厂</t>
    <phoneticPr fontId="2" type="noConversion"/>
  </si>
  <si>
    <t>余杭污水处理厂（一二三期）</t>
    <phoneticPr fontId="2" type="noConversion"/>
  </si>
  <si>
    <t>良渚污水厂</t>
    <phoneticPr fontId="2" type="noConversion"/>
  </si>
  <si>
    <t>径山污水厂</t>
    <phoneticPr fontId="2" type="noConversion"/>
  </si>
  <si>
    <t>临平净水厂</t>
    <phoneticPr fontId="2" type="noConversion"/>
  </si>
  <si>
    <t>塘栖污水厂</t>
    <phoneticPr fontId="2" type="noConversion"/>
  </si>
  <si>
    <t>&lt;4</t>
    <phoneticPr fontId="2" type="noConversion"/>
  </si>
  <si>
    <t>宁波市</t>
    <phoneticPr fontId="2" type="noConversion"/>
  </si>
  <si>
    <t>温州市</t>
    <phoneticPr fontId="2" type="noConversion"/>
  </si>
  <si>
    <t>嘉兴市</t>
    <phoneticPr fontId="2" type="noConversion"/>
  </si>
  <si>
    <t>湖州市</t>
    <phoneticPr fontId="2" type="noConversion"/>
  </si>
  <si>
    <t>绍兴市</t>
    <phoneticPr fontId="2" type="noConversion"/>
  </si>
  <si>
    <t>金华市</t>
    <phoneticPr fontId="2" type="noConversion"/>
  </si>
  <si>
    <t>衢州市</t>
    <phoneticPr fontId="2" type="noConversion"/>
  </si>
  <si>
    <t>台州市</t>
    <phoneticPr fontId="2" type="noConversion"/>
  </si>
  <si>
    <t>丽水市</t>
    <phoneticPr fontId="2" type="noConversion"/>
  </si>
  <si>
    <t>临平区</t>
  </si>
  <si>
    <t>崇贤污水厂</t>
  </si>
  <si>
    <t>钱塘区</t>
  </si>
  <si>
    <t>建德市</t>
  </si>
  <si>
    <t>鄞州区</t>
  </si>
  <si>
    <t>福明净化水厂</t>
  </si>
  <si>
    <t>郭州区</t>
  </si>
  <si>
    <t>岚山净化水厂</t>
  </si>
  <si>
    <t>鄭州区</t>
  </si>
  <si>
    <t>栎社净化水厂</t>
  </si>
  <si>
    <t>长丰净化水厂</t>
  </si>
  <si>
    <t>新周净化水厂</t>
  </si>
  <si>
    <t>奉化区</t>
  </si>
  <si>
    <t>象山县</t>
  </si>
  <si>
    <t>西周污水厂</t>
  </si>
  <si>
    <t>城东污水厂</t>
  </si>
  <si>
    <t>贤庠污水厂</t>
  </si>
  <si>
    <t>鹤浦污水厂</t>
  </si>
  <si>
    <t>宁海县</t>
  </si>
  <si>
    <t>宁海县排水有限公司</t>
  </si>
  <si>
    <t>鹿城区</t>
  </si>
  <si>
    <t>瑞安市</t>
  </si>
  <si>
    <t>湖岭污水处理厂</t>
  </si>
  <si>
    <t>陶山污水处理厂</t>
  </si>
  <si>
    <t>马屿污水处理厂</t>
  </si>
  <si>
    <t>高楼污水处理厂</t>
  </si>
  <si>
    <t>龙港市</t>
  </si>
  <si>
    <t>城东污水处理分公司</t>
  </si>
  <si>
    <t>临港污水处理分公司</t>
  </si>
  <si>
    <t>南湖区</t>
  </si>
  <si>
    <t>温州杭钢水务有限公司</t>
  </si>
  <si>
    <t>杭州天创水务有限公司</t>
  </si>
  <si>
    <t>杭州建德污水处理有限公司</t>
  </si>
  <si>
    <t>杭州余杭水务控股集团有限公司</t>
  </si>
  <si>
    <t>宁波市城市排水有限公司</t>
  </si>
  <si>
    <t>宁波市奉化区污水处理厂</t>
  </si>
  <si>
    <t>象山县污水处理有限公司</t>
  </si>
  <si>
    <t>瑞安市排水建设发展有限公司</t>
  </si>
  <si>
    <t>嘉兴市联合污水处理有限责任公司</t>
  </si>
  <si>
    <t>温州公用事业发展集团龙港水务有限公司</t>
  </si>
  <si>
    <t>嘉兴市联合污水处理厂</t>
  </si>
  <si>
    <t>杭州七格污水处理厂一二期</t>
  </si>
  <si>
    <t>象山县中心城区污水厂</t>
  </si>
  <si>
    <t>宁海县城南污水处理厂</t>
  </si>
  <si>
    <t>宁海县宁东污水处理厂</t>
  </si>
  <si>
    <t>宁海县长街污水处理厂</t>
  </si>
  <si>
    <t>宁海县西店污水处理厂</t>
  </si>
  <si>
    <t>温州中心片污水处理厂</t>
  </si>
  <si>
    <t>宁海县深甽污水处理厂</t>
  </si>
  <si>
    <t>氧化沟+二沉池</t>
  </si>
  <si>
    <t>反硝化滤池</t>
  </si>
  <si>
    <t>紫外消毒</t>
  </si>
  <si>
    <t>改良型氧化沟</t>
  </si>
  <si>
    <t>高效澄清池加纤维转盘滤池</t>
  </si>
  <si>
    <t>紫外线消毒</t>
  </si>
  <si>
    <t>高效沉淀池+滤布滤池</t>
  </si>
  <si>
    <t>次氯酸钠+紫外线消毒</t>
  </si>
  <si>
    <t>高效沉淀+反确化</t>
  </si>
  <si>
    <t>水解酸化+AO</t>
  </si>
  <si>
    <t>次氯酸纳消毒</t>
  </si>
  <si>
    <t>高效沉淀</t>
  </si>
  <si>
    <t>磁混凝流淀池、纤维转盘滤池</t>
  </si>
  <si>
    <t>无</t>
  </si>
  <si>
    <t>高效沉淀池</t>
  </si>
  <si>
    <t>AO</t>
  </si>
  <si>
    <t>滤布滤池</t>
  </si>
  <si>
    <t>次氯酸的</t>
  </si>
  <si>
    <t>次氯酸钠</t>
  </si>
  <si>
    <t>cast工艺</t>
  </si>
  <si>
    <t>高效沉淀、反硝化滤池</t>
  </si>
  <si>
    <t>紫外线、次氯酸钠</t>
  </si>
  <si>
    <t>高效沉淀池、反硝化滤池</t>
  </si>
  <si>
    <t>臭氧、次氯酸钠</t>
  </si>
  <si>
    <t>嘉兴市</t>
  </si>
  <si>
    <t>海宁市</t>
  </si>
  <si>
    <t>湖州市</t>
  </si>
  <si>
    <t>德清县</t>
  </si>
  <si>
    <t>长兴县</t>
  </si>
  <si>
    <t>绍兴市</t>
  </si>
  <si>
    <t>柯桥区</t>
  </si>
  <si>
    <t>金华市</t>
  </si>
  <si>
    <t>义乌市</t>
  </si>
  <si>
    <t>东阳市</t>
  </si>
  <si>
    <t>东阳中持水务有限公司</t>
  </si>
  <si>
    <t>永康市</t>
  </si>
  <si>
    <t>柯城区</t>
  </si>
  <si>
    <t>台州市</t>
  </si>
  <si>
    <t>临海市</t>
  </si>
  <si>
    <t>临海市排水有限公司</t>
  </si>
  <si>
    <t>丽水市</t>
  </si>
  <si>
    <t>莲都区</t>
  </si>
  <si>
    <t>青田县</t>
  </si>
  <si>
    <t>青田县水务有限公司</t>
  </si>
  <si>
    <t>云和县</t>
  </si>
  <si>
    <t>丁桥污水处理厂</t>
  </si>
  <si>
    <t>狮山污水处理厂</t>
  </si>
  <si>
    <t>城南污水处理厂</t>
  </si>
  <si>
    <t>东阳市污水处理厂</t>
  </si>
  <si>
    <t>临海市江南污水处理厂</t>
  </si>
  <si>
    <t>腊口污水处理厂</t>
  </si>
  <si>
    <t>水阁污水处理厂</t>
  </si>
  <si>
    <t>金三角污水处理厂</t>
  </si>
  <si>
    <t>中部组团污水处理厂</t>
  </si>
  <si>
    <t>云和县污水处理厂</t>
  </si>
  <si>
    <t>反硝化滤池、臭氧催化氧化</t>
  </si>
  <si>
    <t>混凝沉淀</t>
  </si>
  <si>
    <t>CAST</t>
  </si>
  <si>
    <t>次钠消毒</t>
  </si>
  <si>
    <t>磁混凝高效沉淀池</t>
  </si>
  <si>
    <t>MBR膜处理工艺</t>
  </si>
  <si>
    <t>紫外+次氯酸钠</t>
  </si>
  <si>
    <t>“深床反硝化滤池”工艺</t>
  </si>
  <si>
    <t>三沟式氧化沟</t>
  </si>
  <si>
    <t>高效流淀池+纤维转盘滤池</t>
  </si>
  <si>
    <t>卡鲁赛尔氧化沟</t>
  </si>
  <si>
    <t>纤维转盘滤池/气浮砂滤深度处理</t>
  </si>
  <si>
    <t>高效沉淀池+纤维转盘滤池</t>
  </si>
  <si>
    <t>连续流砂滤池</t>
  </si>
  <si>
    <t>深床反硝化滤池</t>
  </si>
  <si>
    <t>活性砂滤池</t>
  </si>
  <si>
    <t>次氧酸钠消毒</t>
  </si>
  <si>
    <t>其它</t>
  </si>
  <si>
    <t>加药消毒</t>
  </si>
  <si>
    <t>改良型SBR</t>
  </si>
  <si>
    <t>反确化滤池</t>
  </si>
  <si>
    <t>二氧化氯消毒</t>
  </si>
  <si>
    <t>MSBR</t>
  </si>
  <si>
    <t>消毒接触池</t>
  </si>
  <si>
    <t>高效溶气气浮池</t>
  </si>
  <si>
    <t>混凝沉淀++纤维滤布滤池</t>
  </si>
  <si>
    <t>紫外线</t>
  </si>
  <si>
    <t>上海市</t>
  </si>
  <si>
    <t>松江区</t>
  </si>
  <si>
    <t>崇明区</t>
  </si>
  <si>
    <t>长兴污水处理厂</t>
  </si>
  <si>
    <t>南京市</t>
  </si>
  <si>
    <t>玄武区</t>
  </si>
  <si>
    <t>滤带式</t>
  </si>
  <si>
    <t>板框机</t>
  </si>
  <si>
    <t>填埋+焚烧</t>
  </si>
  <si>
    <t>焚(掺)烧</t>
  </si>
  <si>
    <t>常州市</t>
  </si>
  <si>
    <t>天宁区</t>
  </si>
  <si>
    <t>苏州市</t>
  </si>
  <si>
    <t>姑苏区</t>
  </si>
  <si>
    <t>扬州市</t>
  </si>
  <si>
    <t>广陵区</t>
  </si>
  <si>
    <t>六圩污水处理厂</t>
  </si>
  <si>
    <t>北山污水处理厂</t>
  </si>
  <si>
    <t>杭州市</t>
  </si>
  <si>
    <t>上城区</t>
  </si>
  <si>
    <t>七格污水处理厂三期</t>
  </si>
  <si>
    <t>七格污水处理厂四期</t>
  </si>
  <si>
    <t>城西污水处理厂</t>
  </si>
  <si>
    <t>富阳区</t>
  </si>
  <si>
    <t>杭州富阳水务有限公司</t>
  </si>
  <si>
    <t>临安区</t>
  </si>
  <si>
    <t>杭州临安排水有限公司</t>
  </si>
  <si>
    <t>净水一厂</t>
  </si>
  <si>
    <t>净水二厂</t>
  </si>
  <si>
    <t>良渚污水厂</t>
  </si>
  <si>
    <t>径山污水厂</t>
  </si>
  <si>
    <t>离心脱水</t>
  </si>
  <si>
    <t>焚烧</t>
  </si>
  <si>
    <t>焚烧、培菌</t>
  </si>
  <si>
    <t>综合利用</t>
  </si>
  <si>
    <t>制肥</t>
  </si>
  <si>
    <t>板框压滤</t>
  </si>
  <si>
    <t>临平净水厂</t>
  </si>
  <si>
    <t>塘栖污水厂</t>
  </si>
  <si>
    <r>
      <t>杭州七格污水处理厂</t>
    </r>
    <r>
      <rPr>
        <sz val="6"/>
        <rFont val="Arial"/>
        <family val="2"/>
      </rPr>
      <t>一二期</t>
    </r>
  </si>
  <si>
    <t>宁波市</t>
  </si>
  <si>
    <r>
      <t>宁波市奉化区污水</t>
    </r>
    <r>
      <rPr>
        <sz val="6"/>
        <rFont val="Arial"/>
        <family val="2"/>
      </rPr>
      <t>处理厂</t>
    </r>
  </si>
  <si>
    <t>温州市</t>
  </si>
  <si>
    <t>樊烧、土地租用</t>
  </si>
  <si>
    <t>好氧制肥</t>
  </si>
  <si>
    <t>外运制砖</t>
  </si>
  <si>
    <t>文乌市</t>
  </si>
  <si>
    <t>衢州市</t>
  </si>
  <si>
    <t>燮烧+种泥结养</t>
  </si>
  <si>
    <t>笑烧+综合利用</t>
  </si>
  <si>
    <t>委托处置</t>
  </si>
  <si>
    <t>/</t>
  </si>
  <si>
    <t>II164.69</t>
  </si>
  <si>
    <t>建材利用</t>
  </si>
  <si>
    <t>I</t>
  </si>
  <si>
    <t>其他</t>
  </si>
  <si>
    <t>江北污水处理厂</t>
  </si>
  <si>
    <t>焚烧、土地利用</t>
  </si>
  <si>
    <t>利用窑炉余热进行烘干处置</t>
  </si>
  <si>
    <t>委托杭州临安华旺热能有限公司处置</t>
  </si>
  <si>
    <t>丽水市供排水有限责任公司</t>
  </si>
  <si>
    <t>MBR(一期)高效沉淀+反硝化深床滤池(二期)</t>
  </si>
  <si>
    <t>高效沉淀池+反硝化深床滤池</t>
  </si>
  <si>
    <t>超效分离混合池+深床滤池+滤  布滤池+紫外线消毒</t>
  </si>
  <si>
    <t>高效沉淀池+深床反硝化     滤池</t>
  </si>
  <si>
    <t>混凝、过滤、沉淀；反硝化滤池</t>
  </si>
  <si>
    <t>海宁首创水务有限责任公司</t>
  </si>
  <si>
    <t>德清县恒丰污水处理有限公司狮山污水处理厂</t>
  </si>
  <si>
    <t>长兴兴长污水处理有限公司</t>
  </si>
  <si>
    <t>绍兴市水处理发展有限公司</t>
  </si>
  <si>
    <t>义乌市水处理有限责任公司</t>
  </si>
  <si>
    <t>义乌市水处理有限责任公司中心运营部</t>
  </si>
  <si>
    <t>气浮池+曝气生物滤池+砂滤池</t>
  </si>
  <si>
    <t>义乌市水处理有限责任公司稠江运营部</t>
  </si>
  <si>
    <t>义乌市水处理有限责任公司江东运营部</t>
  </si>
  <si>
    <t>纤维转盘滤池(一期);高效沉淀池+反确化深床滤池(二期)</t>
  </si>
  <si>
    <t>义乌市水处理有限责任公司佛堂运营部</t>
  </si>
  <si>
    <t>高效沉淀池+反确化深床滤池(一期);磁介质混凝沉淀池(二期)</t>
  </si>
  <si>
    <t>义乌市水处理有限责任公司义亭运营部</t>
  </si>
  <si>
    <t>连续流砂滤池(一期);纤维转盘滤池(二期)</t>
  </si>
  <si>
    <t>义乌市水处理有限责任公司苏溪运营部</t>
  </si>
  <si>
    <t>义乌市水处理有限责任公司恭岸运营部</t>
  </si>
  <si>
    <t>永康市钱江水务有限公司</t>
  </si>
  <si>
    <t>云和县粤海环保有限公司</t>
  </si>
  <si>
    <t>上海城投亭南污水处理有限公司</t>
  </si>
  <si>
    <t>上海城投城桥污水处理有限公司长兴污水处理厂</t>
  </si>
  <si>
    <t>江苏金陵环境股份有限公司</t>
  </si>
  <si>
    <t>杭州青山湖科技城排水有限公司</t>
  </si>
  <si>
    <t>上海城投亭南污水处理有限公司叶榭污水处理厂</t>
  </si>
  <si>
    <t>上海城投城桥污水处理有限公司堡镇污水厂</t>
  </si>
  <si>
    <t>上海城投城桥污水处理有限公司陈家镇污水厂</t>
  </si>
  <si>
    <t>上海城投城桥污水处理有限公司城桥污水处理厂</t>
  </si>
  <si>
    <t>江苏金陵环境股份有限公司江心洲污水处理厂</t>
  </si>
  <si>
    <t>江苏金陵环境股份有限公司桥北污水处理厂</t>
  </si>
  <si>
    <t>江苏金陵环境股份有限公司铁北污水处理厂</t>
  </si>
  <si>
    <t>江苏金陵环境股份有限公司八卦洲污水处理厂</t>
  </si>
  <si>
    <t>江苏金陵环境股份有限公司城东三期污水处理厂</t>
  </si>
  <si>
    <t>常州市城市排水有限公司戚墅墅污水处理厂</t>
  </si>
  <si>
    <t>常州市深水城北污水处理厂</t>
  </si>
  <si>
    <t>常州市深水江边污水处理有限公司</t>
  </si>
  <si>
    <t>苏州市排水有限公司福星污水处理厂</t>
  </si>
  <si>
    <t>苏州市排水有限公司娄江污水处理厂</t>
  </si>
  <si>
    <t>苏州市排水有限公司城东污水处理厂</t>
  </si>
  <si>
    <t>杭州富阳水务有限公司富阳排水分公司</t>
  </si>
  <si>
    <t>杭州富阳水务有限公司场口排水分公司</t>
  </si>
  <si>
    <t>杭州富阳水务有限公司大源污水厂</t>
  </si>
  <si>
    <t>长兴深长污水处理有限公司</t>
  </si>
  <si>
    <t>长兴深水水质净化有限公司</t>
  </si>
  <si>
    <t>绍兴水处理发展有限公司</t>
  </si>
  <si>
    <t>义乌市水处理有限责任公司大陈运营部</t>
  </si>
  <si>
    <t>永康市钱江水务有限公司城市污水处理厂</t>
  </si>
  <si>
    <t>浙江衢州水业集团环境科技有限公司</t>
  </si>
  <si>
    <t>低温真空脱水干化</t>
  </si>
  <si>
    <t>外运陈家镇电解干化处理</t>
  </si>
  <si>
    <t>焚(掺)烧/堆肥</t>
  </si>
  <si>
    <t>厌氧消化+深度脱水</t>
  </si>
  <si>
    <t>义鸟市水处理有限责任公司</t>
  </si>
  <si>
    <t>浙江衢州水业集团有限公司</t>
  </si>
  <si>
    <t>均质+离心脱水</t>
  </si>
  <si>
    <t>云和县海环保有限公司</t>
  </si>
  <si>
    <t>倒置AAO</t>
  </si>
  <si>
    <t>AAO</t>
  </si>
  <si>
    <t>MBBR</t>
  </si>
  <si>
    <t>改良AAO生化池</t>
  </si>
  <si>
    <t>SBR+AAO</t>
  </si>
  <si>
    <t>三段式AO</t>
  </si>
  <si>
    <t>三段式A2O</t>
  </si>
  <si>
    <t>AO工艺改适+深床反硝化滤池</t>
  </si>
  <si>
    <t>预处理+延时爆气+芬顿氧化加气浮组合</t>
  </si>
  <si>
    <t>卡鲁赛尔氧化沟+微曝氧化沟</t>
  </si>
  <si>
    <t>水解池+多级AO</t>
  </si>
  <si>
    <t>多模式A2O</t>
  </si>
  <si>
    <t>改良式氧化沟</t>
  </si>
  <si>
    <t>水解池+AO-SBR</t>
  </si>
  <si>
    <t>多级AO+AAO</t>
  </si>
  <si>
    <t>水解酸化+改良型氧化沟</t>
  </si>
  <si>
    <t>A2O-SBR池</t>
  </si>
  <si>
    <t>改良A2O+IFAS+SBR</t>
  </si>
  <si>
    <t>AAO+MBBR</t>
  </si>
  <si>
    <t>AAOAO+MBR</t>
  </si>
  <si>
    <t>AAO+MBR</t>
  </si>
  <si>
    <t>分点进水倒置A2O</t>
  </si>
  <si>
    <t>倒置A2O</t>
  </si>
  <si>
    <t>A2O</t>
  </si>
  <si>
    <t>A2O-SBR</t>
  </si>
  <si>
    <t>氧化沟+多膜A2O</t>
  </si>
  <si>
    <t>强化脱氮改良型A2/O+多级AO生化池</t>
  </si>
  <si>
    <t>改良型CAST工艺+AAO</t>
  </si>
  <si>
    <t>水解酸化+氧化沟+活性砂滤、改良型AAO+高效沉淀池+转盘过滤器、改良型AAO+深床滤池</t>
  </si>
  <si>
    <t>改良型A2/O</t>
  </si>
  <si>
    <t>强化脱氮改良型A2/O</t>
  </si>
  <si>
    <t>上海城投亭南污水处理有限公司泖港污水处理厂</t>
  </si>
  <si>
    <t>上海城投亭南污水处理有限公司新浜污水处理厂</t>
  </si>
  <si>
    <t>城北污水处理厂（一级A段）</t>
  </si>
  <si>
    <t>超效分离混合池+深床滤池+滤布滤池+紫外线消毒</t>
  </si>
  <si>
    <t>高效沉淀池+深床反硝化滤池</t>
  </si>
  <si>
    <t>焚(掺)烧堆肥</t>
  </si>
  <si>
    <t>义乌市水处理有限责任公司后宅运营部</t>
  </si>
  <si>
    <t>传统活性污泥法</t>
  </si>
  <si>
    <t>AO工艺改造+深床反硝化滤池</t>
  </si>
  <si>
    <t>氧化沟</t>
  </si>
  <si>
    <t>Bardenphop+MBBR</t>
  </si>
  <si>
    <t>A2O法</t>
  </si>
  <si>
    <t>氧化沟+物理化学法</t>
  </si>
  <si>
    <t>A2O法+物理化学法</t>
  </si>
  <si>
    <t>氧化沟+A2O法</t>
  </si>
  <si>
    <t>改进型A/O法+物理化学法</t>
  </si>
  <si>
    <t>氧化沟+MBR工艺</t>
  </si>
  <si>
    <t>MBR工艺</t>
  </si>
  <si>
    <t>SBR工艺</t>
  </si>
  <si>
    <t>生物膜法</t>
  </si>
  <si>
    <t>A2O法+SBR工艺</t>
  </si>
  <si>
    <t>SBR工艺+A2O法</t>
  </si>
  <si>
    <t>化学法（芬顿氧化主导）</t>
  </si>
  <si>
    <t>SBR工艺+传统活性污泥法</t>
  </si>
  <si>
    <t>改进型A/O法+A2O法</t>
  </si>
  <si>
    <t>未明确分类</t>
  </si>
  <si>
    <t>A2O法+传统活性污泥法</t>
  </si>
  <si>
    <t>A2O法+生物膜法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</si>
</sst>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6">
    <font>
      <sz val="11"/>
      <color theme="1"/>
      <name val="Calibri"/>
      <family val="2"/>
      <charset val="134"/>
      <scheme val="minor"/>
    </font>
    <font>
      <b/>
      <sz val="14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164" fontId="1" fillId="2" borderId="2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/>
    </xf>
    <xf numFmtId="0" fontId="4" fillId="0" borderId="0" xfId="0" applyFont="1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D8C4-AD96-4053-A47E-641EBA3A0A2E}">
  <dimension ref="A1:X96"/>
  <sheetViews>
    <sheetView tabSelected="1" workbookViewId="0">
      <selection activeCell="E12" sqref="E12"/>
    </sheetView>
  </sheetViews>
  <sheetFormatPr defaultColWidth="8.6640625" defaultRowHeight="14.25"/>
  <cols>
    <col min="1" max="1" width="3.9296875" customWidth="1"/>
    <col min="4" max="4" width="41.46484375" customWidth="1"/>
    <col min="5" max="5" width="43.1328125" customWidth="1"/>
    <col min="6" max="6" width="13.06640625" customWidth="1"/>
    <col min="7" max="7" width="10.33203125" customWidth="1"/>
    <col min="8" max="8" width="26.53125" customWidth="1"/>
    <col min="9" max="9" width="48.06640625" customWidth="1"/>
    <col min="10" max="10" width="18.06640625" customWidth="1"/>
    <col min="11" max="11" width="14.46484375" customWidth="1"/>
    <col min="12" max="12" width="14.265625" customWidth="1"/>
    <col min="13" max="13" width="14.33203125" customWidth="1"/>
    <col min="14" max="14" width="14.46484375" customWidth="1"/>
    <col min="15" max="15" width="14.33203125" customWidth="1"/>
    <col min="16" max="16" width="14.73046875" customWidth="1"/>
    <col min="17" max="18" width="18.06640625" customWidth="1"/>
    <col min="19" max="20" width="18.1328125" customWidth="1"/>
    <col min="21" max="21" width="19.46484375" customWidth="1"/>
    <col min="22" max="22" width="17.9296875" customWidth="1"/>
    <col min="23" max="24" width="8.6640625" customWidth="1"/>
  </cols>
  <sheetData>
    <row r="1" spans="1:24" s="1" customFormat="1" ht="16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3" t="s">
        <v>5</v>
      </c>
      <c r="G1" s="13" t="s">
        <v>6</v>
      </c>
      <c r="H1" s="19" t="s">
        <v>7</v>
      </c>
      <c r="I1" s="20"/>
      <c r="J1" s="21"/>
      <c r="K1" s="22" t="s">
        <v>10</v>
      </c>
      <c r="L1" s="23"/>
      <c r="M1" s="23"/>
      <c r="N1" s="23"/>
      <c r="O1" s="23"/>
      <c r="P1" s="24"/>
      <c r="Q1" s="26" t="s">
        <v>10</v>
      </c>
      <c r="R1" s="27"/>
      <c r="S1" s="27"/>
      <c r="T1" s="27"/>
      <c r="U1" s="27"/>
      <c r="V1" s="28"/>
      <c r="W1" s="16" t="s">
        <v>22</v>
      </c>
      <c r="X1" s="19" t="s">
        <v>7</v>
      </c>
    </row>
    <row r="2" spans="1:24" s="1" customFormat="1" ht="16.5" customHeight="1">
      <c r="A2" s="17"/>
      <c r="B2" s="17"/>
      <c r="C2" s="17"/>
      <c r="D2" s="17"/>
      <c r="E2" s="17"/>
      <c r="F2" s="14"/>
      <c r="G2" s="14"/>
      <c r="H2" s="16" t="s">
        <v>7</v>
      </c>
      <c r="I2" s="16" t="s">
        <v>8</v>
      </c>
      <c r="J2" s="16" t="s">
        <v>9</v>
      </c>
      <c r="K2" s="22" t="s">
        <v>12</v>
      </c>
      <c r="L2" s="24"/>
      <c r="M2" s="22" t="s">
        <v>14</v>
      </c>
      <c r="N2" s="24"/>
      <c r="O2" s="22" t="s">
        <v>15</v>
      </c>
      <c r="P2" s="24"/>
      <c r="Q2" s="26" t="s">
        <v>19</v>
      </c>
      <c r="R2" s="28"/>
      <c r="S2" s="26" t="s">
        <v>20</v>
      </c>
      <c r="T2" s="28"/>
      <c r="U2" s="26" t="s">
        <v>21</v>
      </c>
      <c r="V2" s="28"/>
      <c r="W2" s="17"/>
      <c r="X2" s="25"/>
    </row>
    <row r="3" spans="1:24" s="1" customFormat="1" ht="16.5" customHeight="1">
      <c r="A3" s="18"/>
      <c r="B3" s="18"/>
      <c r="C3" s="18"/>
      <c r="D3" s="18"/>
      <c r="E3" s="18"/>
      <c r="F3" s="15"/>
      <c r="G3" s="15"/>
      <c r="H3" s="18"/>
      <c r="I3" s="18"/>
      <c r="J3" s="18"/>
      <c r="K3" s="5" t="s">
        <v>11</v>
      </c>
      <c r="L3" s="5" t="s">
        <v>13</v>
      </c>
      <c r="M3" s="5" t="s">
        <v>11</v>
      </c>
      <c r="N3" s="5" t="s">
        <v>13</v>
      </c>
      <c r="O3" s="5" t="s">
        <v>11</v>
      </c>
      <c r="P3" s="5" t="s">
        <v>13</v>
      </c>
      <c r="Q3" s="2" t="s">
        <v>11</v>
      </c>
      <c r="R3" s="2" t="s">
        <v>13</v>
      </c>
      <c r="S3" s="2" t="s">
        <v>11</v>
      </c>
      <c r="T3" s="2" t="s">
        <v>13</v>
      </c>
      <c r="U3" s="2" t="s">
        <v>11</v>
      </c>
      <c r="V3" s="2" t="s">
        <v>13</v>
      </c>
      <c r="W3" s="18"/>
      <c r="X3" s="25"/>
    </row>
    <row r="4" spans="1:24">
      <c r="A4" s="1">
        <v>1</v>
      </c>
      <c r="B4" s="1" t="s">
        <v>45</v>
      </c>
      <c r="C4" s="1" t="s">
        <v>23</v>
      </c>
      <c r="D4" s="3" t="s">
        <v>25</v>
      </c>
      <c r="E4" s="3" t="s">
        <v>26</v>
      </c>
      <c r="F4" s="4">
        <v>0.4</v>
      </c>
      <c r="G4" s="4">
        <v>116.97</v>
      </c>
      <c r="H4" s="1" t="s">
        <v>433</v>
      </c>
      <c r="I4" s="1" t="s">
        <v>38</v>
      </c>
      <c r="J4" s="1" t="s">
        <v>42</v>
      </c>
      <c r="K4" s="4">
        <v>137</v>
      </c>
      <c r="L4" s="4">
        <v>18</v>
      </c>
      <c r="M4" s="4">
        <v>57.2</v>
      </c>
      <c r="N4" s="4">
        <v>4.87</v>
      </c>
      <c r="O4" s="4">
        <v>84</v>
      </c>
      <c r="P4" s="4">
        <v>6</v>
      </c>
      <c r="Q4">
        <f>VLOOKUP($E4,'污水处理厂网运行情况（二）'!$E:$N,2,FALSE)</f>
        <v>21</v>
      </c>
      <c r="R4">
        <f>VLOOKUP($E4,'污水处理厂网运行情况（二）'!$E:$N,3,FALSE)</f>
        <v>0.11</v>
      </c>
      <c r="S4">
        <f>VLOOKUP($E4,'污水处理厂网运行情况（二）'!$E:$N,4,FALSE)</f>
        <v>28</v>
      </c>
      <c r="T4">
        <f>VLOOKUP($E4,'污水处理厂网运行情况（二）'!$E:$N,5,FALSE)</f>
        <v>7.83</v>
      </c>
      <c r="U4">
        <f>VLOOKUP($E4,'污水处理厂网运行情况（二）'!$E:$N,6,FALSE)</f>
        <v>2.88</v>
      </c>
      <c r="V4">
        <f>VLOOKUP($E4,'污水处理厂网运行情况（二）'!$E:$N,7,FALSE)</f>
        <v>0.39</v>
      </c>
      <c r="W4">
        <f>VLOOKUP($E4,'污水处理厂网运行情况（二）'!$E:$N,10,FALSE)</f>
        <v>853581</v>
      </c>
      <c r="X4" t="s">
        <v>452</v>
      </c>
    </row>
    <row r="5" spans="1:24">
      <c r="A5" s="1">
        <v>2</v>
      </c>
      <c r="B5" s="1" t="s">
        <v>45</v>
      </c>
      <c r="C5" s="1" t="s">
        <v>23</v>
      </c>
      <c r="D5" s="3" t="s">
        <v>25</v>
      </c>
      <c r="E5" s="3" t="s">
        <v>27</v>
      </c>
      <c r="F5" s="4">
        <v>1.7</v>
      </c>
      <c r="G5" s="4">
        <v>610.55999999999995</v>
      </c>
      <c r="H5" s="1" t="s">
        <v>36</v>
      </c>
      <c r="I5" s="1" t="s">
        <v>38</v>
      </c>
      <c r="J5" s="1" t="s">
        <v>42</v>
      </c>
      <c r="K5" s="4">
        <v>149</v>
      </c>
      <c r="L5" s="4">
        <v>15.5</v>
      </c>
      <c r="M5" s="4">
        <v>61.1</v>
      </c>
      <c r="N5" s="4">
        <v>4.53</v>
      </c>
      <c r="O5" s="4">
        <v>89</v>
      </c>
      <c r="P5" s="4">
        <v>6</v>
      </c>
      <c r="Q5">
        <f>VLOOKUP($E5,'污水处理厂网运行情况（二）'!$E:$N,2,FALSE)</f>
        <v>17.399999999999999</v>
      </c>
      <c r="R5">
        <f>VLOOKUP($E5,'污水处理厂网运行情况（二）'!$E:$N,3,FALSE)</f>
        <v>0.06</v>
      </c>
      <c r="S5">
        <f>VLOOKUP($E5,'污水处理厂网运行情况（二）'!$E:$N,4,FALSE)</f>
        <v>30.7</v>
      </c>
      <c r="T5">
        <f>VLOOKUP($E5,'污水处理厂网运行情况（二）'!$E:$N,5,FALSE)</f>
        <v>8.6</v>
      </c>
      <c r="U5">
        <f>VLOOKUP($E5,'污水处理厂网运行情况（二）'!$E:$N,6,FALSE)</f>
        <v>3.35</v>
      </c>
      <c r="V5">
        <f>VLOOKUP($E5,'污水处理厂网运行情况（二）'!$E:$N,7,FALSE)</f>
        <v>0.36</v>
      </c>
      <c r="W5">
        <f>VLOOKUP($E5,'污水处理厂网运行情况（二）'!$E:$N,10,FALSE)</f>
        <v>2100402</v>
      </c>
      <c r="X5" t="s">
        <v>450</v>
      </c>
    </row>
    <row r="6" spans="1:24">
      <c r="A6" s="1">
        <v>3</v>
      </c>
      <c r="B6" s="1" t="s">
        <v>45</v>
      </c>
      <c r="C6" s="1" t="s">
        <v>23</v>
      </c>
      <c r="D6" s="3" t="s">
        <v>25</v>
      </c>
      <c r="E6" s="3" t="s">
        <v>28</v>
      </c>
      <c r="F6" s="4">
        <v>1.2</v>
      </c>
      <c r="G6" s="4">
        <v>396.35</v>
      </c>
      <c r="H6" s="1" t="s">
        <v>36</v>
      </c>
      <c r="I6" s="1" t="s">
        <v>39</v>
      </c>
      <c r="J6" s="1" t="s">
        <v>42</v>
      </c>
      <c r="K6" s="4">
        <v>172</v>
      </c>
      <c r="L6" s="4">
        <v>18.100000000000001</v>
      </c>
      <c r="M6" s="4">
        <v>70</v>
      </c>
      <c r="N6" s="4">
        <v>4.82</v>
      </c>
      <c r="O6" s="4">
        <v>100</v>
      </c>
      <c r="P6" s="4">
        <v>6</v>
      </c>
      <c r="Q6">
        <f>VLOOKUP($E6,'污水处理厂网运行情况（二）'!$E:$N,2,FALSE)</f>
        <v>9.5500000000000007</v>
      </c>
      <c r="R6">
        <f>VLOOKUP($E6,'污水处理厂网运行情况（二）'!$E:$N,3,FALSE)</f>
        <v>0.13</v>
      </c>
      <c r="S6">
        <f>VLOOKUP($E6,'污水处理厂网运行情况（二）'!$E:$N,4,FALSE)</f>
        <v>8.6</v>
      </c>
      <c r="T6">
        <f>VLOOKUP($E6,'污水处理厂网运行情况（二）'!$E:$N,5,FALSE)</f>
        <v>6.24</v>
      </c>
      <c r="U6">
        <f>VLOOKUP($E6,'污水处理厂网运行情况（二）'!$E:$N,6,FALSE)</f>
        <v>2.33</v>
      </c>
      <c r="V6">
        <f>VLOOKUP($E6,'污水处理厂网运行情况（二）'!$E:$N,7,FALSE)</f>
        <v>0.16</v>
      </c>
      <c r="W6">
        <f>VLOOKUP($E6,'污水处理厂网运行情况（二）'!$E:$N,10,FALSE)</f>
        <v>1431070</v>
      </c>
      <c r="X6" t="s">
        <v>450</v>
      </c>
    </row>
    <row r="7" spans="1:24" ht="14.35" customHeight="1">
      <c r="A7" s="1">
        <v>4</v>
      </c>
      <c r="B7" s="1" t="s">
        <v>45</v>
      </c>
      <c r="C7" s="1" t="s">
        <v>24</v>
      </c>
      <c r="D7" s="3" t="s">
        <v>29</v>
      </c>
      <c r="E7" s="3" t="s">
        <v>30</v>
      </c>
      <c r="F7" s="4">
        <v>5.5</v>
      </c>
      <c r="G7" s="4">
        <v>1058.6199999999999</v>
      </c>
      <c r="H7" s="1" t="s">
        <v>433</v>
      </c>
      <c r="I7" s="1" t="s">
        <v>40</v>
      </c>
      <c r="J7" s="1" t="s">
        <v>43</v>
      </c>
      <c r="K7" s="4">
        <v>258</v>
      </c>
      <c r="L7" s="4">
        <v>14.3</v>
      </c>
      <c r="M7" s="4">
        <v>120</v>
      </c>
      <c r="N7" s="4">
        <v>4.29</v>
      </c>
      <c r="O7" s="4">
        <v>258</v>
      </c>
      <c r="P7" s="4">
        <v>6</v>
      </c>
      <c r="Q7">
        <f>VLOOKUP($E7,'污水处理厂网运行情况（二）'!$E:$N,2,FALSE)</f>
        <v>30.5</v>
      </c>
      <c r="R7">
        <f>VLOOKUP($E7,'污水处理厂网运行情况（二）'!$E:$N,3,FALSE)</f>
        <v>0.18</v>
      </c>
      <c r="S7">
        <f>VLOOKUP($E7,'污水处理厂网运行情况（二）'!$E:$N,4,FALSE)</f>
        <v>44.2</v>
      </c>
      <c r="T7">
        <f>VLOOKUP($E7,'污水处理厂网运行情况（二）'!$E:$N,5,FALSE)</f>
        <v>8.2100000000000009</v>
      </c>
      <c r="U7">
        <f>VLOOKUP($E7,'污水处理厂网运行情况（二）'!$E:$N,6,FALSE)</f>
        <v>4.93</v>
      </c>
      <c r="V7">
        <f>VLOOKUP($E7,'污水处理厂网运行情况（二）'!$E:$N,7,FALSE)</f>
        <v>0.1</v>
      </c>
      <c r="W7">
        <f>VLOOKUP($E7,'污水处理厂网运行情况（二）'!$E:$N,10,FALSE)</f>
        <v>7694500</v>
      </c>
      <c r="X7" t="s">
        <v>452</v>
      </c>
    </row>
    <row r="8" spans="1:24" ht="14.35" customHeight="1">
      <c r="A8" s="1">
        <v>5</v>
      </c>
      <c r="B8" s="1" t="s">
        <v>45</v>
      </c>
      <c r="C8" s="1" t="s">
        <v>24</v>
      </c>
      <c r="D8" s="3" t="s">
        <v>31</v>
      </c>
      <c r="E8" s="3" t="s">
        <v>32</v>
      </c>
      <c r="F8" s="4">
        <v>1.25</v>
      </c>
      <c r="G8" s="4">
        <v>461.63</v>
      </c>
      <c r="H8" s="1" t="s">
        <v>411</v>
      </c>
      <c r="I8" s="1" t="s">
        <v>41</v>
      </c>
      <c r="J8" s="1" t="s">
        <v>44</v>
      </c>
      <c r="K8" s="4">
        <v>106.9</v>
      </c>
      <c r="L8" s="4">
        <v>20.28</v>
      </c>
      <c r="M8" s="4">
        <v>59.6</v>
      </c>
      <c r="N8" s="4">
        <v>2.34</v>
      </c>
      <c r="O8" s="4">
        <v>182.6</v>
      </c>
      <c r="P8" s="4">
        <v>7.13</v>
      </c>
      <c r="Q8">
        <f>VLOOKUP($E8,'污水处理厂网运行情况（二）'!$E:$N,2,FALSE)</f>
        <v>15</v>
      </c>
      <c r="R8">
        <f>VLOOKUP($E8,'污水处理厂网运行情况（二）'!$E:$N,3,FALSE)</f>
        <v>0.13</v>
      </c>
      <c r="S8">
        <f>VLOOKUP($E8,'污水处理厂网运行情况（二）'!$E:$N,4,FALSE)</f>
        <v>21.8</v>
      </c>
      <c r="T8">
        <f>VLOOKUP($E8,'污水处理厂网运行情况（二）'!$E:$N,5,FALSE)</f>
        <v>6.5</v>
      </c>
      <c r="U8">
        <f>VLOOKUP($E8,'污水处理厂网运行情况（二）'!$E:$N,6,FALSE)</f>
        <v>3.04</v>
      </c>
      <c r="V8">
        <f>VLOOKUP($E8,'污水处理厂网运行情况（二）'!$E:$N,7,FALSE)</f>
        <v>0.21</v>
      </c>
      <c r="W8">
        <f>VLOOKUP($E8,'污水处理厂网运行情况（二）'!$E:$N,10,FALSE)</f>
        <v>2706639</v>
      </c>
      <c r="X8" t="s">
        <v>452</v>
      </c>
    </row>
    <row r="9" spans="1:24" ht="14.35" customHeight="1">
      <c r="A9" s="1">
        <v>6</v>
      </c>
      <c r="B9" s="1" t="s">
        <v>45</v>
      </c>
      <c r="C9" s="1" t="s">
        <v>24</v>
      </c>
      <c r="D9" s="3" t="s">
        <v>33</v>
      </c>
      <c r="E9" s="3" t="s">
        <v>34</v>
      </c>
      <c r="F9" s="4">
        <v>3.5</v>
      </c>
      <c r="G9" s="4">
        <v>555.49</v>
      </c>
      <c r="H9" s="1" t="s">
        <v>37</v>
      </c>
      <c r="I9" s="1" t="s">
        <v>41</v>
      </c>
      <c r="J9" s="1" t="s">
        <v>44</v>
      </c>
      <c r="K9" s="4">
        <v>198</v>
      </c>
      <c r="L9" s="4">
        <v>25.9</v>
      </c>
      <c r="M9" s="4">
        <v>110</v>
      </c>
      <c r="N9" s="4">
        <v>2.91</v>
      </c>
      <c r="O9" s="4">
        <v>195</v>
      </c>
      <c r="P9" s="4">
        <v>8</v>
      </c>
      <c r="Q9">
        <f>VLOOKUP($E9,'污水处理厂网运行情况（二）'!$E:$N,2,FALSE)</f>
        <v>29.5</v>
      </c>
      <c r="R9">
        <f>VLOOKUP($E9,'污水处理厂网运行情况（二）'!$E:$N,3,FALSE)</f>
        <v>0.6</v>
      </c>
      <c r="S9">
        <f>VLOOKUP($E9,'污水处理厂网运行情况（二）'!$E:$N,4,FALSE)</f>
        <v>43.3</v>
      </c>
      <c r="T9">
        <f>VLOOKUP($E9,'污水处理厂网运行情况（二）'!$E:$N,5,FALSE)</f>
        <v>8.1999999999999993</v>
      </c>
      <c r="U9">
        <f>VLOOKUP($E9,'污水处理厂网运行情况（二）'!$E:$N,6,FALSE)</f>
        <v>7.64</v>
      </c>
      <c r="V9">
        <f>VLOOKUP($E9,'污水处理厂网运行情况（二）'!$E:$N,7,FALSE)</f>
        <v>0.28000000000000003</v>
      </c>
      <c r="W9">
        <f>VLOOKUP($E9,'污水处理厂网运行情况（二）'!$E:$N,10,FALSE)</f>
        <v>415090</v>
      </c>
      <c r="X9" t="s">
        <v>452</v>
      </c>
    </row>
    <row r="10" spans="1:24" ht="14.35" customHeight="1">
      <c r="A10" s="1">
        <v>7</v>
      </c>
      <c r="B10" s="1" t="s">
        <v>45</v>
      </c>
      <c r="C10" s="1" t="s">
        <v>24</v>
      </c>
      <c r="D10" s="3" t="s">
        <v>35</v>
      </c>
      <c r="E10" s="3" t="s">
        <v>35</v>
      </c>
      <c r="F10" s="4">
        <v>5</v>
      </c>
      <c r="G10" s="4">
        <v>1741.52</v>
      </c>
      <c r="H10" s="1" t="s">
        <v>411</v>
      </c>
      <c r="I10" s="1" t="s">
        <v>41</v>
      </c>
      <c r="J10" s="1" t="s">
        <v>44</v>
      </c>
      <c r="K10" s="4">
        <v>195</v>
      </c>
      <c r="L10" s="4">
        <v>23.9</v>
      </c>
      <c r="M10" s="4">
        <v>108</v>
      </c>
      <c r="N10" s="4">
        <v>2.52</v>
      </c>
      <c r="O10" s="4">
        <v>190</v>
      </c>
      <c r="P10" s="4">
        <v>8</v>
      </c>
      <c r="Q10">
        <f>VLOOKUP($E10,'污水处理厂网运行情况（二）'!$E:$N,2,FALSE)</f>
        <v>19.7</v>
      </c>
      <c r="R10">
        <f>VLOOKUP($E10,'污水处理厂网运行情况（二）'!$E:$N,3,FALSE)</f>
        <v>0.2</v>
      </c>
      <c r="S10">
        <f>VLOOKUP($E10,'污水处理厂网运行情况（二）'!$E:$N,4,FALSE)</f>
        <v>33</v>
      </c>
      <c r="T10">
        <f>VLOOKUP($E10,'污水处理厂网运行情况（二）'!$E:$N,5,FALSE)</f>
        <v>6</v>
      </c>
      <c r="U10">
        <f>VLOOKUP($E10,'污水处理厂网运行情况（二）'!$E:$N,6,FALSE)</f>
        <v>7.59</v>
      </c>
      <c r="V10">
        <f>VLOOKUP($E10,'污水处理厂网运行情况（二）'!$E:$N,7,FALSE)</f>
        <v>0.21</v>
      </c>
      <c r="W10">
        <f>VLOOKUP($E10,'污水处理厂网运行情况（二）'!$E:$N,10,FALSE)</f>
        <v>876080</v>
      </c>
      <c r="X10" t="s">
        <v>452</v>
      </c>
    </row>
    <row r="11" spans="1:24" ht="14.35" customHeight="1">
      <c r="A11" s="1">
        <v>8</v>
      </c>
      <c r="B11" s="1" t="s">
        <v>46</v>
      </c>
      <c r="C11" s="1" t="s">
        <v>47</v>
      </c>
      <c r="D11" s="3" t="s">
        <v>48</v>
      </c>
      <c r="E11" s="3" t="s">
        <v>49</v>
      </c>
      <c r="F11" s="4">
        <v>67</v>
      </c>
      <c r="G11" s="4">
        <v>24745.32</v>
      </c>
      <c r="H11" s="1" t="s">
        <v>439</v>
      </c>
      <c r="I11" s="1" t="s">
        <v>57</v>
      </c>
      <c r="J11" s="1" t="s">
        <v>58</v>
      </c>
      <c r="K11" s="4">
        <v>206</v>
      </c>
      <c r="L11" s="4">
        <v>17</v>
      </c>
      <c r="M11" s="4">
        <v>95.1</v>
      </c>
      <c r="N11" s="4">
        <v>3</v>
      </c>
      <c r="O11" s="4">
        <v>108</v>
      </c>
      <c r="P11" s="4">
        <v>2</v>
      </c>
      <c r="Q11">
        <f>VLOOKUP($E11,'污水处理厂网运行情况（二）'!$E:$N,2,FALSE)</f>
        <v>22.2</v>
      </c>
      <c r="R11">
        <f>VLOOKUP($E11,'污水处理厂网运行情况（二）'!$E:$N,3,FALSE)</f>
        <v>0.33</v>
      </c>
      <c r="S11">
        <f>VLOOKUP($E11,'污水处理厂网运行情况（二）'!$E:$N,4,FALSE)</f>
        <v>25.7</v>
      </c>
      <c r="T11">
        <f>VLOOKUP($E11,'污水处理厂网运行情况（二）'!$E:$N,5,FALSE)</f>
        <v>8.1</v>
      </c>
      <c r="U11">
        <f>VLOOKUP($E11,'污水处理厂网运行情况（二）'!$E:$N,6,FALSE)</f>
        <v>2.52</v>
      </c>
      <c r="V11">
        <f>VLOOKUP($E11,'污水处理厂网运行情况（二）'!$E:$N,7,FALSE)</f>
        <v>0.08</v>
      </c>
      <c r="W11">
        <f>VLOOKUP($E11,'污水处理厂网运行情况（二）'!$E:$N,10,FALSE)</f>
        <v>77881049</v>
      </c>
      <c r="X11" t="s">
        <v>452</v>
      </c>
    </row>
    <row r="12" spans="1:24" ht="14.35" customHeight="1">
      <c r="A12" s="1">
        <v>9</v>
      </c>
      <c r="B12" s="1" t="s">
        <v>46</v>
      </c>
      <c r="C12" s="1" t="s">
        <v>47</v>
      </c>
      <c r="D12" s="3" t="s">
        <v>48</v>
      </c>
      <c r="E12" s="3" t="s">
        <v>50</v>
      </c>
      <c r="F12" s="4">
        <v>20</v>
      </c>
      <c r="G12" s="4">
        <v>6649.29</v>
      </c>
      <c r="H12" s="1" t="s">
        <v>440</v>
      </c>
      <c r="I12" s="1" t="s">
        <v>59</v>
      </c>
      <c r="J12" s="1" t="s">
        <v>64</v>
      </c>
      <c r="K12" s="4">
        <v>315</v>
      </c>
      <c r="L12" s="4">
        <v>16</v>
      </c>
      <c r="M12" s="4">
        <v>155</v>
      </c>
      <c r="N12" s="4">
        <v>1</v>
      </c>
      <c r="O12" s="4">
        <v>242</v>
      </c>
      <c r="P12" s="4">
        <v>6</v>
      </c>
      <c r="Q12">
        <f>VLOOKUP($E12,'污水处理厂网运行情况（二）'!$E:$N,2,FALSE)</f>
        <v>25.9</v>
      </c>
      <c r="R12">
        <f>VLOOKUP($E12,'污水处理厂网运行情况（二）'!$E:$N,3,FALSE)</f>
        <v>0.42</v>
      </c>
      <c r="S12">
        <f>VLOOKUP($E12,'污水处理厂网运行情况（二）'!$E:$N,4,FALSE)</f>
        <v>34.4</v>
      </c>
      <c r="T12">
        <f>VLOOKUP($E12,'污水处理厂网运行情况（二）'!$E:$N,5,FALSE)</f>
        <v>9.1</v>
      </c>
      <c r="U12">
        <f>VLOOKUP($E12,'污水处理厂网运行情况（二）'!$E:$N,6,FALSE)</f>
        <v>4.57</v>
      </c>
      <c r="V12">
        <f>VLOOKUP($E12,'污水处理厂网运行情况（二）'!$E:$N,7,FALSE)</f>
        <v>0.12</v>
      </c>
      <c r="W12">
        <f>VLOOKUP($E12,'污水处理厂网运行情况（二）'!$E:$N,10,FALSE)</f>
        <v>21323400</v>
      </c>
      <c r="X12" t="s">
        <v>452</v>
      </c>
    </row>
    <row r="13" spans="1:24" ht="14.35" customHeight="1">
      <c r="A13" s="1">
        <v>10</v>
      </c>
      <c r="B13" s="1" t="s">
        <v>46</v>
      </c>
      <c r="C13" s="1" t="s">
        <v>47</v>
      </c>
      <c r="D13" s="3" t="s">
        <v>48</v>
      </c>
      <c r="E13" s="3" t="s">
        <v>51</v>
      </c>
      <c r="F13" s="4">
        <v>19.5</v>
      </c>
      <c r="G13" s="4">
        <v>5159.8599999999997</v>
      </c>
      <c r="H13" s="1" t="s">
        <v>436</v>
      </c>
      <c r="I13" s="1" t="s">
        <v>61</v>
      </c>
      <c r="J13" s="1" t="s">
        <v>65</v>
      </c>
      <c r="K13" s="4">
        <v>244</v>
      </c>
      <c r="L13" s="4">
        <v>13</v>
      </c>
      <c r="M13" s="4">
        <v>118</v>
      </c>
      <c r="N13" s="4">
        <v>1.1000000000000001</v>
      </c>
      <c r="O13" s="4">
        <v>139</v>
      </c>
      <c r="P13" s="4">
        <v>5</v>
      </c>
      <c r="Q13">
        <f>VLOOKUP($E13,'污水处理厂网运行情况（二）'!$E:$N,2,FALSE)</f>
        <v>24.2</v>
      </c>
      <c r="R13">
        <f>VLOOKUP($E13,'污水处理厂网运行情况（二）'!$E:$N,3,FALSE)</f>
        <v>0.37</v>
      </c>
      <c r="S13">
        <f>VLOOKUP($E13,'污水处理厂网运行情况（二）'!$E:$N,4,FALSE)</f>
        <v>29</v>
      </c>
      <c r="T13">
        <f>VLOOKUP($E13,'污水处理厂网运行情况（二）'!$E:$N,5,FALSE)</f>
        <v>7.5</v>
      </c>
      <c r="U13">
        <f>VLOOKUP($E13,'污水处理厂网运行情况（二）'!$E:$N,6,FALSE)</f>
        <v>3.2</v>
      </c>
      <c r="V13">
        <f>VLOOKUP($E13,'污水处理厂网运行情况（二）'!$E:$N,7,FALSE)</f>
        <v>0.06</v>
      </c>
      <c r="W13">
        <f>VLOOKUP($E13,'污水处理厂网运行情况（二）'!$E:$N,10,FALSE)</f>
        <v>1805264.4</v>
      </c>
      <c r="X13" t="s">
        <v>452</v>
      </c>
    </row>
    <row r="14" spans="1:24" ht="14.35" customHeight="1">
      <c r="A14" s="1">
        <v>11</v>
      </c>
      <c r="B14" s="1" t="s">
        <v>46</v>
      </c>
      <c r="C14" s="1" t="s">
        <v>47</v>
      </c>
      <c r="D14" s="3" t="s">
        <v>48</v>
      </c>
      <c r="E14" s="3" t="s">
        <v>52</v>
      </c>
      <c r="F14" s="4">
        <v>0.5</v>
      </c>
      <c r="G14" s="4">
        <v>124.62</v>
      </c>
      <c r="H14" s="1" t="s">
        <v>439</v>
      </c>
      <c r="I14" s="1" t="s">
        <v>62</v>
      </c>
      <c r="J14" s="1" t="s">
        <v>60</v>
      </c>
      <c r="K14" s="4">
        <v>141</v>
      </c>
      <c r="L14" s="4">
        <v>16.3</v>
      </c>
      <c r="M14" s="4">
        <v>66.900000000000006</v>
      </c>
      <c r="N14" s="4">
        <v>1.1000000000000001</v>
      </c>
      <c r="O14" s="4">
        <v>112</v>
      </c>
      <c r="P14" s="4">
        <v>5</v>
      </c>
      <c r="Q14">
        <f>VLOOKUP($E14,'污水处理厂网运行情况（二）'!$E:$N,2,FALSE)</f>
        <v>23.1</v>
      </c>
      <c r="R14">
        <f>VLOOKUP($E14,'污水处理厂网运行情况（二）'!$E:$N,3,FALSE)</f>
        <v>0.28000000000000003</v>
      </c>
      <c r="S14">
        <f>VLOOKUP($E14,'污水处理厂网运行情况（二）'!$E:$N,4,FALSE)</f>
        <v>27.2</v>
      </c>
      <c r="T14">
        <f>VLOOKUP($E14,'污水处理厂网运行情况（二）'!$E:$N,5,FALSE)</f>
        <v>7.85</v>
      </c>
      <c r="U14">
        <f>VLOOKUP($E14,'污水处理厂网运行情况（二）'!$E:$N,6,FALSE)</f>
        <v>3.67</v>
      </c>
      <c r="V14">
        <f>VLOOKUP($E14,'污水处理厂网运行情况（二）'!$E:$N,7,FALSE)</f>
        <v>0.14000000000000001</v>
      </c>
      <c r="W14">
        <f>VLOOKUP($E14,'污水处理厂网运行情况（二）'!$E:$N,10,FALSE)</f>
        <v>926440</v>
      </c>
      <c r="X14" t="s">
        <v>452</v>
      </c>
    </row>
    <row r="15" spans="1:24" ht="14.35" customHeight="1">
      <c r="A15" s="1">
        <v>12</v>
      </c>
      <c r="B15" s="1" t="s">
        <v>46</v>
      </c>
      <c r="C15" s="1" t="s">
        <v>47</v>
      </c>
      <c r="D15" s="3" t="s">
        <v>48</v>
      </c>
      <c r="E15" s="3" t="s">
        <v>53</v>
      </c>
      <c r="F15" s="4">
        <v>30</v>
      </c>
      <c r="G15" s="4">
        <v>10926.54</v>
      </c>
      <c r="H15" s="1" t="s">
        <v>55</v>
      </c>
      <c r="I15" s="1" t="s">
        <v>63</v>
      </c>
      <c r="J15" s="1" t="s">
        <v>58</v>
      </c>
      <c r="K15" s="4">
        <v>223</v>
      </c>
      <c r="L15" s="4">
        <v>22</v>
      </c>
      <c r="M15" s="4">
        <v>111</v>
      </c>
      <c r="N15" s="4">
        <v>2.2200000000000002</v>
      </c>
      <c r="O15" s="4">
        <v>186</v>
      </c>
      <c r="P15" s="4">
        <v>6</v>
      </c>
      <c r="Q15">
        <f>VLOOKUP($E15,'污水处理厂网运行情况（二）'!$E:$N,2,FALSE)</f>
        <v>22.1</v>
      </c>
      <c r="R15">
        <f>VLOOKUP($E15,'污水处理厂网运行情况（二）'!$E:$N,3,FALSE)</f>
        <v>0.22</v>
      </c>
      <c r="S15">
        <f>VLOOKUP($E15,'污水处理厂网运行情况（二）'!$E:$N,4,FALSE)</f>
        <v>28.8</v>
      </c>
      <c r="T15">
        <f>VLOOKUP($E15,'污水处理厂网运行情况（二）'!$E:$N,5,FALSE)</f>
        <v>10.4</v>
      </c>
      <c r="U15">
        <f>VLOOKUP($E15,'污水处理厂网运行情况（二）'!$E:$N,6,FALSE)</f>
        <v>3.32</v>
      </c>
      <c r="V15">
        <f>VLOOKUP($E15,'污水处理厂网运行情况（二）'!$E:$N,7,FALSE)</f>
        <v>0.1</v>
      </c>
      <c r="W15">
        <f>VLOOKUP($E15,'污水处理厂网运行情况（二）'!$E:$N,10,FALSE)</f>
        <v>7733500</v>
      </c>
      <c r="X15" t="s">
        <v>459</v>
      </c>
    </row>
    <row r="16" spans="1:24" ht="14.35" customHeight="1">
      <c r="A16" s="1">
        <v>13</v>
      </c>
      <c r="B16" s="1" t="s">
        <v>46</v>
      </c>
      <c r="C16" s="1" t="s">
        <v>47</v>
      </c>
      <c r="D16" s="3" t="s">
        <v>48</v>
      </c>
      <c r="E16" s="3" t="s">
        <v>54</v>
      </c>
      <c r="F16" s="4">
        <v>20</v>
      </c>
      <c r="G16" s="4">
        <v>2995.45</v>
      </c>
      <c r="H16" s="1" t="s">
        <v>439</v>
      </c>
      <c r="I16" s="1" t="s">
        <v>56</v>
      </c>
      <c r="J16" s="1" t="s">
        <v>65</v>
      </c>
      <c r="K16" s="4">
        <v>272</v>
      </c>
      <c r="L16" s="4">
        <v>15</v>
      </c>
      <c r="M16" s="4">
        <v>104</v>
      </c>
      <c r="N16" s="4">
        <v>2.2000000000000002</v>
      </c>
      <c r="O16" s="4">
        <v>127</v>
      </c>
      <c r="P16" s="4">
        <v>5</v>
      </c>
      <c r="Q16">
        <f>VLOOKUP($E16,'污水处理厂网运行情况（二）'!$E:$N,2,FALSE)</f>
        <v>26.5</v>
      </c>
      <c r="R16">
        <f>VLOOKUP($E16,'污水处理厂网运行情况（二）'!$E:$N,3,FALSE)</f>
        <v>0.28000000000000003</v>
      </c>
      <c r="S16">
        <f>VLOOKUP($E16,'污水处理厂网运行情况（二）'!$E:$N,4,FALSE)</f>
        <v>30.7</v>
      </c>
      <c r="T16">
        <f>VLOOKUP($E16,'污水处理厂网运行情况（二）'!$E:$N,5,FALSE)</f>
        <v>6.82</v>
      </c>
      <c r="U16">
        <f>VLOOKUP($E16,'污水处理厂网运行情况（二）'!$E:$N,6,FALSE)</f>
        <v>3.16</v>
      </c>
      <c r="V16">
        <f>VLOOKUP($E16,'污水处理厂网运行情况（二）'!$E:$N,7,FALSE)</f>
        <v>0.16</v>
      </c>
      <c r="W16">
        <f>VLOOKUP($E16,'污水处理厂网运行情况（二）'!$E:$N,10,FALSE)</f>
        <v>13200239</v>
      </c>
      <c r="X16" t="s">
        <v>452</v>
      </c>
    </row>
    <row r="17" spans="1:24" ht="14.35" customHeight="1">
      <c r="A17" s="1">
        <v>14</v>
      </c>
      <c r="B17" s="1" t="s">
        <v>46</v>
      </c>
      <c r="C17" s="1" t="s">
        <v>47</v>
      </c>
      <c r="D17" s="3" t="s">
        <v>48</v>
      </c>
      <c r="E17" s="3" t="s">
        <v>66</v>
      </c>
      <c r="F17" s="4">
        <v>15</v>
      </c>
      <c r="G17" s="4">
        <v>5451.78</v>
      </c>
      <c r="H17" s="1" t="s">
        <v>67</v>
      </c>
      <c r="I17" s="1" t="s">
        <v>68</v>
      </c>
      <c r="J17" s="1" t="s">
        <v>69</v>
      </c>
      <c r="K17" s="4">
        <v>217</v>
      </c>
      <c r="L17" s="4">
        <v>16</v>
      </c>
      <c r="M17" s="4">
        <v>80.5</v>
      </c>
      <c r="N17" s="4">
        <v>1.4</v>
      </c>
      <c r="O17" s="4">
        <v>183</v>
      </c>
      <c r="P17" s="4">
        <v>5</v>
      </c>
      <c r="Q17">
        <f>VLOOKUP($E17,'污水处理厂网运行情况（二）'!$E:$N,2,FALSE)</f>
        <v>32.1</v>
      </c>
      <c r="R17">
        <f>VLOOKUP($E17,'污水处理厂网运行情况（二）'!$E:$N,3,FALSE)</f>
        <v>0.53</v>
      </c>
      <c r="S17">
        <f>VLOOKUP($E17,'污水处理厂网运行情况（二）'!$E:$N,4,FALSE)</f>
        <v>34.9</v>
      </c>
      <c r="T17">
        <f>VLOOKUP($E17,'污水处理厂网运行情况（二）'!$E:$N,5,FALSE)</f>
        <v>7.38</v>
      </c>
      <c r="U17">
        <f>VLOOKUP($E17,'污水处理厂网运行情况（二）'!$E:$N,6,FALSE)</f>
        <v>3.79</v>
      </c>
      <c r="V17">
        <f>VLOOKUP($E17,'污水处理厂网运行情况（二）'!$E:$N,7,FALSE)</f>
        <v>0.24</v>
      </c>
      <c r="W17">
        <f>VLOOKUP($E17,'污水处理厂网运行情况（二）'!$E:$N,10,FALSE)</f>
        <v>20707200</v>
      </c>
      <c r="X17" t="s">
        <v>452</v>
      </c>
    </row>
    <row r="18" spans="1:24" ht="14.35" customHeight="1">
      <c r="A18" s="1">
        <v>15</v>
      </c>
      <c r="B18" s="1" t="s">
        <v>70</v>
      </c>
      <c r="C18" s="1" t="s">
        <v>72</v>
      </c>
      <c r="D18" s="3" t="s">
        <v>76</v>
      </c>
      <c r="E18" s="3" t="s">
        <v>80</v>
      </c>
      <c r="F18" s="4">
        <v>30</v>
      </c>
      <c r="G18" s="4">
        <v>6880.53</v>
      </c>
      <c r="H18" s="1" t="s">
        <v>90</v>
      </c>
      <c r="I18" s="1" t="s">
        <v>95</v>
      </c>
      <c r="J18" s="1" t="s">
        <v>42</v>
      </c>
      <c r="K18" s="4">
        <v>314</v>
      </c>
      <c r="L18" s="4">
        <v>14.7</v>
      </c>
      <c r="M18" s="4">
        <v>125</v>
      </c>
      <c r="N18" s="4">
        <v>2</v>
      </c>
      <c r="O18" s="4">
        <v>149</v>
      </c>
      <c r="P18" s="4">
        <v>5</v>
      </c>
      <c r="Q18">
        <f>VLOOKUP($E18,'污水处理厂网运行情况（二）'!$E:$N,2,FALSE)</f>
        <v>29.7</v>
      </c>
      <c r="R18">
        <f>VLOOKUP($E18,'污水处理厂网运行情况（二）'!$E:$N,3,FALSE)</f>
        <v>0.1</v>
      </c>
      <c r="S18">
        <f>VLOOKUP($E18,'污水处理厂网运行情况（二）'!$E:$N,4,FALSE)</f>
        <v>42</v>
      </c>
      <c r="T18">
        <f>VLOOKUP($E18,'污水处理厂网运行情况（二）'!$E:$N,5,FALSE)</f>
        <v>7.8</v>
      </c>
      <c r="U18">
        <f>VLOOKUP($E18,'污水处理厂网运行情况（二）'!$E:$N,6,FALSE)</f>
        <v>4.99</v>
      </c>
      <c r="V18">
        <f>VLOOKUP($E18,'污水处理厂网运行情况（二）'!$E:$N,7,FALSE)</f>
        <v>0.1</v>
      </c>
      <c r="W18">
        <f>VLOOKUP($E18,'污水处理厂网运行情况（二）'!$E:$N,10,FALSE)</f>
        <v>20881907</v>
      </c>
      <c r="X18" t="s">
        <v>452</v>
      </c>
    </row>
    <row r="19" spans="1:24" ht="14.35" customHeight="1">
      <c r="A19" s="1">
        <v>16</v>
      </c>
      <c r="B19" s="1" t="s">
        <v>70</v>
      </c>
      <c r="C19" s="1" t="s">
        <v>72</v>
      </c>
      <c r="D19" s="3" t="s">
        <v>76</v>
      </c>
      <c r="E19" s="3" t="s">
        <v>81</v>
      </c>
      <c r="F19" s="4">
        <v>9.5</v>
      </c>
      <c r="G19" s="4">
        <v>3107.6</v>
      </c>
      <c r="H19" s="1" t="s">
        <v>90</v>
      </c>
      <c r="I19" s="1" t="s">
        <v>95</v>
      </c>
      <c r="J19" s="1" t="s">
        <v>42</v>
      </c>
      <c r="K19" s="4">
        <v>270</v>
      </c>
      <c r="L19" s="4">
        <v>11.4</v>
      </c>
      <c r="M19" s="4">
        <v>125</v>
      </c>
      <c r="N19" s="4">
        <v>2</v>
      </c>
      <c r="O19" s="4">
        <v>128</v>
      </c>
      <c r="P19" s="4">
        <v>4</v>
      </c>
      <c r="Q19">
        <f>VLOOKUP($E19,'污水处理厂网运行情况（二）'!$E:$N,2,FALSE)</f>
        <v>22.2</v>
      </c>
      <c r="R19">
        <f>VLOOKUP($E19,'污水处理厂网运行情况（二）'!$E:$N,3,FALSE)</f>
        <v>0.1</v>
      </c>
      <c r="S19">
        <f>VLOOKUP($E19,'污水处理厂网运行情况（二）'!$E:$N,4,FALSE)</f>
        <v>30.6</v>
      </c>
      <c r="T19">
        <f>VLOOKUP($E19,'污水处理厂网运行情况（二）'!$E:$N,5,FALSE)</f>
        <v>7.21</v>
      </c>
      <c r="U19">
        <f>VLOOKUP($E19,'污水处理厂网运行情况（二）'!$E:$N,6,FALSE)</f>
        <v>4</v>
      </c>
      <c r="V19">
        <f>VLOOKUP($E19,'污水处理厂网运行情况（二）'!$E:$N,7,FALSE)</f>
        <v>0.06</v>
      </c>
      <c r="W19">
        <f>VLOOKUP($E19,'污水处理厂网运行情况（二）'!$E:$N,10,FALSE)</f>
        <v>11463450</v>
      </c>
      <c r="X19" t="s">
        <v>452</v>
      </c>
    </row>
    <row r="20" spans="1:24" ht="14.35" customHeight="1">
      <c r="A20" s="1">
        <v>17</v>
      </c>
      <c r="B20" s="1" t="s">
        <v>70</v>
      </c>
      <c r="C20" s="1" t="s">
        <v>72</v>
      </c>
      <c r="D20" s="3" t="s">
        <v>76</v>
      </c>
      <c r="E20" s="3" t="s">
        <v>82</v>
      </c>
      <c r="F20" s="4">
        <v>15</v>
      </c>
      <c r="G20" s="4">
        <v>5434.56</v>
      </c>
      <c r="H20" s="1" t="s">
        <v>90</v>
      </c>
      <c r="I20" s="1" t="s">
        <v>95</v>
      </c>
      <c r="J20" s="1" t="s">
        <v>42</v>
      </c>
      <c r="K20" s="4">
        <v>310</v>
      </c>
      <c r="L20" s="4">
        <v>13</v>
      </c>
      <c r="M20" s="4">
        <v>170</v>
      </c>
      <c r="N20" s="4">
        <v>2.5</v>
      </c>
      <c r="O20" s="4">
        <v>192</v>
      </c>
      <c r="P20" s="4">
        <v>4</v>
      </c>
      <c r="Q20">
        <f>VLOOKUP($E20,'污水处理厂网运行情况（二）'!$E:$N,2,FALSE)</f>
        <v>29</v>
      </c>
      <c r="R20">
        <f>VLOOKUP($E20,'污水处理厂网运行情况（二）'!$E:$N,3,FALSE)</f>
        <v>0.21</v>
      </c>
      <c r="S20">
        <f>VLOOKUP($E20,'污水处理厂网运行情况（二）'!$E:$N,4,FALSE)</f>
        <v>38.1</v>
      </c>
      <c r="T20">
        <f>VLOOKUP($E20,'污水处理厂网运行情况（二）'!$E:$N,5,FALSE)</f>
        <v>6.98</v>
      </c>
      <c r="U20">
        <f>VLOOKUP($E20,'污水处理厂网运行情况（二）'!$E:$N,6,FALSE)</f>
        <v>5</v>
      </c>
      <c r="V20">
        <f>VLOOKUP($E20,'污水处理厂网运行情况（二）'!$E:$N,7,FALSE)</f>
        <v>0.13</v>
      </c>
      <c r="W20">
        <f>VLOOKUP($E20,'污水处理厂网运行情况（二）'!$E:$N,10,FALSE)</f>
        <v>17198637</v>
      </c>
      <c r="X20" t="s">
        <v>452</v>
      </c>
    </row>
    <row r="21" spans="1:24" ht="14.35" customHeight="1">
      <c r="A21" s="1">
        <v>18</v>
      </c>
      <c r="B21" s="1" t="s">
        <v>70</v>
      </c>
      <c r="C21" s="1" t="s">
        <v>72</v>
      </c>
      <c r="D21" s="3" t="s">
        <v>76</v>
      </c>
      <c r="E21" s="3" t="s">
        <v>83</v>
      </c>
      <c r="F21" s="4">
        <v>20</v>
      </c>
      <c r="G21" s="4">
        <v>6744.88</v>
      </c>
      <c r="H21" s="1" t="s">
        <v>90</v>
      </c>
      <c r="I21" s="1" t="s">
        <v>95</v>
      </c>
      <c r="J21" s="1" t="s">
        <v>99</v>
      </c>
      <c r="K21" s="4">
        <v>242</v>
      </c>
      <c r="L21" s="4">
        <v>26</v>
      </c>
      <c r="M21" s="4">
        <v>120</v>
      </c>
      <c r="N21" s="4">
        <v>2.72</v>
      </c>
      <c r="O21" s="4">
        <v>127</v>
      </c>
      <c r="P21" s="4">
        <v>5</v>
      </c>
      <c r="Q21">
        <f>VLOOKUP($E21,'污水处理厂网运行情况（二）'!$E:$N,2,FALSE)</f>
        <v>22.3</v>
      </c>
      <c r="R21">
        <f>VLOOKUP($E21,'污水处理厂网运行情况（二）'!$E:$N,3,FALSE)</f>
        <v>0.4</v>
      </c>
      <c r="S21">
        <f>VLOOKUP($E21,'污水处理厂网运行情况（二）'!$E:$N,4,FALSE)</f>
        <v>29</v>
      </c>
      <c r="T21">
        <f>VLOOKUP($E21,'污水处理厂网运行情况（二）'!$E:$N,5,FALSE)</f>
        <v>0.26</v>
      </c>
      <c r="U21">
        <f>VLOOKUP($E21,'污水处理厂网运行情况（二）'!$E:$N,6,FALSE)</f>
        <v>2.61</v>
      </c>
      <c r="V21">
        <f>VLOOKUP($E21,'污水处理厂网运行情况（二）'!$E:$N,7,FALSE)</f>
        <v>0.16</v>
      </c>
      <c r="W21">
        <f>VLOOKUP($E21,'污水处理厂网运行情况（二）'!$E:$N,10,FALSE)</f>
        <v>19247000</v>
      </c>
      <c r="X21" t="s">
        <v>452</v>
      </c>
    </row>
    <row r="22" spans="1:24" ht="14.35" customHeight="1">
      <c r="A22" s="1">
        <v>19</v>
      </c>
      <c r="B22" s="1" t="s">
        <v>71</v>
      </c>
      <c r="C22" s="1" t="s">
        <v>73</v>
      </c>
      <c r="D22" s="3" t="s">
        <v>78</v>
      </c>
      <c r="E22" s="3" t="s">
        <v>84</v>
      </c>
      <c r="F22" s="4">
        <v>18</v>
      </c>
      <c r="G22" s="4">
        <v>6104.48</v>
      </c>
      <c r="H22" s="1" t="s">
        <v>91</v>
      </c>
      <c r="I22" s="1" t="s">
        <v>95</v>
      </c>
      <c r="J22" s="1" t="s">
        <v>100</v>
      </c>
      <c r="K22" s="4">
        <v>332</v>
      </c>
      <c r="L22" s="4">
        <v>13.4</v>
      </c>
      <c r="M22" s="4">
        <v>173</v>
      </c>
      <c r="N22" s="4">
        <v>1.88</v>
      </c>
      <c r="O22" s="4">
        <v>147</v>
      </c>
      <c r="P22" s="4">
        <v>5.15</v>
      </c>
      <c r="Q22">
        <f>VLOOKUP($E22,'污水处理厂网运行情况（二）'!$E:$N,2,FALSE)</f>
        <v>30.5</v>
      </c>
      <c r="R22">
        <f>VLOOKUP($E22,'污水处理厂网运行情况（二）'!$E:$N,3,FALSE)</f>
        <v>0.34</v>
      </c>
      <c r="S22">
        <f>VLOOKUP($E22,'污水处理厂网运行情况（二）'!$E:$N,4,FALSE)</f>
        <v>42.4</v>
      </c>
      <c r="T22">
        <f>VLOOKUP($E22,'污水处理厂网运行情况（二）'!$E:$N,5,FALSE)</f>
        <v>7.57</v>
      </c>
      <c r="U22">
        <f>VLOOKUP($E22,'污水处理厂网运行情况（二）'!$E:$N,6,FALSE)</f>
        <v>4.55</v>
      </c>
      <c r="V22">
        <f>VLOOKUP($E22,'污水处理厂网运行情况（二）'!$E:$N,7,FALSE)</f>
        <v>0.12</v>
      </c>
      <c r="W22">
        <f>VLOOKUP($E22,'污水处理厂网运行情况（二）'!$E:$N,10,FALSE)</f>
        <v>2831300</v>
      </c>
      <c r="X22" t="s">
        <v>467</v>
      </c>
    </row>
    <row r="23" spans="1:24" ht="14.35" customHeight="1">
      <c r="A23" s="1">
        <v>20</v>
      </c>
      <c r="B23" s="1" t="s">
        <v>71</v>
      </c>
      <c r="C23" s="1" t="s">
        <v>73</v>
      </c>
      <c r="D23" s="3" t="s">
        <v>77</v>
      </c>
      <c r="E23" s="3" t="s">
        <v>85</v>
      </c>
      <c r="F23" s="4">
        <v>14</v>
      </c>
      <c r="G23" s="4">
        <v>4755.26</v>
      </c>
      <c r="H23" s="1" t="s">
        <v>92</v>
      </c>
      <c r="I23" s="1" t="s">
        <v>95</v>
      </c>
      <c r="J23" s="1" t="s">
        <v>100</v>
      </c>
      <c r="K23" s="4">
        <v>330</v>
      </c>
      <c r="L23" s="4">
        <v>14</v>
      </c>
      <c r="M23" s="4">
        <v>174</v>
      </c>
      <c r="N23" s="4">
        <v>1.89</v>
      </c>
      <c r="O23" s="4">
        <v>151</v>
      </c>
      <c r="P23" s="4">
        <v>5</v>
      </c>
      <c r="Q23">
        <f>VLOOKUP($E23,'污水处理厂网运行情况（二）'!$E:$N,2,FALSE)</f>
        <v>29.4</v>
      </c>
      <c r="R23">
        <f>VLOOKUP($E23,'污水处理厂网运行情况（二）'!$E:$N,3,FALSE)</f>
        <v>0.38</v>
      </c>
      <c r="S23">
        <f>VLOOKUP($E23,'污水处理厂网运行情况（二）'!$E:$N,4,FALSE)</f>
        <v>40.4</v>
      </c>
      <c r="T23">
        <f>VLOOKUP($E23,'污水处理厂网运行情况（二）'!$E:$N,5,FALSE)</f>
        <v>7.63</v>
      </c>
      <c r="U23">
        <f>VLOOKUP($E23,'污水处理厂网运行情况（二）'!$E:$N,6,FALSE)</f>
        <v>4.4800000000000004</v>
      </c>
      <c r="V23">
        <f>VLOOKUP($E23,'污水处理厂网运行情况（二）'!$E:$N,7,FALSE)</f>
        <v>0.11</v>
      </c>
      <c r="W23">
        <f>VLOOKUP($E23,'污水处理厂网运行情况（二）'!$E:$N,10,FALSE)</f>
        <v>1925800</v>
      </c>
      <c r="X23" t="s">
        <v>467</v>
      </c>
    </row>
    <row r="24" spans="1:24" ht="14.35" customHeight="1">
      <c r="A24" s="1">
        <v>21</v>
      </c>
      <c r="B24" s="1" t="s">
        <v>71</v>
      </c>
      <c r="C24" s="1" t="s">
        <v>73</v>
      </c>
      <c r="D24" s="3" t="s">
        <v>77</v>
      </c>
      <c r="E24" s="3" t="s">
        <v>86</v>
      </c>
      <c r="F24" s="4">
        <v>4</v>
      </c>
      <c r="G24" s="4">
        <v>1459.99</v>
      </c>
      <c r="H24" s="1" t="s">
        <v>93</v>
      </c>
      <c r="I24" s="1" t="s">
        <v>96</v>
      </c>
      <c r="J24" s="1" t="s">
        <v>100</v>
      </c>
      <c r="K24" s="4">
        <v>204</v>
      </c>
      <c r="L24" s="4">
        <v>14.8</v>
      </c>
      <c r="M24" s="4">
        <v>106</v>
      </c>
      <c r="N24" s="4">
        <v>1.92</v>
      </c>
      <c r="O24" s="4">
        <v>93</v>
      </c>
      <c r="P24" s="4">
        <v>5</v>
      </c>
      <c r="Q24">
        <f>VLOOKUP($E24,'污水处理厂网运行情况（二）'!$E:$N,2,FALSE)</f>
        <v>18.8</v>
      </c>
      <c r="R24">
        <f>VLOOKUP($E24,'污水处理厂网运行情况（二）'!$E:$N,3,FALSE)</f>
        <v>0.28000000000000003</v>
      </c>
      <c r="S24">
        <f>VLOOKUP($E24,'污水处理厂网运行情况（二）'!$E:$N,4,FALSE)</f>
        <v>26.2</v>
      </c>
      <c r="T24">
        <f>VLOOKUP($E24,'污水处理厂网运行情况（二）'!$E:$N,5,FALSE)</f>
        <v>5.61</v>
      </c>
      <c r="U24">
        <f>VLOOKUP($E24,'污水处理厂网运行情况（二）'!$E:$N,6,FALSE)</f>
        <v>2.69</v>
      </c>
      <c r="V24">
        <f>VLOOKUP($E24,'污水处理厂网运行情况（二）'!$E:$N,7,FALSE)</f>
        <v>0.13</v>
      </c>
      <c r="W24">
        <f>VLOOKUP($E24,'污水处理厂网运行情况（二）'!$E:$N,10,FALSE)</f>
        <v>4485300</v>
      </c>
      <c r="X24" t="s">
        <v>452</v>
      </c>
    </row>
    <row r="25" spans="1:24" ht="14.35" customHeight="1">
      <c r="A25" s="1">
        <v>22</v>
      </c>
      <c r="B25" s="1" t="s">
        <v>74</v>
      </c>
      <c r="C25" s="1" t="s">
        <v>75</v>
      </c>
      <c r="D25" s="3" t="s">
        <v>79</v>
      </c>
      <c r="E25" s="3" t="s">
        <v>87</v>
      </c>
      <c r="F25" s="4">
        <v>26</v>
      </c>
      <c r="G25" s="4">
        <v>9145.61</v>
      </c>
      <c r="H25" s="1" t="s">
        <v>437</v>
      </c>
      <c r="I25" s="1" t="s">
        <v>97</v>
      </c>
      <c r="J25" s="1" t="s">
        <v>64</v>
      </c>
      <c r="K25" s="4">
        <v>191</v>
      </c>
      <c r="L25" s="4">
        <v>15</v>
      </c>
      <c r="M25" s="4">
        <v>88.6</v>
      </c>
      <c r="N25" s="4">
        <v>3</v>
      </c>
      <c r="O25" s="4">
        <v>110</v>
      </c>
      <c r="P25" s="4">
        <v>6</v>
      </c>
      <c r="Q25">
        <f>VLOOKUP($E25,'污水处理厂网运行情况（二）'!$E:$N,2,FALSE)</f>
        <v>30.1</v>
      </c>
      <c r="R25">
        <f>VLOOKUP($E25,'污水处理厂网运行情况（二）'!$E:$N,3,FALSE)</f>
        <v>0.37</v>
      </c>
      <c r="S25">
        <f>VLOOKUP($E25,'污水处理厂网运行情况（二）'!$E:$N,4,FALSE)</f>
        <v>34.700000000000003</v>
      </c>
      <c r="T25">
        <f>VLOOKUP($E25,'污水处理厂网运行情况（二）'!$E:$N,5,FALSE)</f>
        <v>8.2100000000000009</v>
      </c>
      <c r="U25">
        <f>VLOOKUP($E25,'污水处理厂网运行情况（二）'!$E:$N,6,FALSE)</f>
        <v>3.23</v>
      </c>
      <c r="V25">
        <f>VLOOKUP($E25,'污水处理厂网运行情况（二）'!$E:$N,7,FALSE)</f>
        <v>0.19</v>
      </c>
      <c r="W25">
        <f>VLOOKUP($E25,'污水处理厂网运行情况（二）'!$E:$N,10,FALSE)</f>
        <v>23878061</v>
      </c>
      <c r="X25" t="s">
        <v>462</v>
      </c>
    </row>
    <row r="26" spans="1:24" ht="14.35" customHeight="1">
      <c r="A26" s="1">
        <v>23</v>
      </c>
      <c r="B26" s="1" t="s">
        <v>74</v>
      </c>
      <c r="C26" s="1" t="s">
        <v>75</v>
      </c>
      <c r="D26" s="3" t="s">
        <v>79</v>
      </c>
      <c r="E26" s="3" t="s">
        <v>88</v>
      </c>
      <c r="F26" s="4">
        <v>20</v>
      </c>
      <c r="G26" s="4">
        <v>6848.81</v>
      </c>
      <c r="H26" s="1" t="s">
        <v>438</v>
      </c>
      <c r="I26" s="1" t="s">
        <v>98</v>
      </c>
      <c r="J26" s="1" t="s">
        <v>64</v>
      </c>
      <c r="K26" s="4">
        <v>223</v>
      </c>
      <c r="L26" s="4">
        <v>17</v>
      </c>
      <c r="M26" s="4">
        <v>98.4</v>
      </c>
      <c r="N26" s="4">
        <v>3.2</v>
      </c>
      <c r="O26" s="4">
        <v>128</v>
      </c>
      <c r="P26" s="4">
        <v>6</v>
      </c>
      <c r="Q26">
        <f>VLOOKUP($E26,'污水处理厂网运行情况（二）'!$E:$N,2,FALSE)</f>
        <v>32.5</v>
      </c>
      <c r="R26">
        <f>VLOOKUP($E26,'污水处理厂网运行情况（二）'!$E:$N,3,FALSE)</f>
        <v>0.47</v>
      </c>
      <c r="S26">
        <f>VLOOKUP($E26,'污水处理厂网运行情况（二）'!$E:$N,4,FALSE)</f>
        <v>36.700000000000003</v>
      </c>
      <c r="T26">
        <f>VLOOKUP($E26,'污水处理厂网运行情况（二）'!$E:$N,5,FALSE)</f>
        <v>8.9600000000000009</v>
      </c>
      <c r="U26">
        <f>VLOOKUP($E26,'污水处理厂网运行情况（二）'!$E:$N,6,FALSE)</f>
        <v>3.82</v>
      </c>
      <c r="V26">
        <f>VLOOKUP($E26,'污水处理厂网运行情况（二）'!$E:$N,7,FALSE)</f>
        <v>0.17</v>
      </c>
      <c r="W26">
        <f>VLOOKUP($E26,'污水处理厂网运行情况（二）'!$E:$N,10,FALSE)</f>
        <v>2362030</v>
      </c>
      <c r="X26" t="s">
        <v>453</v>
      </c>
    </row>
    <row r="27" spans="1:24" ht="14.35" customHeight="1">
      <c r="A27" s="1">
        <v>24</v>
      </c>
      <c r="B27" s="1" t="s">
        <v>74</v>
      </c>
      <c r="C27" s="1" t="s">
        <v>75</v>
      </c>
      <c r="D27" s="3" t="s">
        <v>79</v>
      </c>
      <c r="E27" s="3" t="s">
        <v>89</v>
      </c>
      <c r="F27" s="4">
        <v>8</v>
      </c>
      <c r="G27" s="4">
        <v>1467.11</v>
      </c>
      <c r="H27" s="1" t="s">
        <v>94</v>
      </c>
      <c r="I27" s="1" t="s">
        <v>97</v>
      </c>
      <c r="J27" s="1" t="s">
        <v>64</v>
      </c>
      <c r="K27" s="4">
        <v>203</v>
      </c>
      <c r="L27" s="4">
        <v>15</v>
      </c>
      <c r="M27" s="4">
        <v>94.2</v>
      </c>
      <c r="N27" s="4">
        <v>2.6</v>
      </c>
      <c r="O27" s="4">
        <v>114</v>
      </c>
      <c r="P27" s="4">
        <v>7</v>
      </c>
      <c r="Q27">
        <f>VLOOKUP($E27,'污水处理厂网运行情况（二）'!$E:$N,2,FALSE)</f>
        <v>26.4</v>
      </c>
      <c r="R27">
        <f>VLOOKUP($E27,'污水处理厂网运行情况（二）'!$E:$N,3,FALSE)</f>
        <v>0.39</v>
      </c>
      <c r="S27">
        <f>VLOOKUP($E27,'污水处理厂网运行情况（二）'!$E:$N,4,FALSE)</f>
        <v>32.6</v>
      </c>
      <c r="T27">
        <f>VLOOKUP($E27,'污水处理厂网运行情况（二）'!$E:$N,5,FALSE)</f>
        <v>7.6</v>
      </c>
      <c r="U27">
        <f>VLOOKUP($E27,'污水处理厂网运行情况（二）'!$E:$N,6,FALSE)</f>
        <v>3.49</v>
      </c>
      <c r="V27">
        <f>VLOOKUP($E27,'污水处理厂网运行情况（二）'!$E:$N,7,FALSE)</f>
        <v>0.17</v>
      </c>
      <c r="W27">
        <f>VLOOKUP($E27,'污水处理厂网运行情况（二）'!$E:$N,10,FALSE)</f>
        <v>4615814</v>
      </c>
      <c r="X27" t="s">
        <v>452</v>
      </c>
    </row>
    <row r="28" spans="1:24" ht="14.35" customHeight="1">
      <c r="A28" s="1">
        <v>25</v>
      </c>
      <c r="B28" s="1" t="s">
        <v>124</v>
      </c>
      <c r="C28" s="1" t="s">
        <v>125</v>
      </c>
      <c r="D28" s="3" t="s">
        <v>130</v>
      </c>
      <c r="E28" s="3" t="s">
        <v>135</v>
      </c>
      <c r="F28" s="4">
        <v>60</v>
      </c>
      <c r="G28" s="4">
        <v>16842.68</v>
      </c>
      <c r="H28" s="1" t="s">
        <v>433</v>
      </c>
      <c r="I28" s="1" t="s">
        <v>105</v>
      </c>
      <c r="J28" s="1" t="s">
        <v>101</v>
      </c>
      <c r="K28" s="4">
        <v>278.2</v>
      </c>
      <c r="L28" s="4">
        <v>12.6</v>
      </c>
      <c r="M28" s="4">
        <v>107.6</v>
      </c>
      <c r="N28" s="4">
        <v>1.06</v>
      </c>
      <c r="O28" s="4">
        <v>119.1</v>
      </c>
      <c r="P28" s="4">
        <v>4.2</v>
      </c>
      <c r="Q28">
        <f>VLOOKUP($E28,'污水处理厂网运行情况（二）'!$E:$N,2,FALSE)</f>
        <v>26.4</v>
      </c>
      <c r="R28">
        <f>VLOOKUP($E28,'污水处理厂网运行情况（二）'!$E:$N,3,FALSE)</f>
        <v>0.48</v>
      </c>
      <c r="S28">
        <f>VLOOKUP($E28,'污水处理厂网运行情况（二）'!$E:$N,4,FALSE)</f>
        <v>34.9</v>
      </c>
      <c r="T28">
        <f>VLOOKUP($E28,'污水处理厂网运行情况（二）'!$E:$N,5,FALSE)</f>
        <v>7.6</v>
      </c>
      <c r="U28">
        <f>VLOOKUP($E28,'污水处理厂网运行情况（二）'!$E:$N,6,FALSE)</f>
        <v>4.3499999999999996</v>
      </c>
      <c r="V28">
        <f>VLOOKUP($E28,'污水处理厂网运行情况（二）'!$E:$N,7,FALSE)</f>
        <v>0.14000000000000001</v>
      </c>
      <c r="W28">
        <f>VLOOKUP($E28,'污水处理厂网运行情况（二）'!$E:$N,10,FALSE)</f>
        <v>5285009</v>
      </c>
      <c r="X28" t="s">
        <v>452</v>
      </c>
    </row>
    <row r="29" spans="1:24" ht="14.35" customHeight="1">
      <c r="A29" s="1">
        <v>26</v>
      </c>
      <c r="B29" s="1" t="s">
        <v>124</v>
      </c>
      <c r="C29" s="1" t="s">
        <v>125</v>
      </c>
      <c r="D29" s="3" t="s">
        <v>129</v>
      </c>
      <c r="E29" s="3" t="s">
        <v>136</v>
      </c>
      <c r="F29" s="4">
        <v>30</v>
      </c>
      <c r="G29" s="4">
        <v>9437.51</v>
      </c>
      <c r="H29" s="1" t="s">
        <v>433</v>
      </c>
      <c r="I29" s="1" t="s">
        <v>105</v>
      </c>
      <c r="J29" s="1" t="s">
        <v>101</v>
      </c>
      <c r="K29" s="4">
        <v>262.8</v>
      </c>
      <c r="L29" s="4">
        <v>13.2</v>
      </c>
      <c r="M29" s="4">
        <v>104.3</v>
      </c>
      <c r="N29" s="4">
        <v>0.67</v>
      </c>
      <c r="O29" s="4">
        <v>105.2</v>
      </c>
      <c r="P29" s="4">
        <v>37</v>
      </c>
      <c r="Q29">
        <f>VLOOKUP($E29,'污水处理厂网运行情况（二）'!$E:$N,2,FALSE)</f>
        <v>25.3</v>
      </c>
      <c r="R29">
        <f>VLOOKUP($E29,'污水处理厂网运行情况（二）'!$E:$N,3,FALSE)</f>
        <v>0.18</v>
      </c>
      <c r="S29">
        <f>VLOOKUP($E29,'污水处理厂网运行情况（二）'!$E:$N,4,FALSE)</f>
        <v>33.799999999999997</v>
      </c>
      <c r="T29">
        <f>VLOOKUP($E29,'污水处理厂网运行情况（二）'!$E:$N,5,FALSE)</f>
        <v>6.8</v>
      </c>
      <c r="U29">
        <f>VLOOKUP($E29,'污水处理厂网运行情况（二）'!$E:$N,6,FALSE)</f>
        <v>4.0199999999999996</v>
      </c>
      <c r="V29">
        <f>VLOOKUP($E29,'污水处理厂网运行情况（二）'!$E:$N,7,FALSE)</f>
        <v>0.1</v>
      </c>
      <c r="W29">
        <f>VLOOKUP($E29,'污水处理厂网运行情况（二）'!$E:$N,10,FALSE)</f>
        <v>3533603</v>
      </c>
      <c r="X29" t="s">
        <v>452</v>
      </c>
    </row>
    <row r="30" spans="1:24" ht="14.35" customHeight="1">
      <c r="A30" s="1">
        <v>27</v>
      </c>
      <c r="B30" s="1" t="s">
        <v>124</v>
      </c>
      <c r="C30" s="1" t="s">
        <v>125</v>
      </c>
      <c r="D30" s="3" t="s">
        <v>129</v>
      </c>
      <c r="E30" s="3" t="s">
        <v>137</v>
      </c>
      <c r="F30" s="4">
        <v>10</v>
      </c>
      <c r="G30" s="4">
        <v>3459.31</v>
      </c>
      <c r="H30" s="1" t="s">
        <v>451</v>
      </c>
      <c r="I30" s="1" t="s">
        <v>106</v>
      </c>
      <c r="J30" s="1" t="s">
        <v>101</v>
      </c>
      <c r="K30" s="4">
        <v>352.8</v>
      </c>
      <c r="L30" s="4">
        <v>10</v>
      </c>
      <c r="M30" s="4">
        <v>117.5</v>
      </c>
      <c r="N30" s="4">
        <v>1</v>
      </c>
      <c r="O30" s="4">
        <v>154.1</v>
      </c>
      <c r="P30" s="4">
        <v>1.6</v>
      </c>
      <c r="Q30">
        <f>VLOOKUP($E30,'污水处理厂网运行情况（二）'!$E:$N,2,FALSE)</f>
        <v>30.7</v>
      </c>
      <c r="R30">
        <f>VLOOKUP($E30,'污水处理厂网运行情况（二）'!$E:$N,3,FALSE)</f>
        <v>0.11</v>
      </c>
      <c r="S30">
        <f>VLOOKUP($E30,'污水处理厂网运行情况（二）'!$E:$N,4,FALSE)</f>
        <v>38.4</v>
      </c>
      <c r="T30">
        <f>VLOOKUP($E30,'污水处理厂网运行情况（二）'!$E:$N,5,FALSE)</f>
        <v>4.7</v>
      </c>
      <c r="U30">
        <f>VLOOKUP($E30,'污水处理厂网运行情况（二）'!$E:$N,6,FALSE)</f>
        <v>3.88</v>
      </c>
      <c r="V30">
        <f>VLOOKUP($E30,'污水处理厂网运行情况（二）'!$E:$N,7,FALSE)</f>
        <v>0.06</v>
      </c>
      <c r="W30">
        <f>VLOOKUP($E30,'污水处理厂网运行情况（二）'!$E:$N,10,FALSE)</f>
        <v>21020400</v>
      </c>
      <c r="X30" t="s">
        <v>468</v>
      </c>
    </row>
    <row r="31" spans="1:24" ht="14.35" customHeight="1">
      <c r="A31" s="1">
        <v>28</v>
      </c>
      <c r="B31" s="1" t="s">
        <v>124</v>
      </c>
      <c r="C31" s="1" t="s">
        <v>126</v>
      </c>
      <c r="D31" s="3" t="s">
        <v>131</v>
      </c>
      <c r="E31" s="3" t="s">
        <v>138</v>
      </c>
      <c r="F31" s="4">
        <v>14</v>
      </c>
      <c r="G31" s="4">
        <v>4804.25</v>
      </c>
      <c r="H31" s="1" t="s">
        <v>435</v>
      </c>
      <c r="I31" s="1" t="s">
        <v>107</v>
      </c>
      <c r="J31" s="1" t="s">
        <v>102</v>
      </c>
      <c r="K31" s="4">
        <v>231.5</v>
      </c>
      <c r="L31" s="4">
        <v>19.8</v>
      </c>
      <c r="M31" s="4">
        <v>107.6</v>
      </c>
      <c r="N31" s="4">
        <v>2.1</v>
      </c>
      <c r="O31" s="4">
        <v>47</v>
      </c>
      <c r="P31" s="4">
        <v>6</v>
      </c>
      <c r="Q31">
        <f>VLOOKUP($E31,'污水处理厂网运行情况（二）'!$E:$N,2,FALSE)</f>
        <v>17.7</v>
      </c>
      <c r="R31">
        <f>VLOOKUP($E31,'污水处理厂网运行情况（二）'!$E:$N,3,FALSE)</f>
        <v>0.82</v>
      </c>
      <c r="S31">
        <f>VLOOKUP($E31,'污水处理厂网运行情况（二）'!$E:$N,4,FALSE)</f>
        <v>21.87</v>
      </c>
      <c r="T31">
        <f>VLOOKUP($E31,'污水处理厂网运行情况（二）'!$E:$N,5,FALSE)</f>
        <v>8.9499999999999993</v>
      </c>
      <c r="U31">
        <f>VLOOKUP($E31,'污水处理厂网运行情况（二）'!$E:$N,6,FALSE)</f>
        <v>1.57</v>
      </c>
      <c r="V31">
        <f>VLOOKUP($E31,'污水处理厂网运行情况（二）'!$E:$N,7,FALSE)</f>
        <v>0.11</v>
      </c>
      <c r="W31">
        <f>VLOOKUP($E31,'污水处理厂网运行情况（二）'!$E:$N,10,FALSE)</f>
        <v>18750320</v>
      </c>
      <c r="X31" t="s">
        <v>455</v>
      </c>
    </row>
    <row r="32" spans="1:24" ht="14.35" customHeight="1">
      <c r="A32" s="1">
        <v>29</v>
      </c>
      <c r="B32" s="1" t="s">
        <v>124</v>
      </c>
      <c r="C32" s="1" t="s">
        <v>126</v>
      </c>
      <c r="D32" s="3" t="s">
        <v>131</v>
      </c>
      <c r="E32" s="3" t="s">
        <v>139</v>
      </c>
      <c r="F32" s="4">
        <v>2.9</v>
      </c>
      <c r="G32" s="4">
        <v>1097.73</v>
      </c>
      <c r="H32" s="1" t="s">
        <v>115</v>
      </c>
      <c r="I32" s="1"/>
      <c r="J32" s="1" t="s">
        <v>102</v>
      </c>
      <c r="K32" s="4">
        <v>307.3</v>
      </c>
      <c r="L32" s="4">
        <v>27.3</v>
      </c>
      <c r="M32" s="4">
        <v>114.7</v>
      </c>
      <c r="N32" s="4">
        <v>1.7</v>
      </c>
      <c r="O32" s="4">
        <v>142</v>
      </c>
      <c r="P32" s="4">
        <v>6</v>
      </c>
      <c r="Q32">
        <f>VLOOKUP($E32,'污水处理厂网运行情况（二）'!$E:$N,2,FALSE)</f>
        <v>13.4</v>
      </c>
      <c r="R32">
        <f>VLOOKUP($E32,'污水处理厂网运行情况（二）'!$E:$N,3,FALSE)</f>
        <v>0.44</v>
      </c>
      <c r="S32">
        <f>VLOOKUP($E32,'污水处理厂网运行情况（二）'!$E:$N,4,FALSE)</f>
        <v>7.84</v>
      </c>
      <c r="T32">
        <f>VLOOKUP($E32,'污水处理厂网运行情况（二）'!$E:$N,5,FALSE)</f>
        <v>5.17</v>
      </c>
      <c r="U32">
        <f>VLOOKUP($E32,'污水处理厂网运行情况（二）'!$E:$N,6,FALSE)</f>
        <v>3.1</v>
      </c>
      <c r="V32">
        <f>VLOOKUP($E32,'污水处理厂网运行情况（二）'!$E:$N,7,FALSE)</f>
        <v>0.09</v>
      </c>
      <c r="W32">
        <f>VLOOKUP($E32,'污水处理厂网运行情况（二）'!$E:$N,10,FALSE)</f>
        <v>3996380</v>
      </c>
      <c r="X32" t="s">
        <v>456</v>
      </c>
    </row>
    <row r="33" spans="1:24" ht="14.35" customHeight="1">
      <c r="A33" s="1">
        <v>30</v>
      </c>
      <c r="B33" s="1" t="s">
        <v>124</v>
      </c>
      <c r="C33" s="1" t="s">
        <v>126</v>
      </c>
      <c r="D33" s="3" t="s">
        <v>131</v>
      </c>
      <c r="E33" s="3" t="s">
        <v>140</v>
      </c>
      <c r="F33" s="4">
        <v>1</v>
      </c>
      <c r="G33" s="4">
        <v>151.69999999999999</v>
      </c>
      <c r="H33" s="1" t="s">
        <v>116</v>
      </c>
      <c r="I33" s="1" t="s">
        <v>108</v>
      </c>
      <c r="J33" s="1" t="s">
        <v>103</v>
      </c>
      <c r="K33" s="4">
        <v>244</v>
      </c>
      <c r="L33" s="4">
        <v>28</v>
      </c>
      <c r="M33" s="4">
        <v>101.6</v>
      </c>
      <c r="N33" s="4">
        <v>4.3</v>
      </c>
      <c r="O33" s="4">
        <v>69</v>
      </c>
      <c r="P33" s="4">
        <v>8</v>
      </c>
      <c r="Q33">
        <f>VLOOKUP($E33,'污水处理厂网运行情况（二）'!$E:$N,2,FALSE)</f>
        <v>13.5</v>
      </c>
      <c r="R33">
        <f>VLOOKUP($E33,'污水处理厂网运行情况（二）'!$E:$N,3,FALSE)</f>
        <v>0.34</v>
      </c>
      <c r="S33">
        <f>VLOOKUP($E33,'污水处理厂网运行情况（二）'!$E:$N,4,FALSE)</f>
        <v>20.64</v>
      </c>
      <c r="T33">
        <f>VLOOKUP($E33,'污水处理厂网运行情况（二）'!$E:$N,5,FALSE)</f>
        <v>6.54</v>
      </c>
      <c r="U33">
        <f>VLOOKUP($E33,'污水处理厂网运行情况（二）'!$E:$N,6,FALSE)</f>
        <v>1.53</v>
      </c>
      <c r="V33">
        <f>VLOOKUP($E33,'污水处理厂网运行情况（二）'!$E:$N,7,FALSE)</f>
        <v>0.13</v>
      </c>
      <c r="W33">
        <f>VLOOKUP($E33,'污水处理厂网运行情况（二）'!$E:$N,10,FALSE)</f>
        <v>980657</v>
      </c>
      <c r="X33" t="s">
        <v>452</v>
      </c>
    </row>
    <row r="34" spans="1:24" ht="14.35" customHeight="1">
      <c r="A34" s="1">
        <v>31</v>
      </c>
      <c r="B34" s="1" t="s">
        <v>124</v>
      </c>
      <c r="C34" s="1" t="s">
        <v>126</v>
      </c>
      <c r="D34" s="3" t="s">
        <v>131</v>
      </c>
      <c r="E34" s="3" t="s">
        <v>141</v>
      </c>
      <c r="F34" s="4">
        <v>6</v>
      </c>
      <c r="G34" s="4">
        <v>771.64</v>
      </c>
      <c r="H34" s="1" t="s">
        <v>117</v>
      </c>
      <c r="I34" s="1"/>
      <c r="J34" s="1" t="s">
        <v>64</v>
      </c>
      <c r="K34" s="4">
        <v>279.42</v>
      </c>
      <c r="L34" s="4">
        <v>17.760000000000002</v>
      </c>
      <c r="M34" s="4">
        <v>115.64</v>
      </c>
      <c r="N34" s="4">
        <v>2.21</v>
      </c>
      <c r="O34" s="4">
        <v>141</v>
      </c>
      <c r="P34" s="4">
        <v>6</v>
      </c>
      <c r="Q34">
        <f>VLOOKUP($E34,'污水处理厂网运行情况（二）'!$E:$N,2,FALSE)</f>
        <v>7.78</v>
      </c>
      <c r="R34">
        <f>VLOOKUP($E34,'污水处理厂网运行情况（二）'!$E:$N,3,FALSE)</f>
        <v>0.39</v>
      </c>
      <c r="S34">
        <f>VLOOKUP($E34,'污水处理厂网运行情况（二）'!$E:$N,4,FALSE)</f>
        <v>11.84</v>
      </c>
      <c r="T34">
        <f>VLOOKUP($E34,'污水处理厂网运行情况（二）'!$E:$N,5,FALSE)</f>
        <v>3.97</v>
      </c>
      <c r="U34">
        <f>VLOOKUP($E34,'污水处理厂网运行情况（二）'!$E:$N,6,FALSE)</f>
        <v>0.63</v>
      </c>
      <c r="V34">
        <f>VLOOKUP($E34,'污水处理厂网运行情况（二）'!$E:$N,7,FALSE)</f>
        <v>0.03</v>
      </c>
      <c r="W34">
        <f>VLOOKUP($E34,'污水处理厂网运行情况（二）'!$E:$N,10,FALSE)</f>
        <v>3856960</v>
      </c>
      <c r="X34" t="s">
        <v>454</v>
      </c>
    </row>
    <row r="35" spans="1:24" ht="14.35" customHeight="1">
      <c r="A35" s="1">
        <v>32</v>
      </c>
      <c r="B35" s="1" t="s">
        <v>124</v>
      </c>
      <c r="C35" s="1" t="s">
        <v>127</v>
      </c>
      <c r="D35" s="3" t="s">
        <v>132</v>
      </c>
      <c r="E35" s="3" t="s">
        <v>142</v>
      </c>
      <c r="F35" s="4">
        <v>6</v>
      </c>
      <c r="G35" s="4">
        <v>1916.44</v>
      </c>
      <c r="H35" s="1" t="s">
        <v>118</v>
      </c>
      <c r="I35" s="1" t="s">
        <v>109</v>
      </c>
      <c r="J35" s="1" t="s">
        <v>104</v>
      </c>
      <c r="K35" s="4">
        <v>151</v>
      </c>
      <c r="L35" s="4">
        <v>15.1</v>
      </c>
      <c r="M35" s="4">
        <v>59.2</v>
      </c>
      <c r="N35" s="4">
        <v>1.85</v>
      </c>
      <c r="O35" s="4">
        <v>92</v>
      </c>
      <c r="P35" s="4">
        <v>1</v>
      </c>
      <c r="Q35">
        <f>VLOOKUP($E35,'污水处理厂网运行情况（二）'!$E:$N,2,FALSE)</f>
        <v>24.9</v>
      </c>
      <c r="R35">
        <f>VLOOKUP($E35,'污水处理厂网运行情况（二）'!$E:$N,3,FALSE)</f>
        <v>0.45</v>
      </c>
      <c r="S35">
        <f>VLOOKUP($E35,'污水处理厂网运行情况（二）'!$E:$N,4,FALSE)</f>
        <v>28.4</v>
      </c>
      <c r="T35">
        <f>VLOOKUP($E35,'污水处理厂网运行情况（二）'!$E:$N,5,FALSE)</f>
        <v>8.24</v>
      </c>
      <c r="U35">
        <f>VLOOKUP($E35,'污水处理厂网运行情况（二）'!$E:$N,6,FALSE)</f>
        <v>2.5299999999999998</v>
      </c>
      <c r="V35">
        <f>VLOOKUP($E35,'污水处理厂网运行情况（二）'!$E:$N,7,FALSE)</f>
        <v>0.13</v>
      </c>
      <c r="W35">
        <f>VLOOKUP($E35,'污水处理厂网运行情况（二）'!$E:$N,10,FALSE)</f>
        <v>7669859</v>
      </c>
      <c r="X35" t="s">
        <v>450</v>
      </c>
    </row>
    <row r="36" spans="1:24" ht="14.35" customHeight="1">
      <c r="A36" s="1">
        <v>33</v>
      </c>
      <c r="B36" s="1" t="s">
        <v>124</v>
      </c>
      <c r="C36" s="1" t="s">
        <v>127</v>
      </c>
      <c r="D36" s="3" t="s">
        <v>132</v>
      </c>
      <c r="E36" s="3" t="s">
        <v>143</v>
      </c>
      <c r="F36" s="4">
        <v>4</v>
      </c>
      <c r="G36" s="4">
        <v>1168.56</v>
      </c>
      <c r="H36" s="1" t="s">
        <v>119</v>
      </c>
      <c r="I36" s="1" t="s">
        <v>110</v>
      </c>
      <c r="J36" s="1" t="s">
        <v>104</v>
      </c>
      <c r="K36" s="4">
        <v>188</v>
      </c>
      <c r="L36" s="4">
        <v>16.100000000000001</v>
      </c>
      <c r="M36" s="4">
        <v>83.9</v>
      </c>
      <c r="N36" s="4">
        <v>0.96</v>
      </c>
      <c r="O36" s="4">
        <v>94</v>
      </c>
      <c r="P36" s="4">
        <v>2</v>
      </c>
      <c r="Q36">
        <f>VLOOKUP($E36,'污水处理厂网运行情况（二）'!$E:$N,2,FALSE)</f>
        <v>22.5</v>
      </c>
      <c r="R36">
        <f>VLOOKUP($E36,'污水处理厂网运行情况（二）'!$E:$N,3,FALSE)</f>
        <v>0.2</v>
      </c>
      <c r="S36">
        <f>VLOOKUP($E36,'污水处理厂网运行情况（二）'!$E:$N,4,FALSE)</f>
        <v>25.7</v>
      </c>
      <c r="T36">
        <f>VLOOKUP($E36,'污水处理厂网运行情况（二）'!$E:$N,5,FALSE)</f>
        <v>5.68</v>
      </c>
      <c r="U36">
        <f>VLOOKUP($E36,'污水处理厂网运行情况（二）'!$E:$N,6,FALSE)</f>
        <v>2.36</v>
      </c>
      <c r="V36">
        <f>VLOOKUP($E36,'污水处理厂网运行情况（二）'!$E:$N,7,FALSE)</f>
        <v>0.11</v>
      </c>
      <c r="W36">
        <f>VLOOKUP($E36,'污水处理厂网运行情况（二）'!$E:$N,10,FALSE)</f>
        <v>4247901</v>
      </c>
      <c r="X36" t="s">
        <v>452</v>
      </c>
    </row>
    <row r="37" spans="1:24" ht="14.35" customHeight="1">
      <c r="A37" s="1">
        <v>34</v>
      </c>
      <c r="B37" s="1" t="s">
        <v>124</v>
      </c>
      <c r="C37" s="1" t="s">
        <v>127</v>
      </c>
      <c r="D37" s="3" t="s">
        <v>133</v>
      </c>
      <c r="E37" s="3" t="s">
        <v>133</v>
      </c>
      <c r="F37" s="4">
        <v>4</v>
      </c>
      <c r="G37" s="4">
        <v>888.64</v>
      </c>
      <c r="H37" s="1" t="s">
        <v>120</v>
      </c>
      <c r="I37" s="1" t="s">
        <v>111</v>
      </c>
      <c r="J37" s="1" t="s">
        <v>42</v>
      </c>
      <c r="K37" s="4">
        <v>194</v>
      </c>
      <c r="L37" s="4">
        <v>11</v>
      </c>
      <c r="M37" s="4">
        <v>70.5</v>
      </c>
      <c r="N37" s="4">
        <v>0.8</v>
      </c>
      <c r="O37" s="4">
        <v>146</v>
      </c>
      <c r="P37" s="4">
        <v>3</v>
      </c>
      <c r="Q37">
        <f>VLOOKUP($E37,'污水处理厂网运行情况（二）'!$E:$N,2,FALSE)</f>
        <v>13.93</v>
      </c>
      <c r="R37">
        <f>VLOOKUP($E37,'污水处理厂网运行情况（二）'!$E:$N,3,FALSE)</f>
        <v>0.53</v>
      </c>
      <c r="S37">
        <f>VLOOKUP($E37,'污水处理厂网运行情况（二）'!$E:$N,4,FALSE)</f>
        <v>8.92</v>
      </c>
      <c r="T37">
        <f>VLOOKUP($E37,'污水处理厂网运行情况（二）'!$E:$N,5,FALSE)</f>
        <v>8.48</v>
      </c>
      <c r="U37">
        <f>VLOOKUP($E37,'污水处理厂网运行情况（二）'!$E:$N,6,FALSE)</f>
        <v>1.17</v>
      </c>
      <c r="V37">
        <f>VLOOKUP($E37,'污水处理厂网运行情况（二）'!$E:$N,7,FALSE)</f>
        <v>0.12</v>
      </c>
      <c r="W37">
        <f>VLOOKUP($E37,'污水处理厂网运行情况（二）'!$E:$N,10,FALSE)</f>
        <v>324345</v>
      </c>
      <c r="X37" t="s">
        <v>459</v>
      </c>
    </row>
    <row r="38" spans="1:24" ht="14.35" customHeight="1">
      <c r="A38" s="1">
        <v>35</v>
      </c>
      <c r="B38" s="1" t="s">
        <v>124</v>
      </c>
      <c r="C38" s="1" t="s">
        <v>128</v>
      </c>
      <c r="D38" s="3" t="s">
        <v>134</v>
      </c>
      <c r="E38" s="3" t="s">
        <v>144</v>
      </c>
      <c r="F38" s="4">
        <v>6</v>
      </c>
      <c r="G38" s="4">
        <v>2077.64</v>
      </c>
      <c r="H38" s="1" t="s">
        <v>121</v>
      </c>
      <c r="I38" s="1" t="s">
        <v>112</v>
      </c>
      <c r="J38" s="1" t="s">
        <v>64</v>
      </c>
      <c r="K38" s="4">
        <v>262.58</v>
      </c>
      <c r="L38" s="4">
        <v>10.39</v>
      </c>
      <c r="M38" s="4">
        <v>126.88</v>
      </c>
      <c r="N38" s="4">
        <v>2</v>
      </c>
      <c r="O38" s="4">
        <v>201.77</v>
      </c>
      <c r="P38" s="4">
        <v>4.55</v>
      </c>
      <c r="Q38">
        <f>VLOOKUP($E38,'污水处理厂网运行情况（二）'!$E:$N,2,FALSE)</f>
        <v>36.35</v>
      </c>
      <c r="R38">
        <f>VLOOKUP($E38,'污水处理厂网运行情况（二）'!$E:$N,3,FALSE)</f>
        <v>0.11</v>
      </c>
      <c r="S38">
        <f>VLOOKUP($E38,'污水处理厂网运行情况（二）'!$E:$N,4,FALSE)</f>
        <v>42.6</v>
      </c>
      <c r="T38">
        <f>VLOOKUP($E38,'污水处理厂网运行情况（二）'!$E:$N,5,FALSE)</f>
        <v>5.3</v>
      </c>
      <c r="U38">
        <f>VLOOKUP($E38,'污水处理厂网运行情况（二）'!$E:$N,6,FALSE)</f>
        <v>4.17</v>
      </c>
      <c r="V38">
        <f>VLOOKUP($E38,'污水处理厂网运行情况（二）'!$E:$N,7,FALSE)</f>
        <v>0.09</v>
      </c>
      <c r="W38">
        <f>VLOOKUP($E38,'污水处理厂网运行情况（二）'!$E:$N,10,FALSE)</f>
        <v>13329591</v>
      </c>
      <c r="X38" t="s">
        <v>457</v>
      </c>
    </row>
    <row r="39" spans="1:24" ht="14.35" customHeight="1">
      <c r="A39" s="1">
        <v>36</v>
      </c>
      <c r="B39" s="1" t="s">
        <v>124</v>
      </c>
      <c r="C39" s="1" t="s">
        <v>128</v>
      </c>
      <c r="D39" s="3" t="s">
        <v>134</v>
      </c>
      <c r="E39" s="3" t="s">
        <v>145</v>
      </c>
      <c r="F39" s="4">
        <v>9</v>
      </c>
      <c r="G39" s="4">
        <v>3113.56</v>
      </c>
      <c r="H39" s="1" t="s">
        <v>121</v>
      </c>
      <c r="I39" s="1" t="s">
        <v>112</v>
      </c>
      <c r="J39" s="1" t="s">
        <v>64</v>
      </c>
      <c r="K39" s="4">
        <v>241.69</v>
      </c>
      <c r="L39" s="4">
        <v>14.74</v>
      </c>
      <c r="M39" s="4">
        <v>112.25</v>
      </c>
      <c r="N39" s="4">
        <v>2</v>
      </c>
      <c r="O39" s="4">
        <v>144.49</v>
      </c>
      <c r="P39" s="4">
        <v>5.35</v>
      </c>
      <c r="Q39">
        <f>VLOOKUP($E39,'污水处理厂网运行情况（二）'!$E:$N,2,FALSE)</f>
        <v>33.22</v>
      </c>
      <c r="R39">
        <f>VLOOKUP($E39,'污水处理厂网运行情况（二）'!$E:$N,3,FALSE)</f>
        <v>0.4</v>
      </c>
      <c r="S39">
        <f>VLOOKUP($E39,'污水处理厂网运行情况（二）'!$E:$N,4,FALSE)</f>
        <v>39.07</v>
      </c>
      <c r="T39">
        <f>VLOOKUP($E39,'污水处理厂网运行情况（二）'!$E:$N,5,FALSE)</f>
        <v>9.32</v>
      </c>
      <c r="U39">
        <f>VLOOKUP($E39,'污水处理厂网运行情况（二）'!$E:$N,6,FALSE)</f>
        <v>4.47</v>
      </c>
      <c r="V39">
        <f>VLOOKUP($E39,'污水处理厂网运行情况（二）'!$E:$N,7,FALSE)</f>
        <v>0.17</v>
      </c>
      <c r="W39">
        <f>VLOOKUP($E39,'污水处理厂网运行情况（二）'!$E:$N,10,FALSE)</f>
        <v>1433800</v>
      </c>
      <c r="X39" t="s">
        <v>457</v>
      </c>
    </row>
    <row r="40" spans="1:24" ht="14.35" customHeight="1">
      <c r="A40" s="1">
        <v>37</v>
      </c>
      <c r="B40" s="1" t="s">
        <v>124</v>
      </c>
      <c r="C40" s="1" t="s">
        <v>128</v>
      </c>
      <c r="D40" s="3" t="s">
        <v>134</v>
      </c>
      <c r="E40" s="3" t="s">
        <v>146</v>
      </c>
      <c r="F40" s="4">
        <v>3</v>
      </c>
      <c r="G40" s="4">
        <v>435.28</v>
      </c>
      <c r="H40" s="1" t="s">
        <v>122</v>
      </c>
      <c r="I40" s="1" t="s">
        <v>113</v>
      </c>
      <c r="J40" s="1" t="s">
        <v>64</v>
      </c>
      <c r="K40" s="4">
        <v>113.75</v>
      </c>
      <c r="L40" s="4">
        <v>9.9499999999999993</v>
      </c>
      <c r="M40" s="4">
        <v>45.8</v>
      </c>
      <c r="N40" s="4">
        <v>2</v>
      </c>
      <c r="O40" s="4">
        <v>94.89</v>
      </c>
      <c r="P40" s="4">
        <v>4.12</v>
      </c>
      <c r="Q40">
        <f>VLOOKUP($E40,'污水处理厂网运行情况（二）'!$E:$N,2,FALSE)</f>
        <v>8.2799999999999994</v>
      </c>
      <c r="R40">
        <f>VLOOKUP($E40,'污水处理厂网运行情况（二）'!$E:$N,3,FALSE)</f>
        <v>0.04</v>
      </c>
      <c r="S40">
        <f>VLOOKUP($E40,'污水处理厂网运行情况（二）'!$E:$N,4,FALSE)</f>
        <v>13.23</v>
      </c>
      <c r="T40">
        <f>VLOOKUP($E40,'污水处理厂网运行情况（二）'!$E:$N,5,FALSE)</f>
        <v>3.33</v>
      </c>
      <c r="U40">
        <f>VLOOKUP($E40,'污水处理厂网运行情况（二）'!$E:$N,6,FALSE)</f>
        <v>1.85</v>
      </c>
      <c r="V40">
        <f>VLOOKUP($E40,'污水处理厂网运行情况（二）'!$E:$N,7,FALSE)</f>
        <v>0.09</v>
      </c>
      <c r="W40">
        <f>VLOOKUP($E40,'污水处理厂网运行情况（二）'!$E:$N,10,FALSE)</f>
        <v>3478740</v>
      </c>
      <c r="X40" t="s">
        <v>458</v>
      </c>
    </row>
    <row r="41" spans="1:24" ht="14.35" customHeight="1">
      <c r="A41" s="1">
        <v>38</v>
      </c>
      <c r="B41" s="1" t="s">
        <v>124</v>
      </c>
      <c r="C41" s="1" t="s">
        <v>128</v>
      </c>
      <c r="D41" s="3" t="s">
        <v>134</v>
      </c>
      <c r="E41" s="3" t="s">
        <v>147</v>
      </c>
      <c r="F41" s="4">
        <v>20</v>
      </c>
      <c r="G41" s="4">
        <v>6666.35</v>
      </c>
      <c r="H41" s="1" t="s">
        <v>122</v>
      </c>
      <c r="I41" s="1" t="s">
        <v>113</v>
      </c>
      <c r="J41" s="1" t="s">
        <v>64</v>
      </c>
      <c r="K41" s="4">
        <v>282.52999999999997</v>
      </c>
      <c r="L41" s="4">
        <v>12.11</v>
      </c>
      <c r="M41" s="4">
        <v>168.35</v>
      </c>
      <c r="N41" s="4">
        <v>2</v>
      </c>
      <c r="O41" s="4">
        <v>60.49</v>
      </c>
      <c r="P41" s="4">
        <v>0.23</v>
      </c>
      <c r="Q41">
        <f>VLOOKUP($E41,'污水处理厂网运行情况（二）'!$E:$N,2,FALSE)</f>
        <v>37.28</v>
      </c>
      <c r="R41">
        <f>VLOOKUP($E41,'污水处理厂网运行情况（二）'!$E:$N,3,FALSE)</f>
        <v>0.14000000000000001</v>
      </c>
      <c r="S41">
        <f>VLOOKUP($E41,'污水处理厂网运行情况（二）'!$E:$N,4,FALSE)</f>
        <v>49.47</v>
      </c>
      <c r="T41">
        <f>VLOOKUP($E41,'污水处理厂网运行情况（二）'!$E:$N,5,FALSE)</f>
        <v>6.45</v>
      </c>
      <c r="U41">
        <f>VLOOKUP($E41,'污水处理厂网运行情况（二）'!$E:$N,6,FALSE)</f>
        <v>3.95</v>
      </c>
      <c r="V41">
        <f>VLOOKUP($E41,'污水处理厂网运行情况（二）'!$E:$N,7,FALSE)</f>
        <v>0.08</v>
      </c>
      <c r="W41">
        <f>VLOOKUP($E41,'污水处理厂网运行情况（二）'!$E:$N,10,FALSE)</f>
        <v>32041951</v>
      </c>
      <c r="X41" t="s">
        <v>458</v>
      </c>
    </row>
    <row r="42" spans="1:24" ht="14.35" customHeight="1">
      <c r="A42" s="1">
        <v>39</v>
      </c>
      <c r="B42" s="1" t="s">
        <v>124</v>
      </c>
      <c r="C42" s="1" t="s">
        <v>128</v>
      </c>
      <c r="D42" s="3" t="s">
        <v>134</v>
      </c>
      <c r="E42" s="3" t="s">
        <v>148</v>
      </c>
      <c r="F42" s="4">
        <v>3</v>
      </c>
      <c r="G42" s="4">
        <v>691.09</v>
      </c>
      <c r="H42" s="1" t="s">
        <v>123</v>
      </c>
      <c r="I42" s="1" t="s">
        <v>39</v>
      </c>
      <c r="J42" s="1" t="s">
        <v>64</v>
      </c>
      <c r="K42" s="4">
        <v>213.22</v>
      </c>
      <c r="L42" s="4">
        <v>20.02</v>
      </c>
      <c r="M42" s="4">
        <v>112.66</v>
      </c>
      <c r="N42" s="4">
        <v>2</v>
      </c>
      <c r="O42" s="4">
        <v>101.05</v>
      </c>
      <c r="P42" s="4">
        <v>4.03</v>
      </c>
      <c r="Q42">
        <f>VLOOKUP($E42,'污水处理厂网运行情况（二）'!$E:$N,2,FALSE)</f>
        <v>27.45</v>
      </c>
      <c r="R42">
        <f>VLOOKUP($E42,'污水处理厂网运行情况（二）'!$E:$N,3,FALSE)</f>
        <v>0.45</v>
      </c>
      <c r="S42">
        <f>VLOOKUP($E42,'污水处理厂网运行情况（二）'!$E:$N,4,FALSE)</f>
        <v>31.3</v>
      </c>
      <c r="T42">
        <f>VLOOKUP($E42,'污水处理厂网运行情况（二）'!$E:$N,5,FALSE)</f>
        <v>6.32</v>
      </c>
      <c r="U42">
        <f>VLOOKUP($E42,'污水处理厂网运行情况（二）'!$E:$N,6,FALSE)</f>
        <v>3.36</v>
      </c>
      <c r="V42">
        <f>VLOOKUP($E42,'污水处理厂网运行情况（二）'!$E:$N,7,FALSE)</f>
        <v>0.11</v>
      </c>
      <c r="W42">
        <f>VLOOKUP($E42,'污水处理厂网运行情况（二）'!$E:$N,10,FALSE)</f>
        <v>268190</v>
      </c>
      <c r="X42" t="s">
        <v>459</v>
      </c>
    </row>
    <row r="43" spans="1:24" ht="14.35" customHeight="1">
      <c r="A43" s="1">
        <v>40</v>
      </c>
      <c r="B43" s="1" t="s">
        <v>124</v>
      </c>
      <c r="C43" s="3" t="s">
        <v>159</v>
      </c>
      <c r="D43" s="3" t="s">
        <v>192</v>
      </c>
      <c r="E43" s="4" t="s">
        <v>160</v>
      </c>
      <c r="F43" s="4">
        <v>2</v>
      </c>
      <c r="G43" s="1">
        <v>647.04</v>
      </c>
      <c r="H43" s="1" t="s">
        <v>208</v>
      </c>
      <c r="I43" s="1" t="s">
        <v>209</v>
      </c>
      <c r="J43" s="1" t="s">
        <v>60</v>
      </c>
      <c r="K43" s="4">
        <v>247.68</v>
      </c>
      <c r="L43" s="4">
        <v>14.08</v>
      </c>
      <c r="M43" s="4">
        <v>128.28</v>
      </c>
      <c r="N43" s="4">
        <v>2</v>
      </c>
      <c r="O43" s="4">
        <v>88.36</v>
      </c>
      <c r="P43" s="4">
        <v>4</v>
      </c>
      <c r="Q43">
        <f>VLOOKUP($E43,'污水处理厂网运行情况（二）'!$E:$N,2,FALSE)</f>
        <v>43.4</v>
      </c>
      <c r="R43">
        <f>VLOOKUP($E43,'污水处理厂网运行情况（二）'!$E:$N,3,FALSE)</f>
        <v>0.19</v>
      </c>
      <c r="S43">
        <f>VLOOKUP($E43,'污水处理厂网运行情况（二）'!$E:$N,4,FALSE)</f>
        <v>46.64</v>
      </c>
      <c r="T43">
        <f>VLOOKUP($E43,'污水处理厂网运行情况（二）'!$E:$N,5,FALSE)</f>
        <v>9.85</v>
      </c>
      <c r="U43">
        <f>VLOOKUP($E43,'污水处理厂网运行情况（二）'!$E:$N,6,FALSE)</f>
        <v>4.5199999999999996</v>
      </c>
      <c r="V43">
        <f>VLOOKUP($E43,'污水处理厂网运行情况（二）'!$E:$N,7,FALSE)</f>
        <v>0.1</v>
      </c>
      <c r="W43">
        <f>VLOOKUP($E43,'污水处理厂网运行情况（二）'!$E:$N,10,FALSE)</f>
        <v>3531168</v>
      </c>
      <c r="X43" t="s">
        <v>450</v>
      </c>
    </row>
    <row r="44" spans="1:24" ht="14.35" customHeight="1">
      <c r="A44" s="1">
        <v>41</v>
      </c>
      <c r="B44" s="1" t="s">
        <v>124</v>
      </c>
      <c r="C44" s="3" t="s">
        <v>161</v>
      </c>
      <c r="D44" s="3" t="s">
        <v>190</v>
      </c>
      <c r="E44" s="4" t="s">
        <v>200</v>
      </c>
      <c r="F44" s="4">
        <v>60</v>
      </c>
      <c r="G44" s="1">
        <v>19715.32</v>
      </c>
      <c r="H44" s="1" t="s">
        <v>410</v>
      </c>
      <c r="I44" s="1" t="s">
        <v>56</v>
      </c>
      <c r="J44" s="1" t="s">
        <v>210</v>
      </c>
      <c r="K44" s="4">
        <v>292.31</v>
      </c>
      <c r="L44" s="4">
        <v>16.47</v>
      </c>
      <c r="M44" s="4">
        <v>142.41</v>
      </c>
      <c r="N44" s="4">
        <v>4.87</v>
      </c>
      <c r="O44" s="4">
        <v>125.43</v>
      </c>
      <c r="P44" s="4">
        <v>5.0999999999999996</v>
      </c>
      <c r="Q44">
        <f>VLOOKUP($E44,'污水处理厂网运行情况（二）'!$E:$N,2,FALSE)</f>
        <v>31.93</v>
      </c>
      <c r="R44">
        <f>VLOOKUP($E44,'污水处理厂网运行情况（二）'!$E:$N,3,FALSE)</f>
        <v>0.33</v>
      </c>
      <c r="S44">
        <f>VLOOKUP($E44,'污水处理厂网运行情况（二）'!$E:$N,4,FALSE)</f>
        <v>36.5</v>
      </c>
      <c r="T44">
        <f>VLOOKUP($E44,'污水处理厂网运行情况（二）'!$E:$N,5,FALSE)</f>
        <v>0.42</v>
      </c>
      <c r="U44">
        <f>VLOOKUP($E44,'污水处理厂网运行情况（二）'!$E:$N,6,FALSE)</f>
        <v>4.08</v>
      </c>
      <c r="V44">
        <f>VLOOKUP($E44,'污水处理厂网运行情况（二）'!$E:$N,7,FALSE)</f>
        <v>0.24</v>
      </c>
      <c r="W44">
        <f>VLOOKUP($E44,'污水处理厂网运行情况（二）'!$E:$N,10,FALSE)</f>
        <v>78633240</v>
      </c>
      <c r="X44" t="s">
        <v>452</v>
      </c>
    </row>
    <row r="45" spans="1:24" ht="14.35" customHeight="1">
      <c r="A45" s="1">
        <v>42</v>
      </c>
      <c r="B45" s="1" t="s">
        <v>124</v>
      </c>
      <c r="C45" s="3" t="s">
        <v>162</v>
      </c>
      <c r="D45" s="3" t="s">
        <v>191</v>
      </c>
      <c r="E45" s="4" t="s">
        <v>191</v>
      </c>
      <c r="F45" s="4">
        <v>4.9000000000000004</v>
      </c>
      <c r="G45" s="1">
        <v>1661.54</v>
      </c>
      <c r="H45" s="1" t="s">
        <v>211</v>
      </c>
      <c r="I45" s="1" t="s">
        <v>212</v>
      </c>
      <c r="J45" s="1" t="s">
        <v>213</v>
      </c>
      <c r="K45" s="4">
        <v>198.66</v>
      </c>
      <c r="L45" s="4">
        <v>11.53</v>
      </c>
      <c r="M45" s="4">
        <v>67.5</v>
      </c>
      <c r="N45" s="4">
        <v>2.02</v>
      </c>
      <c r="O45" s="4">
        <v>140.91999999999999</v>
      </c>
      <c r="P45" s="4">
        <v>2.83</v>
      </c>
      <c r="Q45">
        <f>VLOOKUP($E45,'污水处理厂网运行情况（二）'!$E:$N,2,FALSE)</f>
        <v>8.65</v>
      </c>
      <c r="R45">
        <f>VLOOKUP($E45,'污水处理厂网运行情况（二）'!$E:$N,3,FALSE)</f>
        <v>0.17</v>
      </c>
      <c r="S45">
        <f>VLOOKUP($E45,'污水处理厂网运行情况（二）'!$E:$N,4,FALSE)</f>
        <v>7.71</v>
      </c>
      <c r="T45">
        <f>VLOOKUP($E45,'污水处理厂网运行情况（二）'!$E:$N,5,FALSE)</f>
        <v>8.66</v>
      </c>
      <c r="U45">
        <f>VLOOKUP($E45,'污水处理厂网运行情况（二）'!$E:$N,6,FALSE)</f>
        <v>2.13</v>
      </c>
      <c r="V45">
        <f>VLOOKUP($E45,'污水处理厂网运行情况（二）'!$E:$N,7,FALSE)</f>
        <v>0.11</v>
      </c>
      <c r="W45">
        <f>VLOOKUP($E45,'污水处理厂网运行情况（二）'!$E:$N,10,FALSE)</f>
        <v>8706572</v>
      </c>
      <c r="X45" t="s">
        <v>450</v>
      </c>
    </row>
    <row r="46" spans="1:24" ht="14.35" customHeight="1">
      <c r="A46" s="1">
        <v>43</v>
      </c>
      <c r="B46" s="1" t="s">
        <v>150</v>
      </c>
      <c r="C46" s="3" t="s">
        <v>163</v>
      </c>
      <c r="D46" s="3" t="s">
        <v>193</v>
      </c>
      <c r="E46" s="4" t="s">
        <v>164</v>
      </c>
      <c r="F46" s="4">
        <v>10</v>
      </c>
      <c r="G46" s="1">
        <v>3437.56</v>
      </c>
      <c r="H46" s="1" t="s">
        <v>411</v>
      </c>
      <c r="I46" s="1" t="s">
        <v>351</v>
      </c>
      <c r="J46" s="1" t="s">
        <v>60</v>
      </c>
      <c r="K46" s="4">
        <v>213.8</v>
      </c>
      <c r="L46" s="4">
        <v>15.3</v>
      </c>
      <c r="M46" s="4">
        <v>82.38</v>
      </c>
      <c r="N46" s="4">
        <v>2.0099999999999998</v>
      </c>
      <c r="O46" s="4">
        <v>185.01</v>
      </c>
      <c r="P46" s="4">
        <v>5</v>
      </c>
      <c r="Q46">
        <f>VLOOKUP($E46,'污水处理厂网运行情况（二）'!$E:$N,2,FALSE)</f>
        <v>22.46</v>
      </c>
      <c r="R46">
        <f>VLOOKUP($E46,'污水处理厂网运行情况（二）'!$E:$N,3,FALSE)</f>
        <v>0.08</v>
      </c>
      <c r="S46">
        <f>VLOOKUP($E46,'污水处理厂网运行情况（二）'!$E:$N,4,FALSE)</f>
        <v>27.55</v>
      </c>
      <c r="T46">
        <f>VLOOKUP($E46,'污水处理厂网运行情况（二）'!$E:$N,5,FALSE)</f>
        <v>9.94</v>
      </c>
      <c r="U46">
        <f>VLOOKUP($E46,'污水处理厂网运行情况（二）'!$E:$N,6,FALSE)</f>
        <v>3.55</v>
      </c>
      <c r="V46">
        <f>VLOOKUP($E46,'污水处理厂网运行情况（二）'!$E:$N,7,FALSE)</f>
        <v>0.18</v>
      </c>
      <c r="W46">
        <f>VLOOKUP($E46,'污水处理厂网运行情况（二）'!$E:$N,10,FALSE)</f>
        <v>12892544</v>
      </c>
      <c r="X46" t="s">
        <v>452</v>
      </c>
    </row>
    <row r="47" spans="1:24" ht="14.35" customHeight="1">
      <c r="A47" s="1">
        <v>44</v>
      </c>
      <c r="B47" s="1" t="s">
        <v>150</v>
      </c>
      <c r="C47" s="3" t="s">
        <v>165</v>
      </c>
      <c r="D47" s="3" t="s">
        <v>193</v>
      </c>
      <c r="E47" s="4" t="s">
        <v>166</v>
      </c>
      <c r="F47" s="4">
        <v>35</v>
      </c>
      <c r="G47" s="1">
        <v>8181.33</v>
      </c>
      <c r="H47" s="1" t="s">
        <v>411</v>
      </c>
      <c r="I47" s="1" t="s">
        <v>352</v>
      </c>
      <c r="J47" s="1" t="s">
        <v>60</v>
      </c>
      <c r="K47" s="4">
        <v>213.83</v>
      </c>
      <c r="L47" s="4">
        <v>15.33</v>
      </c>
      <c r="M47" s="4">
        <v>76.47</v>
      </c>
      <c r="N47" s="4">
        <v>2.02</v>
      </c>
      <c r="O47" s="4">
        <v>185.01</v>
      </c>
      <c r="P47" s="4">
        <v>5.35</v>
      </c>
      <c r="Q47">
        <f>VLOOKUP($E47,'污水处理厂网运行情况（二）'!$E:$N,2,FALSE)</f>
        <v>20.93</v>
      </c>
      <c r="R47">
        <f>VLOOKUP($E47,'污水处理厂网运行情况（二）'!$E:$N,3,FALSE)</f>
        <v>0.17</v>
      </c>
      <c r="S47">
        <f>VLOOKUP($E47,'污水处理厂网运行情况（二）'!$E:$N,4,FALSE)</f>
        <v>26.89</v>
      </c>
      <c r="T47">
        <f>VLOOKUP($E47,'污水处理厂网运行情况（二）'!$E:$N,5,FALSE)</f>
        <v>10.65</v>
      </c>
      <c r="U47">
        <f>VLOOKUP($E47,'污水处理厂网运行情况（二）'!$E:$N,6,FALSE)</f>
        <v>2.91</v>
      </c>
      <c r="V47">
        <f>VLOOKUP($E47,'污水处理厂网运行情况（二）'!$E:$N,7,FALSE)</f>
        <v>0.19</v>
      </c>
      <c r="W47">
        <f>VLOOKUP($E47,'污水处理厂网运行情况（二）'!$E:$N,10,FALSE)</f>
        <v>37093148</v>
      </c>
      <c r="X47" t="s">
        <v>452</v>
      </c>
    </row>
    <row r="48" spans="1:24" ht="14.35" customHeight="1">
      <c r="A48" s="1">
        <v>45</v>
      </c>
      <c r="B48" s="1" t="s">
        <v>150</v>
      </c>
      <c r="C48" s="3" t="s">
        <v>167</v>
      </c>
      <c r="D48" s="3" t="s">
        <v>193</v>
      </c>
      <c r="E48" s="4" t="s">
        <v>168</v>
      </c>
      <c r="F48" s="4">
        <v>17</v>
      </c>
      <c r="G48" s="1">
        <v>5575.92</v>
      </c>
      <c r="H48" s="1" t="s">
        <v>411</v>
      </c>
      <c r="I48" s="1" t="s">
        <v>352</v>
      </c>
      <c r="J48" s="1" t="s">
        <v>60</v>
      </c>
      <c r="K48" s="4">
        <v>218.47</v>
      </c>
      <c r="L48" s="4">
        <v>18.25</v>
      </c>
      <c r="M48" s="4">
        <v>78.14</v>
      </c>
      <c r="N48" s="4">
        <v>2.02</v>
      </c>
      <c r="O48" s="4">
        <v>218.56</v>
      </c>
      <c r="P48" s="4">
        <v>5</v>
      </c>
      <c r="Q48">
        <f>VLOOKUP($E48,'污水处理厂网运行情况（二）'!$E:$N,2,FALSE)</f>
        <v>18.600000000000001</v>
      </c>
      <c r="R48">
        <f>VLOOKUP($E48,'污水处理厂网运行情况（二）'!$E:$N,3,FALSE)</f>
        <v>0.14000000000000001</v>
      </c>
      <c r="S48">
        <f>VLOOKUP($E48,'污水处理厂网运行情况（二）'!$E:$N,4,FALSE)</f>
        <v>22.53</v>
      </c>
      <c r="T48">
        <f>VLOOKUP($E48,'污水处理厂网运行情况（二）'!$E:$N,5,FALSE)</f>
        <v>0.54</v>
      </c>
      <c r="U48">
        <f>VLOOKUP($E48,'污水处理厂网运行情况（二）'!$E:$N,6,FALSE)</f>
        <v>3.69</v>
      </c>
      <c r="V48">
        <f>VLOOKUP($E48,'污水处理厂网运行情况（二）'!$E:$N,7,FALSE)</f>
        <v>0.16</v>
      </c>
      <c r="W48">
        <f>VLOOKUP($E48,'污水处理厂网运行情况（二）'!$E:$N,10,FALSE)</f>
        <v>1511349</v>
      </c>
      <c r="X48" t="s">
        <v>452</v>
      </c>
    </row>
    <row r="49" spans="1:24" ht="14.35" customHeight="1">
      <c r="A49" s="1">
        <v>46</v>
      </c>
      <c r="B49" s="1" t="s">
        <v>150</v>
      </c>
      <c r="C49" s="3" t="s">
        <v>163</v>
      </c>
      <c r="D49" s="3" t="s">
        <v>193</v>
      </c>
      <c r="E49" s="4" t="s">
        <v>169</v>
      </c>
      <c r="F49" s="4">
        <v>32</v>
      </c>
      <c r="G49" s="1">
        <v>11644.23</v>
      </c>
      <c r="H49" s="1" t="s">
        <v>428</v>
      </c>
      <c r="I49" s="1" t="s">
        <v>214</v>
      </c>
      <c r="J49" s="1" t="s">
        <v>215</v>
      </c>
      <c r="K49" s="4">
        <v>191.37</v>
      </c>
      <c r="L49" s="4">
        <v>15.34</v>
      </c>
      <c r="M49" s="4">
        <v>69.48</v>
      </c>
      <c r="N49" s="4">
        <v>2</v>
      </c>
      <c r="O49" s="4">
        <v>165.25</v>
      </c>
      <c r="P49" s="4">
        <v>5</v>
      </c>
      <c r="Q49">
        <f>VLOOKUP($E49,'污水处理厂网运行情况（二）'!$E:$N,2,FALSE)</f>
        <v>19.32</v>
      </c>
      <c r="R49">
        <f>VLOOKUP($E49,'污水处理厂网运行情况（二）'!$E:$N,3,FALSE)</f>
        <v>0.08</v>
      </c>
      <c r="S49">
        <f>VLOOKUP($E49,'污水处理厂网运行情况（二）'!$E:$N,4,FALSE)</f>
        <v>23.59</v>
      </c>
      <c r="T49">
        <f>VLOOKUP($E49,'污水处理厂网运行情况（二）'!$E:$N,5,FALSE)</f>
        <v>9.14</v>
      </c>
      <c r="U49">
        <f>VLOOKUP($E49,'污水处理厂网运行情况（二）'!$E:$N,6,FALSE)</f>
        <v>3.32</v>
      </c>
      <c r="V49">
        <f>VLOOKUP($E49,'污水处理厂网运行情况（二）'!$E:$N,7,FALSE)</f>
        <v>0.17</v>
      </c>
      <c r="W49">
        <f>VLOOKUP($E49,'污水处理厂网运行情况（二）'!$E:$N,10,FALSE)</f>
        <v>3161136</v>
      </c>
      <c r="X49" t="s">
        <v>468</v>
      </c>
    </row>
    <row r="50" spans="1:24" ht="14.35" customHeight="1">
      <c r="A50" s="1">
        <v>47</v>
      </c>
      <c r="B50" s="1" t="s">
        <v>150</v>
      </c>
      <c r="C50" s="3" t="s">
        <v>163</v>
      </c>
      <c r="D50" s="3" t="s">
        <v>193</v>
      </c>
      <c r="E50" s="4" t="s">
        <v>170</v>
      </c>
      <c r="F50" s="4">
        <v>16</v>
      </c>
      <c r="G50" s="1">
        <v>6008.45</v>
      </c>
      <c r="H50" s="1" t="s">
        <v>429</v>
      </c>
      <c r="I50" s="1" t="s">
        <v>352</v>
      </c>
      <c r="J50" s="1" t="s">
        <v>215</v>
      </c>
      <c r="K50" s="4">
        <v>218.61</v>
      </c>
      <c r="L50" s="4">
        <v>15.58</v>
      </c>
      <c r="M50" s="4">
        <v>83.02</v>
      </c>
      <c r="N50" s="4">
        <v>2</v>
      </c>
      <c r="O50" s="4">
        <v>155.36000000000001</v>
      </c>
      <c r="P50" s="4">
        <v>5</v>
      </c>
      <c r="Q50">
        <f>VLOOKUP($E50,'污水处理厂网运行情况（二）'!$E:$N,2,FALSE)</f>
        <v>20.57</v>
      </c>
      <c r="R50">
        <f>VLOOKUP($E50,'污水处理厂网运行情况（二）'!$E:$N,3,FALSE)</f>
        <v>0.11</v>
      </c>
      <c r="S50">
        <f>VLOOKUP($E50,'污水处理厂网运行情况（二）'!$E:$N,4,FALSE)</f>
        <v>27.65</v>
      </c>
      <c r="T50">
        <f>VLOOKUP($E50,'污水处理厂网运行情况（二）'!$E:$N,5,FALSE)</f>
        <v>8.8000000000000007</v>
      </c>
      <c r="U50">
        <f>VLOOKUP($E50,'污水处理厂网运行情况（二）'!$E:$N,6,FALSE)</f>
        <v>5.69</v>
      </c>
      <c r="V50">
        <f>VLOOKUP($E50,'污水处理厂网运行情况（二）'!$E:$N,7,FALSE)</f>
        <v>0.06</v>
      </c>
      <c r="W50">
        <f>VLOOKUP($E50,'污水处理厂网运行情况（二）'!$E:$N,10,FALSE)</f>
        <v>2478022</v>
      </c>
      <c r="X50" t="s">
        <v>468</v>
      </c>
    </row>
    <row r="51" spans="1:24" ht="14.35" customHeight="1">
      <c r="A51" s="1">
        <v>48</v>
      </c>
      <c r="B51" s="1" t="s">
        <v>150</v>
      </c>
      <c r="C51" s="3" t="s">
        <v>171</v>
      </c>
      <c r="D51" s="3" t="s">
        <v>194</v>
      </c>
      <c r="E51" s="4" t="s">
        <v>194</v>
      </c>
      <c r="F51" s="4">
        <v>9</v>
      </c>
      <c r="G51" s="1">
        <v>2593.7399999999998</v>
      </c>
      <c r="H51" s="1" t="s">
        <v>412</v>
      </c>
      <c r="I51" s="1" t="s">
        <v>353</v>
      </c>
      <c r="J51" s="1" t="s">
        <v>213</v>
      </c>
      <c r="K51" s="4">
        <v>220</v>
      </c>
      <c r="L51" s="4">
        <v>19.100000000000001</v>
      </c>
      <c r="M51" s="4">
        <v>93</v>
      </c>
      <c r="N51" s="4">
        <v>2.8</v>
      </c>
      <c r="O51" s="4">
        <v>174</v>
      </c>
      <c r="P51" s="4">
        <v>3.2</v>
      </c>
      <c r="Q51">
        <f>VLOOKUP($E51,'污水处理厂网运行情况（二）'!$E:$N,2,FALSE)</f>
        <v>16.5</v>
      </c>
      <c r="R51">
        <f>VLOOKUP($E51,'污水处理厂网运行情况（二）'!$E:$N,3,FALSE)</f>
        <v>0.39</v>
      </c>
      <c r="S51">
        <f>VLOOKUP($E51,'污水处理厂网运行情况（二）'!$E:$N,4,FALSE)</f>
        <v>20.9</v>
      </c>
      <c r="T51">
        <f>VLOOKUP($E51,'污水处理厂网运行情况（二）'!$E:$N,5,FALSE)</f>
        <v>10.199999999999999</v>
      </c>
      <c r="U51">
        <f>VLOOKUP($E51,'污水处理厂网运行情况（二）'!$E:$N,6,FALSE)</f>
        <v>3.4</v>
      </c>
      <c r="V51">
        <f>VLOOKUP($E51,'污水处理厂网运行情况（二）'!$E:$N,7,FALSE)</f>
        <v>0.15</v>
      </c>
      <c r="W51">
        <f>VLOOKUP($E51,'污水处理厂网运行情况（二）'!$E:$N,10,FALSE)</f>
        <v>6686630</v>
      </c>
      <c r="X51" t="s">
        <v>460</v>
      </c>
    </row>
    <row r="52" spans="1:24" ht="14.35" customHeight="1">
      <c r="A52" s="1">
        <v>49</v>
      </c>
      <c r="B52" s="1" t="s">
        <v>150</v>
      </c>
      <c r="C52" s="3" t="s">
        <v>172</v>
      </c>
      <c r="D52" s="3" t="s">
        <v>195</v>
      </c>
      <c r="E52" s="4" t="s">
        <v>201</v>
      </c>
      <c r="F52" s="4">
        <v>7</v>
      </c>
      <c r="G52" s="1">
        <v>2544.83</v>
      </c>
      <c r="H52" s="1" t="s">
        <v>411</v>
      </c>
      <c r="I52" s="1" t="s">
        <v>354</v>
      </c>
      <c r="J52" s="1" t="s">
        <v>60</v>
      </c>
      <c r="K52" s="4">
        <v>169.72</v>
      </c>
      <c r="L52" s="4">
        <v>17.920000000000002</v>
      </c>
      <c r="M52" s="4">
        <v>69.42</v>
      </c>
      <c r="N52" s="4">
        <v>1.54</v>
      </c>
      <c r="O52" s="4">
        <v>58.69</v>
      </c>
      <c r="P52" s="4">
        <v>2.2200000000000002</v>
      </c>
      <c r="Q52">
        <f>VLOOKUP($E52,'污水处理厂网运行情况（二）'!$E:$N,2,FALSE)</f>
        <v>20.68</v>
      </c>
      <c r="R52">
        <f>VLOOKUP($E52,'污水处理厂网运行情况（二）'!$E:$N,3,FALSE)</f>
        <v>0.18</v>
      </c>
      <c r="S52">
        <f>VLOOKUP($E52,'污水处理厂网运行情况（二）'!$E:$N,4,FALSE)</f>
        <v>22.12</v>
      </c>
      <c r="T52">
        <f>VLOOKUP($E52,'污水处理厂网运行情况（二）'!$E:$N,5,FALSE)</f>
        <v>8.6300000000000008</v>
      </c>
      <c r="U52">
        <f>VLOOKUP($E52,'污水处理厂网运行情况（二）'!$E:$N,6,FALSE)</f>
        <v>2.38</v>
      </c>
      <c r="V52">
        <f>VLOOKUP($E52,'污水处理厂网运行情况（二）'!$E:$N,7,FALSE)</f>
        <v>0.2</v>
      </c>
      <c r="W52">
        <f>VLOOKUP($E52,'污水处理厂网运行情况（二）'!$E:$N,10,FALSE)</f>
        <v>6235168</v>
      </c>
      <c r="X52" t="s">
        <v>452</v>
      </c>
    </row>
    <row r="53" spans="1:24" ht="14.35" customHeight="1">
      <c r="A53" s="1">
        <v>50</v>
      </c>
      <c r="B53" s="1" t="s">
        <v>150</v>
      </c>
      <c r="C53" s="3" t="s">
        <v>172</v>
      </c>
      <c r="D53" s="3" t="s">
        <v>195</v>
      </c>
      <c r="E53" s="4" t="s">
        <v>173</v>
      </c>
      <c r="F53" s="4">
        <v>1.5</v>
      </c>
      <c r="G53" s="1">
        <v>371.6</v>
      </c>
      <c r="H53" s="1" t="s">
        <v>433</v>
      </c>
      <c r="I53" s="1" t="s">
        <v>216</v>
      </c>
      <c r="J53" s="1" t="s">
        <v>60</v>
      </c>
      <c r="K53" s="4">
        <v>114.57</v>
      </c>
      <c r="L53" s="4">
        <v>24.53</v>
      </c>
      <c r="M53" s="4">
        <v>36.18</v>
      </c>
      <c r="N53" s="4">
        <v>2.1</v>
      </c>
      <c r="O53" s="4">
        <v>61</v>
      </c>
      <c r="P53" s="4">
        <v>5</v>
      </c>
      <c r="Q53">
        <f>VLOOKUP($E53,'污水处理厂网运行情况（二）'!$E:$N,2,FALSE)</f>
        <v>10.63</v>
      </c>
      <c r="R53">
        <f>VLOOKUP($E53,'污水处理厂网运行情况（二）'!$E:$N,3,FALSE)</f>
        <v>0.62</v>
      </c>
      <c r="S53">
        <f>VLOOKUP($E53,'污水处理厂网运行情况（二）'!$E:$N,4,FALSE)</f>
        <v>14.32</v>
      </c>
      <c r="T53">
        <f>VLOOKUP($E53,'污水处理厂网运行情况（二）'!$E:$N,5,FALSE)</f>
        <v>5.89</v>
      </c>
      <c r="U53">
        <f>VLOOKUP($E53,'污水处理厂网运行情况（二）'!$E:$N,6,FALSE)</f>
        <v>0.95</v>
      </c>
      <c r="V53">
        <f>VLOOKUP($E53,'污水处理厂网运行情况（二）'!$E:$N,7,FALSE)</f>
        <v>0.05</v>
      </c>
      <c r="W53">
        <f>VLOOKUP($E53,'污水处理厂网运行情况（二）'!$E:$N,10,FALSE)</f>
        <v>1556670</v>
      </c>
      <c r="X53" t="s">
        <v>452</v>
      </c>
    </row>
    <row r="54" spans="1:24" ht="14.35" customHeight="1">
      <c r="A54" s="1">
        <v>51</v>
      </c>
      <c r="B54" s="1" t="s">
        <v>150</v>
      </c>
      <c r="C54" s="3" t="s">
        <v>172</v>
      </c>
      <c r="D54" s="3" t="s">
        <v>195</v>
      </c>
      <c r="E54" s="4" t="s">
        <v>174</v>
      </c>
      <c r="F54" s="4">
        <v>2</v>
      </c>
      <c r="G54" s="1">
        <v>219.96</v>
      </c>
      <c r="H54" s="1" t="s">
        <v>217</v>
      </c>
      <c r="I54" s="1" t="s">
        <v>216</v>
      </c>
      <c r="J54" s="1" t="s">
        <v>218</v>
      </c>
      <c r="K54" s="4">
        <v>199.3</v>
      </c>
      <c r="L54" s="4">
        <v>40.299999999999997</v>
      </c>
      <c r="M54" s="4">
        <v>54.7</v>
      </c>
      <c r="N54" s="4">
        <v>1.5</v>
      </c>
      <c r="O54" s="4">
        <v>151</v>
      </c>
      <c r="P54" s="4">
        <v>7</v>
      </c>
      <c r="Q54">
        <f>VLOOKUP($E54,'污水处理厂网运行情况（二）'!$E:$N,2,FALSE)</f>
        <v>14.87</v>
      </c>
      <c r="R54">
        <f>VLOOKUP($E54,'污水处理厂网运行情况（二）'!$E:$N,3,FALSE)</f>
        <v>0.83</v>
      </c>
      <c r="S54">
        <f>VLOOKUP($E54,'污水处理厂网运行情况（二）'!$E:$N,4,FALSE)</f>
        <v>18.100000000000001</v>
      </c>
      <c r="T54">
        <f>VLOOKUP($E54,'污水处理厂网运行情况（二）'!$E:$N,5,FALSE)</f>
        <v>6.86</v>
      </c>
      <c r="U54">
        <f>VLOOKUP($E54,'污水处理厂网运行情况（二）'!$E:$N,6,FALSE)</f>
        <v>1.4</v>
      </c>
      <c r="V54">
        <f>VLOOKUP($E54,'污水处理厂网运行情况（二）'!$E:$N,7,FALSE)</f>
        <v>0.25</v>
      </c>
      <c r="W54">
        <f>VLOOKUP($E54,'污水处理厂网运行情况（二）'!$E:$N,10,FALSE)</f>
        <v>2046684</v>
      </c>
      <c r="X54" t="s">
        <v>448</v>
      </c>
    </row>
    <row r="55" spans="1:24" ht="14.35" customHeight="1">
      <c r="A55" s="1">
        <v>52</v>
      </c>
      <c r="B55" s="1" t="s">
        <v>150</v>
      </c>
      <c r="C55" s="3" t="s">
        <v>172</v>
      </c>
      <c r="D55" s="3" t="s">
        <v>195</v>
      </c>
      <c r="E55" s="4" t="s">
        <v>175</v>
      </c>
      <c r="F55" s="4">
        <v>0.5</v>
      </c>
      <c r="G55" s="1">
        <v>128.65</v>
      </c>
      <c r="H55" s="1" t="s">
        <v>433</v>
      </c>
      <c r="I55" s="1" t="s">
        <v>219</v>
      </c>
      <c r="J55" s="1" t="s">
        <v>60</v>
      </c>
      <c r="K55" s="4">
        <v>86.7</v>
      </c>
      <c r="L55" s="4">
        <v>15</v>
      </c>
      <c r="M55" s="4">
        <v>28.7</v>
      </c>
      <c r="N55" s="4">
        <v>2.9</v>
      </c>
      <c r="O55" s="4">
        <v>42</v>
      </c>
      <c r="P55" s="4">
        <v>4</v>
      </c>
      <c r="Q55">
        <f>VLOOKUP($E55,'污水处理厂网运行情况（二）'!$E:$N,2,FALSE)</f>
        <v>8.3699999999999992</v>
      </c>
      <c r="R55">
        <f>VLOOKUP($E55,'污水处理厂网运行情况（二）'!$E:$N,3,FALSE)</f>
        <v>0.15</v>
      </c>
      <c r="S55">
        <f>VLOOKUP($E55,'污水处理厂网运行情况（二）'!$E:$N,4,FALSE)</f>
        <v>16.68</v>
      </c>
      <c r="T55">
        <f>VLOOKUP($E55,'污水处理厂网运行情况（二）'!$E:$N,5,FALSE)</f>
        <v>6.14</v>
      </c>
      <c r="U55">
        <f>VLOOKUP($E55,'污水处理厂网运行情况（二）'!$E:$N,6,FALSE)</f>
        <v>0.93</v>
      </c>
      <c r="V55">
        <f>VLOOKUP($E55,'污水处理厂网运行情况（二）'!$E:$N,7,FALSE)</f>
        <v>0.11</v>
      </c>
      <c r="W55">
        <f>VLOOKUP($E55,'污水处理厂网运行情况（二）'!$E:$N,10,FALSE)</f>
        <v>633780</v>
      </c>
      <c r="X55" t="s">
        <v>452</v>
      </c>
    </row>
    <row r="56" spans="1:24" ht="14.35" customHeight="1">
      <c r="A56" s="1">
        <v>53</v>
      </c>
      <c r="B56" s="1" t="s">
        <v>150</v>
      </c>
      <c r="C56" s="3" t="s">
        <v>172</v>
      </c>
      <c r="D56" s="3" t="s">
        <v>195</v>
      </c>
      <c r="E56" s="4" t="s">
        <v>176</v>
      </c>
      <c r="F56" s="4">
        <v>0.45</v>
      </c>
      <c r="G56" s="1">
        <v>98.39</v>
      </c>
      <c r="H56" s="1" t="s">
        <v>433</v>
      </c>
      <c r="I56" s="1" t="s">
        <v>219</v>
      </c>
      <c r="J56" s="1" t="s">
        <v>60</v>
      </c>
      <c r="K56" s="4">
        <v>143.69999999999999</v>
      </c>
      <c r="L56" s="4">
        <v>21</v>
      </c>
      <c r="M56" s="4">
        <v>48.2</v>
      </c>
      <c r="N56" s="4">
        <v>2.06</v>
      </c>
      <c r="O56" s="4">
        <v>97</v>
      </c>
      <c r="P56" s="4">
        <v>3</v>
      </c>
      <c r="Q56">
        <f>VLOOKUP($E56,'污水处理厂网运行情况（二）'!$E:$N,2,FALSE)</f>
        <v>15.4</v>
      </c>
      <c r="R56">
        <f>VLOOKUP($E56,'污水处理厂网运行情况（二）'!$E:$N,3,FALSE)</f>
        <v>0.17</v>
      </c>
      <c r="S56">
        <f>VLOOKUP($E56,'污水处理厂网运行情况（二）'!$E:$N,4,FALSE)</f>
        <v>7.3</v>
      </c>
      <c r="T56">
        <f>VLOOKUP($E56,'污水处理厂网运行情况（二）'!$E:$N,5,FALSE)</f>
        <v>7.44</v>
      </c>
      <c r="U56">
        <f>VLOOKUP($E56,'污水处理厂网运行情况（二）'!$E:$N,6,FALSE)</f>
        <v>1.95</v>
      </c>
      <c r="V56">
        <f>VLOOKUP($E56,'污水处理厂网运行情况（二）'!$E:$N,7,FALSE)</f>
        <v>0.2</v>
      </c>
      <c r="W56">
        <f>VLOOKUP($E56,'污水处理厂网运行情况（二）'!$E:$N,10,FALSE)</f>
        <v>1302096</v>
      </c>
      <c r="X56" t="s">
        <v>452</v>
      </c>
    </row>
    <row r="57" spans="1:24" ht="14.35" customHeight="1">
      <c r="A57" s="1">
        <v>54</v>
      </c>
      <c r="B57" s="1" t="s">
        <v>150</v>
      </c>
      <c r="C57" s="3" t="s">
        <v>177</v>
      </c>
      <c r="D57" s="3" t="s">
        <v>178</v>
      </c>
      <c r="E57" s="4" t="s">
        <v>202</v>
      </c>
      <c r="F57" s="4">
        <v>1.5</v>
      </c>
      <c r="G57" s="1">
        <v>482.39</v>
      </c>
      <c r="H57" s="1" t="s">
        <v>211</v>
      </c>
      <c r="I57" s="1" t="s">
        <v>220</v>
      </c>
      <c r="J57" s="1" t="s">
        <v>210</v>
      </c>
      <c r="K57" s="4">
        <v>150.04</v>
      </c>
      <c r="L57" s="4">
        <v>12.19</v>
      </c>
      <c r="M57" s="4">
        <v>65.099999999999994</v>
      </c>
      <c r="N57" s="4">
        <v>5.33</v>
      </c>
      <c r="O57" s="4">
        <v>152.56</v>
      </c>
      <c r="P57" s="4">
        <v>5.63</v>
      </c>
      <c r="Q57">
        <f>VLOOKUP($E57,'污水处理厂网运行情况（二）'!$E:$N,2,FALSE)</f>
        <v>12.67</v>
      </c>
      <c r="R57">
        <f>VLOOKUP($E57,'污水处理厂网运行情况（二）'!$E:$N,3,FALSE)</f>
        <v>0.37</v>
      </c>
      <c r="S57">
        <f>VLOOKUP($E57,'污水处理厂网运行情况（二）'!$E:$N,4,FALSE)</f>
        <v>27.21</v>
      </c>
      <c r="T57">
        <f>VLOOKUP($E57,'污水处理厂网运行情况（二）'!$E:$N,5,FALSE)</f>
        <v>7.91</v>
      </c>
      <c r="U57">
        <f>VLOOKUP($E57,'污水处理厂网运行情况（二）'!$E:$N,6,FALSE)</f>
        <v>2.81</v>
      </c>
      <c r="V57">
        <f>VLOOKUP($E57,'污水处理厂网运行情况（二）'!$E:$N,7,FALSE)</f>
        <v>7.0000000000000007E-2</v>
      </c>
      <c r="W57">
        <f>VLOOKUP($E57,'污水处理厂网运行情况（二）'!$E:$N,10,FALSE)</f>
        <v>12008</v>
      </c>
      <c r="X57" t="s">
        <v>450</v>
      </c>
    </row>
    <row r="58" spans="1:24" ht="14.35" customHeight="1">
      <c r="A58" s="1">
        <v>55</v>
      </c>
      <c r="B58" s="1" t="s">
        <v>150</v>
      </c>
      <c r="C58" s="3" t="s">
        <v>177</v>
      </c>
      <c r="D58" s="3" t="s">
        <v>178</v>
      </c>
      <c r="E58" s="4" t="s">
        <v>203</v>
      </c>
      <c r="F58" s="4">
        <v>0.4</v>
      </c>
      <c r="G58" s="1">
        <v>157.56</v>
      </c>
      <c r="H58" s="1" t="s">
        <v>211</v>
      </c>
      <c r="I58" s="1" t="s">
        <v>221</v>
      </c>
      <c r="J58" s="1" t="s">
        <v>210</v>
      </c>
      <c r="K58" s="4">
        <v>135.18</v>
      </c>
      <c r="L58" s="4">
        <v>15.19</v>
      </c>
      <c r="M58" s="4">
        <v>51.56</v>
      </c>
      <c r="N58" s="4">
        <v>5.89</v>
      </c>
      <c r="O58" s="4">
        <v>81.67</v>
      </c>
      <c r="P58" s="4">
        <v>6.17</v>
      </c>
      <c r="Q58">
        <f>VLOOKUP($E58,'污水处理厂网运行情况（二）'!$E:$N,2,FALSE)</f>
        <v>9.8699999999999992</v>
      </c>
      <c r="R58">
        <f>VLOOKUP($E58,'污水处理厂网运行情况（二）'!$E:$N,3,FALSE)</f>
        <v>0.45</v>
      </c>
      <c r="S58">
        <f>VLOOKUP($E58,'污水处理厂网运行情况（二）'!$E:$N,4,FALSE)</f>
        <v>16.670000000000002</v>
      </c>
      <c r="T58">
        <f>VLOOKUP($E58,'污水处理厂网运行情况（二）'!$E:$N,5,FALSE)</f>
        <v>7.47</v>
      </c>
      <c r="U58">
        <f>VLOOKUP($E58,'污水处理厂网运行情况（二）'!$E:$N,6,FALSE)</f>
        <v>1.08</v>
      </c>
      <c r="V58">
        <f>VLOOKUP($E58,'污水处理厂网运行情况（二）'!$E:$N,7,FALSE)</f>
        <v>0.2</v>
      </c>
      <c r="W58">
        <f>VLOOKUP($E58,'污水处理厂网运行情况（二）'!$E:$N,10,FALSE)</f>
        <v>1084132</v>
      </c>
      <c r="X58" t="s">
        <v>450</v>
      </c>
    </row>
    <row r="59" spans="1:24" ht="14.35" customHeight="1">
      <c r="A59" s="1">
        <v>56</v>
      </c>
      <c r="B59" s="1" t="s">
        <v>150</v>
      </c>
      <c r="C59" s="3" t="s">
        <v>177</v>
      </c>
      <c r="D59" s="3" t="s">
        <v>178</v>
      </c>
      <c r="E59" s="4" t="s">
        <v>204</v>
      </c>
      <c r="F59" s="4">
        <v>0.5</v>
      </c>
      <c r="G59" s="1">
        <v>139.04</v>
      </c>
      <c r="H59" s="1" t="s">
        <v>411</v>
      </c>
      <c r="I59" s="1" t="s">
        <v>221</v>
      </c>
      <c r="J59" s="1" t="s">
        <v>210</v>
      </c>
      <c r="K59" s="4">
        <v>240.88</v>
      </c>
      <c r="L59" s="4">
        <v>11.79</v>
      </c>
      <c r="M59" s="4">
        <v>83.86</v>
      </c>
      <c r="N59" s="4">
        <v>7.83</v>
      </c>
      <c r="O59" s="4">
        <v>97.18</v>
      </c>
      <c r="P59" s="4">
        <v>7.54</v>
      </c>
      <c r="Q59">
        <f>VLOOKUP($E59,'污水处理厂网运行情况（二）'!$E:$N,2,FALSE)</f>
        <v>17.12</v>
      </c>
      <c r="R59">
        <f>VLOOKUP($E59,'污水处理厂网运行情况（二）'!$E:$N,3,FALSE)</f>
        <v>0.15</v>
      </c>
      <c r="S59">
        <f>VLOOKUP($E59,'污水处理厂网运行情况（二）'!$E:$N,4,FALSE)</f>
        <v>31.81</v>
      </c>
      <c r="T59">
        <f>VLOOKUP($E59,'污水处理厂网运行情况（二）'!$E:$N,5,FALSE)</f>
        <v>6.84</v>
      </c>
      <c r="U59">
        <f>VLOOKUP($E59,'污水处理厂网运行情况（二）'!$E:$N,6,FALSE)</f>
        <v>2.33</v>
      </c>
      <c r="V59">
        <f>VLOOKUP($E59,'污水处理厂网运行情况（二）'!$E:$N,7,FALSE)</f>
        <v>0.1</v>
      </c>
      <c r="W59">
        <f>VLOOKUP($E59,'污水处理厂网运行情况（二）'!$E:$N,10,FALSE)</f>
        <v>906180</v>
      </c>
      <c r="X59" t="s">
        <v>452</v>
      </c>
    </row>
    <row r="60" spans="1:24" ht="14.35" customHeight="1">
      <c r="A60" s="1">
        <v>57</v>
      </c>
      <c r="B60" s="1" t="s">
        <v>150</v>
      </c>
      <c r="C60" s="3" t="s">
        <v>177</v>
      </c>
      <c r="D60" s="3" t="s">
        <v>178</v>
      </c>
      <c r="E60" s="7" t="s">
        <v>207</v>
      </c>
      <c r="F60" s="4">
        <v>0.25</v>
      </c>
      <c r="G60" s="1">
        <v>71.260000000000005</v>
      </c>
      <c r="H60" s="1" t="s">
        <v>411</v>
      </c>
      <c r="I60" s="1" t="s">
        <v>221</v>
      </c>
      <c r="J60" s="1" t="s">
        <v>210</v>
      </c>
      <c r="K60" s="4">
        <v>160.16</v>
      </c>
      <c r="L60" s="4">
        <v>23.56</v>
      </c>
      <c r="M60" s="4">
        <v>59.07</v>
      </c>
      <c r="N60" s="4">
        <v>6.48</v>
      </c>
      <c r="O60" s="4">
        <v>104.25</v>
      </c>
      <c r="P60" s="4">
        <v>6.4</v>
      </c>
      <c r="Q60">
        <f>VLOOKUP($E60,'污水处理厂网运行情况（二）'!$E:$N,2,FALSE)</f>
        <v>18.88</v>
      </c>
      <c r="R60">
        <f>VLOOKUP($E60,'污水处理厂网运行情况（二）'!$E:$N,3,FALSE)</f>
        <v>0.25</v>
      </c>
      <c r="S60">
        <f>VLOOKUP($E60,'污水处理厂网运行情况（二）'!$E:$N,4,FALSE)</f>
        <v>25.03</v>
      </c>
      <c r="T60">
        <f>VLOOKUP($E60,'污水处理厂网运行情况（二）'!$E:$N,5,FALSE)</f>
        <v>4.18</v>
      </c>
      <c r="U60">
        <f>VLOOKUP($E60,'污水处理厂网运行情况（二）'!$E:$N,6,FALSE)</f>
        <v>2.0099999999999998</v>
      </c>
      <c r="V60">
        <f>VLOOKUP($E60,'污水处理厂网运行情况（二）'!$E:$N,7,FALSE)</f>
        <v>0.18</v>
      </c>
      <c r="W60">
        <f>VLOOKUP($E60,'污水处理厂网运行情况（二）'!$E:$N,10,FALSE)</f>
        <v>576974</v>
      </c>
      <c r="X60" t="s">
        <v>452</v>
      </c>
    </row>
    <row r="61" spans="1:24" ht="14.35" customHeight="1">
      <c r="A61" s="1">
        <v>58</v>
      </c>
      <c r="B61" s="1" t="s">
        <v>150</v>
      </c>
      <c r="C61" s="3" t="s">
        <v>177</v>
      </c>
      <c r="D61" s="3" t="s">
        <v>178</v>
      </c>
      <c r="E61" s="4" t="s">
        <v>205</v>
      </c>
      <c r="F61" s="4">
        <v>0.75</v>
      </c>
      <c r="G61" s="1">
        <v>149.80000000000001</v>
      </c>
      <c r="H61" s="1" t="s">
        <v>211</v>
      </c>
      <c r="I61" s="1" t="s">
        <v>221</v>
      </c>
      <c r="J61" s="1" t="s">
        <v>210</v>
      </c>
      <c r="K61" s="4">
        <v>118.67</v>
      </c>
      <c r="L61" s="4">
        <v>27.37</v>
      </c>
      <c r="M61" s="4">
        <v>37.57</v>
      </c>
      <c r="N61" s="4">
        <v>6.65</v>
      </c>
      <c r="O61" s="4">
        <v>78.78</v>
      </c>
      <c r="P61" s="4">
        <v>7.63</v>
      </c>
      <c r="Q61">
        <f>VLOOKUP($E61,'污水处理厂网运行情况（二）'!$E:$N,2,FALSE)</f>
        <v>19.510000000000002</v>
      </c>
      <c r="R61">
        <f>VLOOKUP($E61,'污水处理厂网运行情况（二）'!$E:$N,3,FALSE)</f>
        <v>1.27</v>
      </c>
      <c r="S61">
        <f>VLOOKUP($E61,'污水处理厂网运行情况（二）'!$E:$N,4,FALSE)</f>
        <v>28.59</v>
      </c>
      <c r="T61">
        <f>VLOOKUP($E61,'污水处理厂网运行情况（二）'!$E:$N,5,FALSE)</f>
        <v>9.68</v>
      </c>
      <c r="U61">
        <f>VLOOKUP($E61,'污水处理厂网运行情况（二）'!$E:$N,6,FALSE)</f>
        <v>2.54</v>
      </c>
      <c r="V61">
        <f>VLOOKUP($E61,'污水处理厂网运行情况（二）'!$E:$N,7,FALSE)</f>
        <v>0.22</v>
      </c>
      <c r="W61">
        <f>VLOOKUP($E61,'污水处理厂网运行情况（二）'!$E:$N,10,FALSE)</f>
        <v>727628</v>
      </c>
      <c r="X61" t="s">
        <v>450</v>
      </c>
    </row>
    <row r="62" spans="1:24" ht="14.35" customHeight="1">
      <c r="A62" s="1">
        <v>59</v>
      </c>
      <c r="B62" s="1" t="s">
        <v>151</v>
      </c>
      <c r="C62" s="3" t="s">
        <v>179</v>
      </c>
      <c r="D62" s="3" t="s">
        <v>189</v>
      </c>
      <c r="E62" s="4" t="s">
        <v>206</v>
      </c>
      <c r="F62" s="4">
        <v>40</v>
      </c>
      <c r="G62" s="1">
        <v>12233.08</v>
      </c>
      <c r="H62" s="1" t="s">
        <v>413</v>
      </c>
      <c r="I62" s="1" t="s">
        <v>222</v>
      </c>
      <c r="J62" s="1" t="s">
        <v>213</v>
      </c>
      <c r="K62" s="4">
        <v>185.82</v>
      </c>
      <c r="L62" s="4">
        <v>8.7200000000000006</v>
      </c>
      <c r="M62" s="4">
        <v>99.93</v>
      </c>
      <c r="N62" s="4">
        <v>2.77</v>
      </c>
      <c r="O62" s="4">
        <v>182.38</v>
      </c>
      <c r="P62" s="4">
        <v>2.35</v>
      </c>
      <c r="Q62">
        <f>VLOOKUP($E62,'污水处理厂网运行情况（二）'!$E:$N,2,FALSE)</f>
        <v>24.17</v>
      </c>
      <c r="R62">
        <f>VLOOKUP($E62,'污水处理厂网运行情况（二）'!$E:$N,3,FALSE)</f>
        <v>0.14000000000000001</v>
      </c>
      <c r="S62">
        <f>VLOOKUP($E62,'污水处理厂网运行情况（二）'!$E:$N,4,FALSE)</f>
        <v>27.13</v>
      </c>
      <c r="T62">
        <f>VLOOKUP($E62,'污水处理厂网运行情况（二）'!$E:$N,5,FALSE)</f>
        <v>9</v>
      </c>
      <c r="U62">
        <f>VLOOKUP($E62,'污水处理厂网运行情况（二）'!$E:$N,6,FALSE)</f>
        <v>3.52</v>
      </c>
      <c r="V62">
        <f>VLOOKUP($E62,'污水处理厂网运行情况（二）'!$E:$N,7,FALSE)</f>
        <v>0.19</v>
      </c>
      <c r="W62">
        <f>VLOOKUP($E62,'污水处理厂网运行情况（二）'!$E:$N,10,FALSE)</f>
        <v>30509120</v>
      </c>
      <c r="X62" t="s">
        <v>452</v>
      </c>
    </row>
    <row r="63" spans="1:24" ht="14.35" customHeight="1">
      <c r="A63" s="1">
        <v>60</v>
      </c>
      <c r="B63" s="1" t="s">
        <v>151</v>
      </c>
      <c r="C63" s="3" t="s">
        <v>180</v>
      </c>
      <c r="D63" s="3" t="s">
        <v>196</v>
      </c>
      <c r="E63" s="4" t="s">
        <v>181</v>
      </c>
      <c r="F63" s="4">
        <v>0.6</v>
      </c>
      <c r="G63" s="1">
        <v>155.72999999999999</v>
      </c>
      <c r="H63" s="1" t="s">
        <v>223</v>
      </c>
      <c r="I63" s="1" t="s">
        <v>224</v>
      </c>
      <c r="J63" s="1" t="s">
        <v>225</v>
      </c>
      <c r="K63" s="4">
        <v>146.4</v>
      </c>
      <c r="L63" s="4">
        <v>12.93</v>
      </c>
      <c r="M63" s="4">
        <v>79.95</v>
      </c>
      <c r="N63" s="4">
        <v>1.25</v>
      </c>
      <c r="O63" s="4">
        <v>107.17</v>
      </c>
      <c r="P63" s="4">
        <v>0.91</v>
      </c>
      <c r="Q63">
        <f>VLOOKUP($E63,'污水处理厂网运行情况（二）'!$E:$N,2,FALSE)</f>
        <v>17.829999999999998</v>
      </c>
      <c r="R63">
        <f>VLOOKUP($E63,'污水处理厂网运行情况（二）'!$E:$N,3,FALSE)</f>
        <v>0.37</v>
      </c>
      <c r="S63">
        <f>VLOOKUP($E63,'污水处理厂网运行情况（二）'!$E:$N,4,FALSE)</f>
        <v>23.62</v>
      </c>
      <c r="T63">
        <f>VLOOKUP($E63,'污水处理厂网运行情况（二）'!$E:$N,5,FALSE)</f>
        <v>8.5500000000000007</v>
      </c>
      <c r="U63">
        <f>VLOOKUP($E63,'污水处理厂网运行情况（二）'!$E:$N,6,FALSE)</f>
        <v>2.77</v>
      </c>
      <c r="V63">
        <f>VLOOKUP($E63,'污水处理厂网运行情况（二）'!$E:$N,7,FALSE)</f>
        <v>0.15</v>
      </c>
      <c r="W63">
        <f>VLOOKUP($E63,'污水处理厂网运行情况（二）'!$E:$N,10,FALSE)</f>
        <v>603764</v>
      </c>
      <c r="X63" t="s">
        <v>448</v>
      </c>
    </row>
    <row r="64" spans="1:24" ht="14.35" customHeight="1">
      <c r="A64" s="1">
        <v>61</v>
      </c>
      <c r="B64" s="1" t="s">
        <v>151</v>
      </c>
      <c r="C64" s="3" t="s">
        <v>180</v>
      </c>
      <c r="D64" s="3" t="s">
        <v>196</v>
      </c>
      <c r="E64" s="4" t="s">
        <v>182</v>
      </c>
      <c r="F64" s="4">
        <v>1</v>
      </c>
      <c r="G64" s="1">
        <v>222.76</v>
      </c>
      <c r="H64" s="1" t="s">
        <v>411</v>
      </c>
      <c r="I64" s="1" t="s">
        <v>224</v>
      </c>
      <c r="J64" s="1" t="s">
        <v>226</v>
      </c>
      <c r="K64" s="4">
        <v>92.16</v>
      </c>
      <c r="L64" s="4">
        <v>10.07</v>
      </c>
      <c r="M64" s="4">
        <v>28.02</v>
      </c>
      <c r="N64" s="4">
        <v>2.06</v>
      </c>
      <c r="O64" s="4">
        <v>61.07</v>
      </c>
      <c r="P64" s="4">
        <v>0.8</v>
      </c>
      <c r="Q64">
        <f>VLOOKUP($E64,'污水处理厂网运行情况（二）'!$E:$N,2,FALSE)</f>
        <v>35.4</v>
      </c>
      <c r="R64">
        <f>VLOOKUP($E64,'污水处理厂网运行情况（二）'!$E:$N,3,FALSE)</f>
        <v>0.18</v>
      </c>
      <c r="S64">
        <f>VLOOKUP($E64,'污水处理厂网运行情况（二）'!$E:$N,4,FALSE)</f>
        <v>37.21</v>
      </c>
      <c r="T64">
        <f>VLOOKUP($E64,'污水处理厂网运行情况（二）'!$E:$N,5,FALSE)</f>
        <v>6.24</v>
      </c>
      <c r="U64">
        <f>VLOOKUP($E64,'污水处理厂网运行情况（二）'!$E:$N,6,FALSE)</f>
        <v>2.25</v>
      </c>
      <c r="V64">
        <f>VLOOKUP($E64,'污水处理厂网运行情况（二）'!$E:$N,7,FALSE)</f>
        <v>0.09</v>
      </c>
      <c r="W64">
        <f>VLOOKUP($E64,'污水处理厂网运行情况（二）'!$E:$N,10,FALSE)</f>
        <v>1058230</v>
      </c>
      <c r="X64" t="s">
        <v>452</v>
      </c>
    </row>
    <row r="65" spans="1:24" ht="14.35" customHeight="1">
      <c r="A65" s="1">
        <v>62</v>
      </c>
      <c r="B65" s="1" t="s">
        <v>151</v>
      </c>
      <c r="C65" s="3" t="s">
        <v>180</v>
      </c>
      <c r="D65" s="3" t="s">
        <v>196</v>
      </c>
      <c r="E65" s="4" t="s">
        <v>183</v>
      </c>
      <c r="F65" s="4">
        <v>1</v>
      </c>
      <c r="G65" s="1">
        <v>197.9</v>
      </c>
      <c r="H65" s="1" t="s">
        <v>223</v>
      </c>
      <c r="I65" s="1" t="s">
        <v>224</v>
      </c>
      <c r="J65" s="1" t="s">
        <v>226</v>
      </c>
      <c r="K65" s="4">
        <v>122.68</v>
      </c>
      <c r="L65" s="4">
        <v>7.91</v>
      </c>
      <c r="M65" s="4">
        <v>44.79</v>
      </c>
      <c r="N65" s="4">
        <v>0.76</v>
      </c>
      <c r="O65" s="4">
        <v>103.11</v>
      </c>
      <c r="P65" s="4">
        <v>1.07</v>
      </c>
      <c r="Q65">
        <f>VLOOKUP($E65,'污水处理厂网运行情况（二）'!$E:$N,2,FALSE)</f>
        <v>32.4</v>
      </c>
      <c r="R65">
        <f>VLOOKUP($E65,'污水处理厂网运行情况（二）'!$E:$N,3,FALSE)</f>
        <v>0.21</v>
      </c>
      <c r="S65">
        <f>VLOOKUP($E65,'污水处理厂网运行情况（二）'!$E:$N,4,FALSE)</f>
        <v>35.159999999999997</v>
      </c>
      <c r="T65">
        <f>VLOOKUP($E65,'污水处理厂网运行情况（二）'!$E:$N,5,FALSE)</f>
        <v>7.03</v>
      </c>
      <c r="U65">
        <f>VLOOKUP($E65,'污水处理厂网运行情况（二）'!$E:$N,6,FALSE)</f>
        <v>2.83</v>
      </c>
      <c r="V65">
        <f>VLOOKUP($E65,'污水处理厂网运行情况（二）'!$E:$N,7,FALSE)</f>
        <v>0.1</v>
      </c>
      <c r="W65">
        <f>VLOOKUP($E65,'污水处理厂网运行情况（二）'!$E:$N,10,FALSE)</f>
        <v>1283372</v>
      </c>
      <c r="X65" t="s">
        <v>448</v>
      </c>
    </row>
    <row r="66" spans="1:24">
      <c r="A66" s="1">
        <v>63</v>
      </c>
      <c r="B66" s="1" t="s">
        <v>151</v>
      </c>
      <c r="C66" s="3" t="s">
        <v>180</v>
      </c>
      <c r="D66" s="3" t="s">
        <v>196</v>
      </c>
      <c r="E66" s="4" t="s">
        <v>184</v>
      </c>
      <c r="F66" s="4">
        <v>0.2</v>
      </c>
      <c r="G66" s="1">
        <v>45.7</v>
      </c>
      <c r="H66" s="1" t="s">
        <v>223</v>
      </c>
      <c r="I66" s="1" t="s">
        <v>224</v>
      </c>
      <c r="J66" s="1" t="s">
        <v>226</v>
      </c>
      <c r="K66" s="4">
        <v>130.91</v>
      </c>
      <c r="L66" s="4">
        <v>11.04</v>
      </c>
      <c r="M66" s="4">
        <v>73.02</v>
      </c>
      <c r="N66" s="4">
        <v>0.28000000000000003</v>
      </c>
      <c r="O66" s="4">
        <v>63.93</v>
      </c>
      <c r="P66" s="4">
        <v>0.82</v>
      </c>
      <c r="Q66">
        <f>VLOOKUP($E66,'污水处理厂网运行情况（二）'!$E:$N,2,FALSE)</f>
        <v>26.91</v>
      </c>
      <c r="R66">
        <f>VLOOKUP($E66,'污水处理厂网运行情况（二）'!$E:$N,3,FALSE)</f>
        <v>0.55000000000000004</v>
      </c>
      <c r="S66">
        <f>VLOOKUP($E66,'污水处理厂网运行情况（二）'!$E:$N,4,FALSE)</f>
        <v>30.73</v>
      </c>
      <c r="T66">
        <f>VLOOKUP($E66,'污水处理厂网运行情况（二）'!$E:$N,5,FALSE)</f>
        <v>8.2899999999999991</v>
      </c>
      <c r="U66">
        <f>VLOOKUP($E66,'污水处理厂网运行情况（二）'!$E:$N,6,FALSE)</f>
        <v>2.95</v>
      </c>
      <c r="V66">
        <f>VLOOKUP($E66,'污水处理厂网运行情况（二）'!$E:$N,7,FALSE)</f>
        <v>0.12</v>
      </c>
      <c r="W66">
        <f>VLOOKUP($E66,'污水处理厂网运行情况（二）'!$E:$N,10,FALSE)</f>
        <v>358110</v>
      </c>
      <c r="X66" t="s">
        <v>448</v>
      </c>
    </row>
    <row r="67" spans="1:24">
      <c r="A67" s="1">
        <v>64</v>
      </c>
      <c r="B67" s="1" t="s">
        <v>151</v>
      </c>
      <c r="C67" s="3" t="s">
        <v>185</v>
      </c>
      <c r="D67" s="3" t="s">
        <v>198</v>
      </c>
      <c r="E67" s="4" t="s">
        <v>186</v>
      </c>
      <c r="F67" s="4">
        <v>6</v>
      </c>
      <c r="G67" s="4">
        <v>1731.4</v>
      </c>
      <c r="H67" s="1" t="s">
        <v>227</v>
      </c>
      <c r="I67" s="1" t="s">
        <v>228</v>
      </c>
      <c r="J67" s="1" t="s">
        <v>229</v>
      </c>
      <c r="K67" s="4">
        <v>177</v>
      </c>
      <c r="L67" s="4">
        <v>19.5</v>
      </c>
      <c r="M67" s="4">
        <v>89</v>
      </c>
      <c r="N67" s="4">
        <v>2.33</v>
      </c>
      <c r="O67" s="4">
        <v>106</v>
      </c>
      <c r="P67" s="4">
        <v>3.5</v>
      </c>
      <c r="Q67">
        <f>VLOOKUP($E67,'污水处理厂网运行情况（二）'!$E:$N,2,FALSE)</f>
        <v>23.77</v>
      </c>
      <c r="R67">
        <f>VLOOKUP($E67,'污水处理厂网运行情况（二）'!$E:$N,3,FALSE)</f>
        <v>0.43</v>
      </c>
      <c r="S67">
        <f>VLOOKUP($E67,'污水处理厂网运行情况（二）'!$E:$N,4,FALSE)</f>
        <v>25.99</v>
      </c>
      <c r="T67">
        <f>VLOOKUP($E67,'污水处理厂网运行情况（二）'!$E:$N,5,FALSE)</f>
        <v>8.86</v>
      </c>
      <c r="U67">
        <f>VLOOKUP($E67,'污水处理厂网运行情况（二）'!$E:$N,6,FALSE)</f>
        <v>2.79</v>
      </c>
      <c r="V67">
        <f>VLOOKUP($E67,'污水处理厂网运行情况（二）'!$E:$N,7,FALSE)</f>
        <v>0.17</v>
      </c>
      <c r="W67">
        <f>VLOOKUP($E67,'污水处理厂网运行情况（二）'!$E:$N,10,FALSE)</f>
        <v>5300805</v>
      </c>
      <c r="X67" t="s">
        <v>459</v>
      </c>
    </row>
    <row r="68" spans="1:24">
      <c r="A68" s="1">
        <v>65</v>
      </c>
      <c r="B68" s="1" t="s">
        <v>151</v>
      </c>
      <c r="C68" s="3" t="s">
        <v>185</v>
      </c>
      <c r="D68" s="3" t="s">
        <v>198</v>
      </c>
      <c r="E68" s="4" t="s">
        <v>187</v>
      </c>
      <c r="F68" s="4">
        <v>1.8</v>
      </c>
      <c r="G68" s="4">
        <v>407.32</v>
      </c>
      <c r="H68" s="1" t="s">
        <v>434</v>
      </c>
      <c r="I68" s="1" t="s">
        <v>230</v>
      </c>
      <c r="J68" s="1" t="s">
        <v>226</v>
      </c>
      <c r="K68" s="4">
        <v>224.22</v>
      </c>
      <c r="L68" s="4">
        <v>21.57</v>
      </c>
      <c r="M68" s="4">
        <v>48.62</v>
      </c>
      <c r="N68" s="4">
        <v>1.75</v>
      </c>
      <c r="O68" s="4">
        <v>164.85</v>
      </c>
      <c r="P68" s="4">
        <v>3.25</v>
      </c>
      <c r="Q68">
        <f>VLOOKUP($E68,'污水处理厂网运行情况（二）'!$E:$N,2,FALSE)</f>
        <v>32.81</v>
      </c>
      <c r="R68">
        <f>VLOOKUP($E68,'污水处理厂网运行情况（二）'!$E:$N,3,FALSE)</f>
        <v>0.59</v>
      </c>
      <c r="S68">
        <f>VLOOKUP($E68,'污水处理厂网运行情况（二）'!$E:$N,4,FALSE)</f>
        <v>38.06</v>
      </c>
      <c r="T68">
        <f>VLOOKUP($E68,'污水处理厂网运行情况（二）'!$E:$N,5,FALSE)</f>
        <v>8.8800000000000008</v>
      </c>
      <c r="U68">
        <f>VLOOKUP($E68,'污水处理厂网运行情况（二）'!$E:$N,6,FALSE)</f>
        <v>4.91</v>
      </c>
      <c r="V68">
        <f>VLOOKUP($E68,'污水处理厂网运行情况（二）'!$E:$N,7,FALSE)</f>
        <v>0.28999999999999998</v>
      </c>
      <c r="W68">
        <f>VLOOKUP($E68,'污水处理厂网运行情况（二）'!$E:$N,10,FALSE)</f>
        <v>2251108</v>
      </c>
      <c r="X68" t="s">
        <v>461</v>
      </c>
    </row>
    <row r="69" spans="1:24">
      <c r="A69" s="1">
        <v>66</v>
      </c>
      <c r="B69" s="1" t="s">
        <v>152</v>
      </c>
      <c r="C69" s="3" t="s">
        <v>188</v>
      </c>
      <c r="D69" s="3" t="s">
        <v>197</v>
      </c>
      <c r="E69" s="4" t="s">
        <v>199</v>
      </c>
      <c r="F69" s="4">
        <v>60</v>
      </c>
      <c r="G69" s="4">
        <v>18262</v>
      </c>
      <c r="H69" s="1" t="s">
        <v>430</v>
      </c>
      <c r="I69" s="1" t="s">
        <v>355</v>
      </c>
      <c r="J69" s="1" t="s">
        <v>231</v>
      </c>
      <c r="K69" s="4">
        <v>254</v>
      </c>
      <c r="L69" s="4">
        <v>32</v>
      </c>
      <c r="M69" s="4">
        <v>82.8</v>
      </c>
      <c r="N69" s="4">
        <v>2.7</v>
      </c>
      <c r="O69" s="4">
        <v>150</v>
      </c>
      <c r="P69" s="4">
        <v>6</v>
      </c>
      <c r="Q69">
        <f>VLOOKUP($E69,'污水处理厂网运行情况（二）'!$E:$N,2,FALSE)</f>
        <v>24.2</v>
      </c>
      <c r="R69">
        <f>VLOOKUP($E69,'污水处理厂网运行情况（二）'!$E:$N,3,FALSE)</f>
        <v>0.38</v>
      </c>
      <c r="S69">
        <f>VLOOKUP($E69,'污水处理厂网运行情况（二）'!$E:$N,4,FALSE)</f>
        <v>32.5</v>
      </c>
      <c r="T69">
        <f>VLOOKUP($E69,'污水处理厂网运行情况（二）'!$E:$N,5,FALSE)</f>
        <v>1.5</v>
      </c>
      <c r="U69">
        <f>VLOOKUP($E69,'污水处理厂网运行情况（二）'!$E:$N,6,FALSE)</f>
        <v>5.49</v>
      </c>
      <c r="V69">
        <f>VLOOKUP($E69,'污水处理厂网运行情况（二）'!$E:$N,7,FALSE)</f>
        <v>0.22</v>
      </c>
      <c r="W69">
        <f>VLOOKUP($E69,'污水处理厂网运行情况（二）'!$E:$N,10,FALSE)</f>
        <v>61525440</v>
      </c>
      <c r="X69" t="s">
        <v>468</v>
      </c>
    </row>
    <row r="70" spans="1:24">
      <c r="A70" s="1">
        <v>67</v>
      </c>
      <c r="B70" s="1" t="s">
        <v>152</v>
      </c>
      <c r="C70" s="1" t="s">
        <v>233</v>
      </c>
      <c r="D70" s="3" t="s">
        <v>356</v>
      </c>
      <c r="E70" s="3" t="s">
        <v>253</v>
      </c>
      <c r="F70" s="4">
        <v>15</v>
      </c>
      <c r="G70" s="4">
        <v>4829</v>
      </c>
      <c r="H70" s="1" t="s">
        <v>414</v>
      </c>
      <c r="I70" s="1" t="s">
        <v>263</v>
      </c>
      <c r="J70" s="1" t="s">
        <v>60</v>
      </c>
      <c r="K70" s="4">
        <v>248</v>
      </c>
      <c r="L70" s="4">
        <v>21.1</v>
      </c>
      <c r="M70" s="4">
        <v>123</v>
      </c>
      <c r="N70" s="4">
        <v>1.82</v>
      </c>
      <c r="O70" s="4">
        <v>125</v>
      </c>
      <c r="P70" s="4">
        <v>3.8</v>
      </c>
      <c r="Q70">
        <f>VLOOKUP($E70,'污水处理厂网运行情况（二）'!$E:$N,2,FALSE)</f>
        <v>31.5</v>
      </c>
      <c r="R70">
        <f>VLOOKUP($E70,'污水处理厂网运行情况（二）'!$E:$N,3,FALSE)</f>
        <v>0.23</v>
      </c>
      <c r="S70">
        <f>VLOOKUP($E70,'污水处理厂网运行情况（二）'!$E:$N,4,FALSE)</f>
        <v>34.200000000000003</v>
      </c>
      <c r="T70">
        <f>VLOOKUP($E70,'污水处理厂网运行情况（二）'!$E:$N,5,FALSE)</f>
        <v>9.5</v>
      </c>
      <c r="U70">
        <f>VLOOKUP($E70,'污水处理厂网运行情况（二）'!$E:$N,6,FALSE)</f>
        <v>3.6</v>
      </c>
      <c r="V70">
        <f>VLOOKUP($E70,'污水处理厂网运行情况（二）'!$E:$N,7,FALSE)</f>
        <v>0.1</v>
      </c>
      <c r="W70">
        <f>VLOOKUP($E70,'污水处理厂网运行情况（二）'!$E:$N,10,FALSE)</f>
        <v>16404000</v>
      </c>
      <c r="X70" t="s">
        <v>462</v>
      </c>
    </row>
    <row r="71" spans="1:24">
      <c r="A71" s="1">
        <v>68</v>
      </c>
      <c r="B71" s="1" t="s">
        <v>153</v>
      </c>
      <c r="C71" s="1" t="s">
        <v>235</v>
      </c>
      <c r="D71" s="3" t="s">
        <v>357</v>
      </c>
      <c r="E71" s="1" t="s">
        <v>254</v>
      </c>
      <c r="F71" s="4">
        <v>5</v>
      </c>
      <c r="G71" s="4">
        <v>1579.76</v>
      </c>
      <c r="H71" s="1" t="s">
        <v>433</v>
      </c>
      <c r="I71" s="1" t="s">
        <v>264</v>
      </c>
      <c r="J71" s="1" t="s">
        <v>226</v>
      </c>
      <c r="K71" s="4">
        <v>232</v>
      </c>
      <c r="L71" s="4">
        <v>14</v>
      </c>
      <c r="M71" s="4">
        <v>144</v>
      </c>
      <c r="N71" s="4">
        <v>2.21</v>
      </c>
      <c r="O71" s="4">
        <v>105</v>
      </c>
      <c r="P71" s="4">
        <v>3.16</v>
      </c>
      <c r="Q71">
        <f>VLOOKUP($E71,'污水处理厂网运行情况（二）'!$E:$N,2,FALSE)</f>
        <v>29</v>
      </c>
      <c r="R71">
        <f>VLOOKUP($E71,'污水处理厂网运行情况（二）'!$E:$N,3,FALSE)</f>
        <v>0.19</v>
      </c>
      <c r="S71">
        <f>VLOOKUP($E71,'污水处理厂网运行情况（二）'!$E:$N,4,FALSE)</f>
        <v>29.8</v>
      </c>
      <c r="T71">
        <f>VLOOKUP($E71,'污水处理厂网运行情况（二）'!$E:$N,5,FALSE)</f>
        <v>5.38</v>
      </c>
      <c r="U71">
        <f>VLOOKUP($E71,'污水处理厂网运行情况（二）'!$E:$N,6,FALSE)</f>
        <v>3</v>
      </c>
      <c r="V71">
        <f>VLOOKUP($E71,'污水处理厂网运行情况（二）'!$E:$N,7,FALSE)</f>
        <v>0.1</v>
      </c>
      <c r="W71">
        <f>VLOOKUP($E71,'污水处理厂网运行情况（二）'!$E:$N,10,FALSE)</f>
        <v>4110970</v>
      </c>
      <c r="X71" t="s">
        <v>452</v>
      </c>
    </row>
    <row r="72" spans="1:24">
      <c r="A72" s="1">
        <v>69</v>
      </c>
      <c r="B72" s="1" t="s">
        <v>153</v>
      </c>
      <c r="C72" s="1" t="s">
        <v>235</v>
      </c>
      <c r="D72" s="3" t="s">
        <v>357</v>
      </c>
      <c r="E72" s="3" t="s">
        <v>255</v>
      </c>
      <c r="F72" s="4">
        <v>1.5</v>
      </c>
      <c r="G72" s="4">
        <v>473.75</v>
      </c>
      <c r="H72" s="1" t="s">
        <v>265</v>
      </c>
      <c r="I72" s="1" t="s">
        <v>264</v>
      </c>
      <c r="J72" s="1" t="s">
        <v>226</v>
      </c>
      <c r="K72" s="4">
        <v>167</v>
      </c>
      <c r="L72" s="4">
        <v>12</v>
      </c>
      <c r="M72" s="4">
        <v>112</v>
      </c>
      <c r="N72" s="4">
        <v>1.9</v>
      </c>
      <c r="O72" s="4">
        <v>98</v>
      </c>
      <c r="P72" s="4">
        <v>2.61</v>
      </c>
      <c r="Q72">
        <f>VLOOKUP($E72,'污水处理厂网运行情况（二）'!$E:$N,2,FALSE)</f>
        <v>26.5</v>
      </c>
      <c r="R72">
        <f>VLOOKUP($E72,'污水处理厂网运行情况（二）'!$E:$N,3,FALSE)</f>
        <v>0.28000000000000003</v>
      </c>
      <c r="S72">
        <f>VLOOKUP($E72,'污水处理厂网运行情况（二）'!$E:$N,4,FALSE)</f>
        <v>30.7</v>
      </c>
      <c r="T72">
        <f>VLOOKUP($E72,'污水处理厂网运行情况（二）'!$E:$N,5,FALSE)</f>
        <v>6.82</v>
      </c>
      <c r="U72">
        <f>VLOOKUP($E72,'污水处理厂网运行情况（二）'!$E:$N,6,FALSE)</f>
        <v>3.16</v>
      </c>
      <c r="V72">
        <f>VLOOKUP($E72,'污水处理厂网运行情况（二）'!$E:$N,7,FALSE)</f>
        <v>0.16</v>
      </c>
      <c r="W72">
        <f>VLOOKUP($E72,'污水处理厂网运行情况（二）'!$E:$N,10,FALSE)</f>
        <v>13200239</v>
      </c>
      <c r="X72" t="s">
        <v>459</v>
      </c>
    </row>
    <row r="73" spans="1:24">
      <c r="A73" s="1">
        <v>70</v>
      </c>
      <c r="B73" s="1" t="s">
        <v>153</v>
      </c>
      <c r="C73" s="1" t="s">
        <v>236</v>
      </c>
      <c r="D73" s="3" t="s">
        <v>358</v>
      </c>
      <c r="E73" s="3" t="s">
        <v>358</v>
      </c>
      <c r="F73" s="4">
        <v>6</v>
      </c>
      <c r="G73" s="4">
        <v>1968.02</v>
      </c>
      <c r="H73" s="1" t="s">
        <v>411</v>
      </c>
      <c r="I73" s="1" t="s">
        <v>96</v>
      </c>
      <c r="J73" s="1" t="s">
        <v>266</v>
      </c>
      <c r="K73" s="4">
        <v>184</v>
      </c>
      <c r="L73" s="4">
        <v>15.7</v>
      </c>
      <c r="M73" s="4">
        <v>108</v>
      </c>
      <c r="N73" s="4">
        <v>1.06</v>
      </c>
      <c r="O73" s="4">
        <v>79</v>
      </c>
      <c r="P73" s="4">
        <v>4.7</v>
      </c>
      <c r="Q73">
        <f>VLOOKUP($E73,'污水处理厂网运行情况（二）'!$E:$N,2,FALSE)</f>
        <v>18.100000000000001</v>
      </c>
      <c r="R73">
        <f>VLOOKUP($E73,'污水处理厂网运行情况（二）'!$E:$N,3,FALSE)</f>
        <v>0.4</v>
      </c>
      <c r="S73">
        <f>VLOOKUP($E73,'污水处理厂网运行情况（二）'!$E:$N,4,FALSE)</f>
        <v>22</v>
      </c>
      <c r="T73">
        <f>VLOOKUP($E73,'污水处理厂网运行情况（二）'!$E:$N,5,FALSE)</f>
        <v>7.01</v>
      </c>
      <c r="U73">
        <f>VLOOKUP($E73,'污水处理厂网运行情况（二）'!$E:$N,6,FALSE)</f>
        <v>2.4700000000000002</v>
      </c>
      <c r="V73">
        <f>VLOOKUP($E73,'污水处理厂网运行情况（二）'!$E:$N,7,FALSE)</f>
        <v>0.12</v>
      </c>
      <c r="W73">
        <f>VLOOKUP($E73,'污水处理厂网运行情况（二）'!$E:$N,10,FALSE)</f>
        <v>6615952</v>
      </c>
      <c r="X73" t="s">
        <v>452</v>
      </c>
    </row>
    <row r="74" spans="1:24">
      <c r="A74" s="1">
        <v>71</v>
      </c>
      <c r="B74" s="1" t="s">
        <v>153</v>
      </c>
      <c r="C74" s="1" t="s">
        <v>236</v>
      </c>
      <c r="D74" s="3" t="s">
        <v>358</v>
      </c>
      <c r="E74" s="3" t="s">
        <v>396</v>
      </c>
      <c r="F74" s="4">
        <v>3</v>
      </c>
      <c r="G74" s="4">
        <v>77994</v>
      </c>
      <c r="H74" s="1" t="s">
        <v>415</v>
      </c>
      <c r="I74" s="1" t="s">
        <v>267</v>
      </c>
      <c r="J74" s="1" t="s">
        <v>226</v>
      </c>
      <c r="K74" s="4">
        <v>185</v>
      </c>
      <c r="L74" s="4">
        <v>17.100000000000001</v>
      </c>
      <c r="M74" s="4">
        <v>113</v>
      </c>
      <c r="N74" s="4">
        <v>1.1599999999999999</v>
      </c>
      <c r="O74" s="4">
        <v>62</v>
      </c>
      <c r="P74" s="4">
        <v>5.2</v>
      </c>
      <c r="Q74">
        <f>VLOOKUP($E74,'污水处理厂网运行情况（二）'!$E:$N,2,FALSE)</f>
        <v>22.7</v>
      </c>
      <c r="R74">
        <f>VLOOKUP($E74,'污水处理厂网运行情况（二）'!$E:$N,3,FALSE)</f>
        <v>0.43</v>
      </c>
      <c r="S74">
        <f>VLOOKUP($E74,'污水处理厂网运行情况（二）'!$E:$N,4,FALSE)</f>
        <v>26.1</v>
      </c>
      <c r="T74">
        <f>VLOOKUP($E74,'污水处理厂网运行情况（二）'!$E:$N,5,FALSE)</f>
        <v>7.99</v>
      </c>
      <c r="U74">
        <f>VLOOKUP($E74,'污水处理厂网运行情况（二）'!$E:$N,6,FALSE)</f>
        <v>2.58</v>
      </c>
      <c r="V74">
        <f>VLOOKUP($E74,'污水处理厂网运行情况（二）'!$E:$N,7,FALSE)</f>
        <v>0.16</v>
      </c>
      <c r="W74">
        <f>VLOOKUP($E74,'污水处理厂网运行情况（二）'!$E:$N,10,FALSE)</f>
        <v>3295600</v>
      </c>
      <c r="X74" t="s">
        <v>448</v>
      </c>
    </row>
    <row r="75" spans="1:24">
      <c r="A75" s="1">
        <v>72</v>
      </c>
      <c r="B75" s="1" t="s">
        <v>153</v>
      </c>
      <c r="C75" s="1" t="s">
        <v>236</v>
      </c>
      <c r="D75" s="3" t="s">
        <v>358</v>
      </c>
      <c r="E75" s="3" t="s">
        <v>397</v>
      </c>
      <c r="F75" s="4">
        <v>3</v>
      </c>
      <c r="G75" s="4">
        <v>272.14999999999998</v>
      </c>
      <c r="H75" s="1" t="s">
        <v>416</v>
      </c>
      <c r="I75" s="1" t="s">
        <v>268</v>
      </c>
      <c r="J75" s="1" t="s">
        <v>269</v>
      </c>
      <c r="K75" s="4">
        <v>105</v>
      </c>
      <c r="L75" s="4">
        <v>12.9</v>
      </c>
      <c r="M75" s="4">
        <v>65.099999999999994</v>
      </c>
      <c r="N75" s="4">
        <v>0.81</v>
      </c>
      <c r="O75" s="4">
        <v>43</v>
      </c>
      <c r="P75" s="4">
        <v>4.0999999999999996</v>
      </c>
      <c r="Q75">
        <f>VLOOKUP($E75,'污水处理厂网运行情况（二）'!$E:$N,2,FALSE)</f>
        <v>1.8</v>
      </c>
      <c r="R75">
        <f>VLOOKUP($E75,'污水处理厂网运行情况（二）'!$E:$N,3,FALSE)</f>
        <v>0.27</v>
      </c>
      <c r="S75">
        <f>VLOOKUP($E75,'污水处理厂网运行情况（二）'!$E:$N,4,FALSE)</f>
        <v>14.6</v>
      </c>
      <c r="T75">
        <f>VLOOKUP($E75,'污水处理厂网运行情况（二）'!$E:$N,5,FALSE)</f>
        <v>3.68</v>
      </c>
      <c r="U75">
        <f>VLOOKUP($E75,'污水处理厂网运行情况（二）'!$E:$N,6,FALSE)</f>
        <v>0.37</v>
      </c>
      <c r="V75">
        <f>VLOOKUP($E75,'污水处理厂网运行情况（二）'!$E:$N,7,FALSE)</f>
        <v>0.08</v>
      </c>
      <c r="W75">
        <f>VLOOKUP($E75,'污水处理厂网运行情况（二）'!$E:$N,10,FALSE)</f>
        <v>1403590</v>
      </c>
      <c r="X75" t="s">
        <v>452</v>
      </c>
    </row>
    <row r="76" spans="1:24">
      <c r="A76" s="1">
        <v>73</v>
      </c>
      <c r="B76" s="1" t="s">
        <v>154</v>
      </c>
      <c r="C76" s="1" t="s">
        <v>238</v>
      </c>
      <c r="D76" s="3" t="s">
        <v>359</v>
      </c>
      <c r="E76" s="3" t="s">
        <v>398</v>
      </c>
      <c r="F76" s="4">
        <v>30</v>
      </c>
      <c r="G76" s="4">
        <v>7780</v>
      </c>
      <c r="H76" s="1" t="s">
        <v>449</v>
      </c>
      <c r="I76" s="1" t="s">
        <v>270</v>
      </c>
      <c r="J76" s="1" t="s">
        <v>226</v>
      </c>
      <c r="K76" s="4">
        <v>319</v>
      </c>
      <c r="L76" s="4">
        <v>16</v>
      </c>
      <c r="M76" s="4">
        <v>110</v>
      </c>
      <c r="N76" s="4">
        <v>1.6</v>
      </c>
      <c r="O76" s="4">
        <v>122</v>
      </c>
      <c r="P76" s="4">
        <v>8</v>
      </c>
      <c r="Q76">
        <f>VLOOKUP($E76,'污水处理厂网运行情况（二）'!$E:$N,2,FALSE)</f>
        <v>39.1</v>
      </c>
      <c r="R76">
        <f>VLOOKUP($E76,'污水处理厂网运行情况（二）'!$E:$N,3,FALSE)</f>
        <v>0.13</v>
      </c>
      <c r="S76">
        <f>VLOOKUP($E76,'污水处理厂网运行情况（二）'!$E:$N,4,FALSE)</f>
        <v>41.9</v>
      </c>
      <c r="T76">
        <f>VLOOKUP($E76,'污水处理厂网运行情况（二）'!$E:$N,5,FALSE)</f>
        <v>9.5</v>
      </c>
      <c r="U76">
        <f>VLOOKUP($E76,'污水处理厂网运行情况（二）'!$E:$N,6,FALSE)</f>
        <v>4.24</v>
      </c>
      <c r="V76">
        <f>VLOOKUP($E76,'污水处理厂网运行情况（二）'!$E:$N,7,FALSE)</f>
        <v>0.06</v>
      </c>
      <c r="W76">
        <f>VLOOKUP($E76,'污水处理厂网运行情况（二）'!$E:$N,10,FALSE)</f>
        <v>3838948</v>
      </c>
      <c r="X76" t="s">
        <v>456</v>
      </c>
    </row>
    <row r="77" spans="1:24">
      <c r="A77" s="1">
        <v>74</v>
      </c>
      <c r="B77" s="1" t="s">
        <v>154</v>
      </c>
      <c r="C77" s="1" t="s">
        <v>238</v>
      </c>
      <c r="D77" s="3" t="s">
        <v>359</v>
      </c>
      <c r="E77" s="3" t="s">
        <v>398</v>
      </c>
      <c r="F77" s="4">
        <v>50</v>
      </c>
      <c r="G77" s="4">
        <v>1455</v>
      </c>
      <c r="H77" s="1" t="s">
        <v>418</v>
      </c>
      <c r="I77" s="1" t="s">
        <v>270</v>
      </c>
      <c r="J77" s="1" t="s">
        <v>226</v>
      </c>
      <c r="K77" s="4">
        <v>437</v>
      </c>
      <c r="L77" s="4">
        <v>66</v>
      </c>
      <c r="M77" s="4">
        <v>138</v>
      </c>
      <c r="N77" s="4">
        <v>6.4</v>
      </c>
      <c r="O77" s="4">
        <v>142</v>
      </c>
      <c r="P77" s="4">
        <v>23</v>
      </c>
      <c r="Q77">
        <f>VLOOKUP($E77,'污水处理厂网运行情况（二）'!$E:$N,2,FALSE)</f>
        <v>39.1</v>
      </c>
      <c r="R77">
        <f>VLOOKUP($E77,'污水处理厂网运行情况（二）'!$E:$N,3,FALSE)</f>
        <v>0.13</v>
      </c>
      <c r="S77">
        <f>VLOOKUP($E77,'污水处理厂网运行情况（二）'!$E:$N,4,FALSE)</f>
        <v>41.9</v>
      </c>
      <c r="T77">
        <f>VLOOKUP($E77,'污水处理厂网运行情况（二）'!$E:$N,5,FALSE)</f>
        <v>9.5</v>
      </c>
      <c r="U77">
        <f>VLOOKUP($E77,'污水处理厂网运行情况（二）'!$E:$N,6,FALSE)</f>
        <v>4.24</v>
      </c>
      <c r="V77">
        <f>VLOOKUP($E77,'污水处理厂网运行情况（二）'!$E:$N,7,FALSE)</f>
        <v>0.06</v>
      </c>
      <c r="W77">
        <f>VLOOKUP($E77,'污水处理厂网运行情况（二）'!$E:$N,10,FALSE)</f>
        <v>3838948</v>
      </c>
      <c r="X77" t="s">
        <v>463</v>
      </c>
    </row>
    <row r="78" spans="1:24">
      <c r="A78" s="1">
        <v>75</v>
      </c>
      <c r="B78" s="1" t="s">
        <v>155</v>
      </c>
      <c r="C78" s="1" t="s">
        <v>240</v>
      </c>
      <c r="D78" s="3" t="s">
        <v>360</v>
      </c>
      <c r="E78" s="3" t="s">
        <v>361</v>
      </c>
      <c r="F78" s="4">
        <v>7</v>
      </c>
      <c r="G78" s="4">
        <v>2363.73</v>
      </c>
      <c r="H78" s="1" t="s">
        <v>271</v>
      </c>
      <c r="I78" s="1" t="s">
        <v>362</v>
      </c>
      <c r="J78" s="1" t="s">
        <v>60</v>
      </c>
      <c r="K78" s="4">
        <v>207</v>
      </c>
      <c r="L78" s="4">
        <v>13.9</v>
      </c>
      <c r="M78" s="4">
        <v>102.5</v>
      </c>
      <c r="N78" s="4">
        <v>1.35</v>
      </c>
      <c r="O78" s="4">
        <v>116</v>
      </c>
      <c r="P78" s="4">
        <v>7</v>
      </c>
      <c r="Q78">
        <f>VLOOKUP($E78,'污水处理厂网运行情况（二）'!$E:$N,2,FALSE)</f>
        <v>33.1</v>
      </c>
      <c r="R78">
        <f>VLOOKUP($E78,'污水处理厂网运行情况（二）'!$E:$N,3,FALSE)</f>
        <v>0.18</v>
      </c>
      <c r="S78">
        <f>VLOOKUP($E78,'污水处理厂网运行情况（二）'!$E:$N,4,FALSE)</f>
        <v>37.61</v>
      </c>
      <c r="T78">
        <f>VLOOKUP($E78,'污水处理厂网运行情况（二）'!$E:$N,5,FALSE)</f>
        <v>8.81</v>
      </c>
      <c r="U78">
        <f>VLOOKUP($E78,'污水处理厂网运行情况（二）'!$E:$N,6,FALSE)</f>
        <v>3.72</v>
      </c>
      <c r="V78">
        <f>VLOOKUP($E78,'污水处理厂网运行情况（二）'!$E:$N,7,FALSE)</f>
        <v>0.11</v>
      </c>
      <c r="W78">
        <f>VLOOKUP($E78,'污水处理厂网运行情况（二）'!$E:$N,10,FALSE)</f>
        <v>1240815</v>
      </c>
      <c r="X78" t="s">
        <v>450</v>
      </c>
    </row>
    <row r="79" spans="1:24">
      <c r="A79" s="1">
        <v>76</v>
      </c>
      <c r="B79" s="1" t="s">
        <v>155</v>
      </c>
      <c r="C79" s="1" t="s">
        <v>240</v>
      </c>
      <c r="D79" s="3" t="s">
        <v>360</v>
      </c>
      <c r="E79" s="3" t="s">
        <v>363</v>
      </c>
      <c r="F79" s="4">
        <v>15</v>
      </c>
      <c r="G79" s="4">
        <v>535946</v>
      </c>
      <c r="H79" s="1" t="s">
        <v>431</v>
      </c>
      <c r="I79" s="1" t="s">
        <v>272</v>
      </c>
      <c r="J79" s="1" t="s">
        <v>60</v>
      </c>
      <c r="K79" s="4">
        <v>187</v>
      </c>
      <c r="L79" s="4">
        <v>17.899999999999999</v>
      </c>
      <c r="M79" s="4">
        <v>93.5</v>
      </c>
      <c r="N79" s="4">
        <v>1.41</v>
      </c>
      <c r="O79" s="4">
        <v>110</v>
      </c>
      <c r="P79" s="4">
        <v>7</v>
      </c>
      <c r="Q79">
        <f>VLOOKUP($E79,'污水处理厂网运行情况（二）'!$E:$N,2,FALSE)</f>
        <v>28.71</v>
      </c>
      <c r="R79">
        <f>VLOOKUP($E79,'污水处理厂网运行情况（二）'!$E:$N,3,FALSE)</f>
        <v>0.39</v>
      </c>
      <c r="S79">
        <f>VLOOKUP($E79,'污水处理厂网运行情况（二）'!$E:$N,4,FALSE)</f>
        <v>34.54</v>
      </c>
      <c r="T79">
        <f>VLOOKUP($E79,'污水处理厂网运行情况（二）'!$E:$N,5,FALSE)</f>
        <v>9.59</v>
      </c>
      <c r="U79">
        <f>VLOOKUP($E79,'污水处理厂网运行情况（二）'!$E:$N,6,FALSE)</f>
        <v>3.5</v>
      </c>
      <c r="V79">
        <f>VLOOKUP($E79,'污水处理厂网运行情况（二）'!$E:$N,7,FALSE)</f>
        <v>0.13</v>
      </c>
      <c r="W79">
        <f>VLOOKUP($E79,'污水处理厂网运行情况（二）'!$E:$N,10,FALSE)</f>
        <v>16296720</v>
      </c>
      <c r="X79" t="s">
        <v>452</v>
      </c>
    </row>
    <row r="80" spans="1:24">
      <c r="A80" s="1">
        <v>77</v>
      </c>
      <c r="B80" s="1" t="s">
        <v>155</v>
      </c>
      <c r="C80" s="1" t="s">
        <v>240</v>
      </c>
      <c r="D80" s="3" t="s">
        <v>360</v>
      </c>
      <c r="E80" s="3" t="s">
        <v>364</v>
      </c>
      <c r="F80" s="4">
        <v>12</v>
      </c>
      <c r="G80" s="4">
        <v>414.83</v>
      </c>
      <c r="H80" s="1" t="s">
        <v>419</v>
      </c>
      <c r="I80" s="1" t="s">
        <v>365</v>
      </c>
      <c r="J80" s="1" t="s">
        <v>60</v>
      </c>
      <c r="K80" s="4">
        <v>198</v>
      </c>
      <c r="L80" s="4">
        <v>14.7</v>
      </c>
      <c r="M80" s="4">
        <v>96.8</v>
      </c>
      <c r="N80" s="4">
        <v>1.35</v>
      </c>
      <c r="O80" s="4">
        <v>111</v>
      </c>
      <c r="P80" s="4">
        <v>7</v>
      </c>
      <c r="Q80">
        <f>VLOOKUP($E80,'污水处理厂网运行情况（二）'!$E:$N,2,FALSE)</f>
        <v>28.67</v>
      </c>
      <c r="R80">
        <f>VLOOKUP($E80,'污水处理厂网运行情况（二）'!$E:$N,3,FALSE)</f>
        <v>0.23</v>
      </c>
      <c r="S80">
        <f>VLOOKUP($E80,'污水处理厂网运行情况（二）'!$E:$N,4,FALSE)</f>
        <v>34.74</v>
      </c>
      <c r="T80">
        <f>VLOOKUP($E80,'污水处理厂网运行情况（二）'!$E:$N,5,FALSE)</f>
        <v>7.35</v>
      </c>
      <c r="U80">
        <f>VLOOKUP($E80,'污水处理厂网运行情况（二）'!$E:$N,6,FALSE)</f>
        <v>3.86</v>
      </c>
      <c r="V80">
        <f>VLOOKUP($E80,'污水处理厂网运行情况（二）'!$E:$N,7,FALSE)</f>
        <v>0.12</v>
      </c>
      <c r="W80">
        <f>VLOOKUP($E80,'污水处理厂网运行情况（二）'!$E:$N,10,FALSE)</f>
        <v>14712579</v>
      </c>
      <c r="X80" t="s">
        <v>450</v>
      </c>
    </row>
    <row r="81" spans="1:24">
      <c r="A81" s="1">
        <v>78</v>
      </c>
      <c r="B81" s="1" t="s">
        <v>155</v>
      </c>
      <c r="C81" s="1" t="s">
        <v>240</v>
      </c>
      <c r="D81" s="3" t="s">
        <v>360</v>
      </c>
      <c r="E81" s="3" t="s">
        <v>447</v>
      </c>
      <c r="F81" s="4">
        <v>4</v>
      </c>
      <c r="G81" s="4">
        <v>1342.33</v>
      </c>
      <c r="H81" s="1" t="s">
        <v>273</v>
      </c>
      <c r="I81" s="1" t="s">
        <v>274</v>
      </c>
      <c r="J81" s="1" t="s">
        <v>60</v>
      </c>
      <c r="K81" s="4">
        <v>167</v>
      </c>
      <c r="L81" s="4">
        <v>14.3</v>
      </c>
      <c r="M81" s="4">
        <v>84.4</v>
      </c>
      <c r="N81" s="4">
        <v>1.35</v>
      </c>
      <c r="O81" s="4">
        <v>101</v>
      </c>
      <c r="P81" s="4">
        <v>7</v>
      </c>
      <c r="Q81">
        <f>VLOOKUP($E81,'污水处理厂网运行情况（二）'!$E:$N,2,FALSE)</f>
        <v>33.18</v>
      </c>
      <c r="R81">
        <f>VLOOKUP($E81,'污水处理厂网运行情况（二）'!$E:$N,3,FALSE)</f>
        <v>0.18</v>
      </c>
      <c r="S81">
        <f>VLOOKUP($E81,'污水处理厂网运行情况（二）'!$E:$N,4,FALSE)</f>
        <v>38.39</v>
      </c>
      <c r="T81">
        <f>VLOOKUP($E81,'污水处理厂网运行情况（二）'!$E:$N,5,FALSE)</f>
        <v>6.99</v>
      </c>
      <c r="U81">
        <f>VLOOKUP($E81,'污水处理厂网运行情况（二）'!$E:$N,6,FALSE)</f>
        <v>3.89</v>
      </c>
      <c r="V81">
        <f>VLOOKUP($E81,'污水处理厂网运行情况（二）'!$E:$N,7,FALSE)</f>
        <v>0.06</v>
      </c>
      <c r="W81">
        <f>VLOOKUP($E81,'污水处理厂网运行情况（二）'!$E:$N,10,FALSE)</f>
        <v>5964490</v>
      </c>
      <c r="X81" t="s">
        <v>450</v>
      </c>
    </row>
    <row r="82" spans="1:24">
      <c r="A82" s="1">
        <v>79</v>
      </c>
      <c r="B82" s="1" t="s">
        <v>155</v>
      </c>
      <c r="C82" s="1" t="s">
        <v>240</v>
      </c>
      <c r="D82" s="3" t="s">
        <v>360</v>
      </c>
      <c r="E82" s="3" t="s">
        <v>366</v>
      </c>
      <c r="F82" s="4">
        <v>6</v>
      </c>
      <c r="G82" s="4">
        <v>2041.45</v>
      </c>
      <c r="H82" s="1" t="s">
        <v>420</v>
      </c>
      <c r="I82" s="1" t="s">
        <v>367</v>
      </c>
      <c r="J82" s="1" t="s">
        <v>60</v>
      </c>
      <c r="K82" s="4">
        <v>197</v>
      </c>
      <c r="L82" s="4">
        <v>22.3</v>
      </c>
      <c r="M82" s="4">
        <v>95.8</v>
      </c>
      <c r="N82" s="4">
        <v>1.5</v>
      </c>
      <c r="O82" s="4">
        <v>110</v>
      </c>
      <c r="P82" s="4">
        <v>7</v>
      </c>
      <c r="Q82">
        <f>VLOOKUP($E82,'污水处理厂网运行情况（二）'!$E:$N,2,FALSE)</f>
        <v>23.73</v>
      </c>
      <c r="R82">
        <f>VLOOKUP($E82,'污水处理厂网运行情况（二）'!$E:$N,3,FALSE)</f>
        <v>0.3</v>
      </c>
      <c r="S82">
        <f>VLOOKUP($E82,'污水处理厂网运行情况（二）'!$E:$N,4,FALSE)</f>
        <v>30.88</v>
      </c>
      <c r="T82">
        <f>VLOOKUP($E82,'污水处理厂网运行情况（二）'!$E:$N,5,FALSE)</f>
        <v>9.75</v>
      </c>
      <c r="U82">
        <f>VLOOKUP($E82,'污水处理厂网运行情况（二）'!$E:$N,6,FALSE)</f>
        <v>2.98</v>
      </c>
      <c r="V82">
        <f>VLOOKUP($E82,'污水处理厂网运行情况（二）'!$E:$N,7,FALSE)</f>
        <v>0.09</v>
      </c>
      <c r="W82">
        <f>VLOOKUP($E82,'污水处理厂网运行情况（二）'!$E:$N,10,FALSE)</f>
        <v>10273120</v>
      </c>
      <c r="X82" t="s">
        <v>448</v>
      </c>
    </row>
    <row r="83" spans="1:24">
      <c r="A83" s="1">
        <v>80</v>
      </c>
      <c r="B83" s="1" t="s">
        <v>155</v>
      </c>
      <c r="C83" s="1" t="s">
        <v>240</v>
      </c>
      <c r="D83" s="3" t="s">
        <v>360</v>
      </c>
      <c r="E83" s="3" t="s">
        <v>399</v>
      </c>
      <c r="F83" s="4">
        <v>2</v>
      </c>
      <c r="G83" s="4">
        <v>620.75</v>
      </c>
      <c r="H83" s="1" t="s">
        <v>432</v>
      </c>
      <c r="I83" s="1" t="s">
        <v>275</v>
      </c>
      <c r="J83" s="1" t="s">
        <v>60</v>
      </c>
      <c r="K83" s="4">
        <v>150</v>
      </c>
      <c r="L83" s="4">
        <v>13</v>
      </c>
      <c r="M83" s="4">
        <v>78.8</v>
      </c>
      <c r="N83" s="4">
        <v>1.3</v>
      </c>
      <c r="O83" s="4">
        <v>94</v>
      </c>
      <c r="P83" s="4">
        <v>7</v>
      </c>
      <c r="Q83">
        <f>VLOOKUP($E83,'污水处理厂网运行情况（二）'!$E:$N,2,FALSE)</f>
        <v>22.09</v>
      </c>
      <c r="R83">
        <f>VLOOKUP($E83,'污水处理厂网运行情况（二）'!$E:$N,3,FALSE)</f>
        <v>0.21</v>
      </c>
      <c r="S83">
        <f>VLOOKUP($E83,'污水处理厂网运行情况（二）'!$E:$N,4,FALSE)</f>
        <v>27.76</v>
      </c>
      <c r="T83">
        <f>VLOOKUP($E83,'污水处理厂网运行情况（二）'!$E:$N,5,FALSE)</f>
        <v>6.55</v>
      </c>
      <c r="U83">
        <f>VLOOKUP($E83,'污水处理厂网运行情况（二）'!$E:$N,6,FALSE)</f>
        <v>2.78</v>
      </c>
      <c r="V83">
        <f>VLOOKUP($E83,'污水处理厂网运行情况（二）'!$E:$N,7,FALSE)</f>
        <v>0.13</v>
      </c>
      <c r="W83">
        <f>VLOOKUP($E83,'污水处理厂网运行情况（二）'!$E:$N,10,FALSE)</f>
        <v>2415495</v>
      </c>
      <c r="X83" t="s">
        <v>452</v>
      </c>
    </row>
    <row r="84" spans="1:24">
      <c r="A84" s="1">
        <v>81</v>
      </c>
      <c r="B84" s="1" t="s">
        <v>155</v>
      </c>
      <c r="C84" s="1" t="s">
        <v>240</v>
      </c>
      <c r="D84" s="3" t="s">
        <v>360</v>
      </c>
      <c r="E84" s="3" t="s">
        <v>368</v>
      </c>
      <c r="F84" s="4">
        <v>7</v>
      </c>
      <c r="G84" s="4">
        <v>2481.23</v>
      </c>
      <c r="H84" s="1" t="s">
        <v>421</v>
      </c>
      <c r="I84" s="1" t="s">
        <v>369</v>
      </c>
      <c r="J84" s="1" t="s">
        <v>60</v>
      </c>
      <c r="K84" s="4">
        <v>195</v>
      </c>
      <c r="L84" s="4">
        <v>20.6</v>
      </c>
      <c r="M84" s="4">
        <v>95.1</v>
      </c>
      <c r="N84" s="4">
        <v>1.47</v>
      </c>
      <c r="O84" s="4">
        <v>109</v>
      </c>
      <c r="P84" s="4">
        <v>7</v>
      </c>
      <c r="Q84">
        <f>VLOOKUP($E84,'污水处理厂网运行情况（二）'!$E:$N,2,FALSE)</f>
        <v>24.6</v>
      </c>
      <c r="R84">
        <f>VLOOKUP($E84,'污水处理厂网运行情况（二）'!$E:$N,3,FALSE)</f>
        <v>0.32</v>
      </c>
      <c r="S84">
        <f>VLOOKUP($E84,'污水处理厂网运行情况（二）'!$E:$N,4,FALSE)</f>
        <v>31.4</v>
      </c>
      <c r="T84">
        <f>VLOOKUP($E84,'污水处理厂网运行情况（二）'!$E:$N,5,FALSE)</f>
        <v>8.19</v>
      </c>
      <c r="U84">
        <f>VLOOKUP($E84,'污水处理厂网运行情况（二）'!$E:$N,6,FALSE)</f>
        <v>2.82</v>
      </c>
      <c r="V84">
        <f>VLOOKUP($E84,'污水处理厂网运行情况（二）'!$E:$N,7,FALSE)</f>
        <v>0.16</v>
      </c>
      <c r="W84">
        <f>VLOOKUP($E84,'污水处理厂网运行情况（二）'!$E:$N,10,FALSE)</f>
        <v>10115680</v>
      </c>
      <c r="X84" t="s">
        <v>452</v>
      </c>
    </row>
    <row r="85" spans="1:24">
      <c r="A85" s="1">
        <v>82</v>
      </c>
      <c r="B85" s="1" t="s">
        <v>155</v>
      </c>
      <c r="C85" s="1" t="s">
        <v>240</v>
      </c>
      <c r="D85" s="3" t="s">
        <v>360</v>
      </c>
      <c r="E85" s="3" t="s">
        <v>370</v>
      </c>
      <c r="F85" s="4">
        <v>4</v>
      </c>
      <c r="G85" s="4">
        <v>676.25</v>
      </c>
      <c r="H85" s="1" t="s">
        <v>422</v>
      </c>
      <c r="I85" s="1" t="s">
        <v>276</v>
      </c>
      <c r="J85" s="1" t="s">
        <v>60</v>
      </c>
      <c r="K85" s="4">
        <v>166</v>
      </c>
      <c r="L85" s="4">
        <v>14.4</v>
      </c>
      <c r="M85" s="4">
        <v>83.3</v>
      </c>
      <c r="N85" s="4">
        <v>1.32</v>
      </c>
      <c r="O85" s="4">
        <v>96</v>
      </c>
      <c r="P85" s="4">
        <v>7</v>
      </c>
      <c r="Q85">
        <f>VLOOKUP($E85,'污水处理厂网运行情况（二）'!$E:$N,2,FALSE)</f>
        <v>25.3</v>
      </c>
      <c r="R85">
        <f>VLOOKUP($E85,'污水处理厂网运行情况（二）'!$E:$N,3,FALSE)</f>
        <v>0.27</v>
      </c>
      <c r="S85">
        <f>VLOOKUP($E85,'污水处理厂网运行情况（二）'!$E:$N,4,FALSE)</f>
        <v>30.59</v>
      </c>
      <c r="T85">
        <f>VLOOKUP($E85,'污水处理厂网运行情况（二）'!$E:$N,5,FALSE)</f>
        <v>6.5</v>
      </c>
      <c r="U85">
        <f>VLOOKUP($E85,'污水处理厂网运行情况（二）'!$E:$N,6,FALSE)</f>
        <v>2.96</v>
      </c>
      <c r="V85">
        <f>VLOOKUP($E85,'污水处理厂网运行情况（二）'!$E:$N,7,FALSE)</f>
        <v>0.08</v>
      </c>
      <c r="W85">
        <f>VLOOKUP($E85,'污水处理厂网运行情况（二）'!$E:$N,10,FALSE)</f>
        <v>3866070</v>
      </c>
      <c r="X85" t="s">
        <v>450</v>
      </c>
    </row>
    <row r="86" spans="1:24">
      <c r="A86" s="1">
        <v>83</v>
      </c>
      <c r="B86" s="1" t="s">
        <v>155</v>
      </c>
      <c r="C86" s="1" t="s">
        <v>240</v>
      </c>
      <c r="D86" s="3" t="s">
        <v>360</v>
      </c>
      <c r="E86" s="3" t="s">
        <v>371</v>
      </c>
      <c r="F86" s="4">
        <v>2</v>
      </c>
      <c r="G86" s="4">
        <v>48.9</v>
      </c>
      <c r="H86" s="1" t="s">
        <v>423</v>
      </c>
      <c r="I86" s="1" t="s">
        <v>276</v>
      </c>
      <c r="J86" s="1" t="s">
        <v>60</v>
      </c>
      <c r="K86" s="4">
        <v>184</v>
      </c>
      <c r="L86" s="4">
        <v>24.1</v>
      </c>
      <c r="M86" s="4">
        <v>90.4</v>
      </c>
      <c r="N86" s="4">
        <v>1.49</v>
      </c>
      <c r="O86" s="4">
        <v>108</v>
      </c>
      <c r="P86" s="4">
        <v>7</v>
      </c>
      <c r="Q86">
        <f>VLOOKUP($E86,'污水处理厂网运行情况（二）'!$E:$N,2,FALSE)</f>
        <v>19.059999999999999</v>
      </c>
      <c r="R86">
        <f>VLOOKUP($E86,'污水处理厂网运行情况（二）'!$E:$N,3,FALSE)</f>
        <v>0.44</v>
      </c>
      <c r="S86">
        <f>VLOOKUP($E86,'污水处理厂网运行情况（二）'!$E:$N,4,FALSE)</f>
        <v>28.42</v>
      </c>
      <c r="T86">
        <f>VLOOKUP($E86,'污水处理厂网运行情况（二）'!$E:$N,5,FALSE)</f>
        <v>6.88</v>
      </c>
      <c r="U86">
        <f>VLOOKUP($E86,'污水处理厂网运行情况（二）'!$E:$N,6,FALSE)</f>
        <v>2.67</v>
      </c>
      <c r="V86">
        <f>VLOOKUP($E86,'污水处理厂网运行情况（二）'!$E:$N,7,FALSE)</f>
        <v>0.13</v>
      </c>
      <c r="W86">
        <f>VLOOKUP($E86,'污水处理厂网运行情况（二）'!$E:$N,10,FALSE)</f>
        <v>1692840</v>
      </c>
      <c r="X86" t="s">
        <v>464</v>
      </c>
    </row>
    <row r="87" spans="1:24">
      <c r="A87" s="1">
        <v>84</v>
      </c>
      <c r="B87" s="1" t="s">
        <v>155</v>
      </c>
      <c r="C87" s="1" t="s">
        <v>241</v>
      </c>
      <c r="D87" s="3" t="s">
        <v>242</v>
      </c>
      <c r="E87" s="3" t="s">
        <v>256</v>
      </c>
      <c r="F87" s="4">
        <v>13.9</v>
      </c>
      <c r="G87" s="4">
        <v>356695</v>
      </c>
      <c r="H87" s="1" t="s">
        <v>424</v>
      </c>
      <c r="I87" s="1" t="s">
        <v>277</v>
      </c>
      <c r="J87" s="1" t="s">
        <v>60</v>
      </c>
      <c r="K87" s="4">
        <v>254</v>
      </c>
      <c r="L87" s="4">
        <v>14</v>
      </c>
      <c r="M87" s="4">
        <v>100.8</v>
      </c>
      <c r="N87" s="4">
        <v>4.79</v>
      </c>
      <c r="O87" s="4">
        <v>216</v>
      </c>
      <c r="P87" s="4">
        <v>4</v>
      </c>
      <c r="Q87">
        <f>VLOOKUP($E87,'污水处理厂网运行情况（二）'!$E:$N,2,FALSE)</f>
        <v>27</v>
      </c>
      <c r="R87">
        <f>VLOOKUP($E87,'污水处理厂网运行情况（二）'!$E:$N,3,FALSE)</f>
        <v>0.23</v>
      </c>
      <c r="S87">
        <f>VLOOKUP($E87,'污水处理厂网运行情况（二）'!$E:$N,4,FALSE)</f>
        <v>29.4</v>
      </c>
      <c r="T87">
        <f>VLOOKUP($E87,'污水处理厂网运行情况（二）'!$E:$N,5,FALSE)</f>
        <v>9.19</v>
      </c>
      <c r="U87">
        <f>VLOOKUP($E87,'污水处理厂网运行情况（二）'!$E:$N,6,FALSE)</f>
        <v>2.38</v>
      </c>
      <c r="V87">
        <f>VLOOKUP($E87,'污水处理厂网运行情况（二）'!$E:$N,7,FALSE)</f>
        <v>0.14000000000000001</v>
      </c>
      <c r="W87">
        <f>VLOOKUP($E87,'污水处理厂网运行情况（二）'!$E:$N,10,FALSE)</f>
        <v>13461463</v>
      </c>
      <c r="X87" t="s">
        <v>465</v>
      </c>
    </row>
    <row r="88" spans="1:24">
      <c r="A88" s="1">
        <v>85</v>
      </c>
      <c r="B88" s="1" t="s">
        <v>155</v>
      </c>
      <c r="C88" s="1" t="s">
        <v>243</v>
      </c>
      <c r="D88" s="3" t="s">
        <v>372</v>
      </c>
      <c r="E88" s="3" t="s">
        <v>400</v>
      </c>
      <c r="F88" s="4">
        <v>16</v>
      </c>
      <c r="G88" s="4">
        <v>5264.29</v>
      </c>
      <c r="H88" s="1" t="s">
        <v>411</v>
      </c>
      <c r="I88" s="1" t="s">
        <v>278</v>
      </c>
      <c r="J88" s="1" t="s">
        <v>279</v>
      </c>
      <c r="K88" s="4">
        <v>201.17</v>
      </c>
      <c r="L88" s="4">
        <v>28</v>
      </c>
      <c r="M88" s="4">
        <v>80.02</v>
      </c>
      <c r="N88" s="4">
        <v>6.54</v>
      </c>
      <c r="O88" s="4">
        <v>41.56</v>
      </c>
      <c r="P88" s="4">
        <v>3.67</v>
      </c>
      <c r="Q88">
        <f>VLOOKUP($E88,'污水处理厂网运行情况（二）'!$E:$N,2,FALSE)</f>
        <v>19.940000000000001</v>
      </c>
      <c r="R88">
        <f>VLOOKUP($E88,'污水处理厂网运行情况（二）'!$E:$N,3,FALSE)</f>
        <v>0.21</v>
      </c>
      <c r="S88">
        <f>VLOOKUP($E88,'污水处理厂网运行情况（二）'!$E:$N,4,FALSE)</f>
        <v>25.03</v>
      </c>
      <c r="T88">
        <f>VLOOKUP($E88,'污水处理厂网运行情况（二）'!$E:$N,5,FALSE)</f>
        <v>9.52</v>
      </c>
      <c r="U88">
        <f>VLOOKUP($E88,'污水处理厂网运行情况（二）'!$E:$N,6,FALSE)</f>
        <v>2.54</v>
      </c>
      <c r="V88">
        <f>VLOOKUP($E88,'污水处理厂网运行情况（二）'!$E:$N,7,FALSE)</f>
        <v>0.17</v>
      </c>
      <c r="W88">
        <f>VLOOKUP($E88,'污水处理厂网运行情况（二）'!$E:$N,10,FALSE)</f>
        <v>13468980</v>
      </c>
      <c r="X88" t="s">
        <v>452</v>
      </c>
    </row>
    <row r="89" spans="1:24" s="12" customFormat="1">
      <c r="A89" s="9">
        <v>86</v>
      </c>
      <c r="B89" s="9" t="s">
        <v>156</v>
      </c>
      <c r="C89" s="9" t="s">
        <v>244</v>
      </c>
      <c r="D89" s="10" t="s">
        <v>407</v>
      </c>
      <c r="E89" s="10" t="s">
        <v>401</v>
      </c>
      <c r="F89" s="11">
        <v>15</v>
      </c>
      <c r="G89" s="11">
        <v>4329.07</v>
      </c>
      <c r="H89" s="9" t="s">
        <v>280</v>
      </c>
      <c r="I89" s="1" t="s">
        <v>280</v>
      </c>
      <c r="J89" s="1" t="s">
        <v>60</v>
      </c>
      <c r="K89" s="4">
        <v>209.7</v>
      </c>
      <c r="L89" s="4">
        <v>5.91</v>
      </c>
      <c r="M89" s="4">
        <v>118</v>
      </c>
      <c r="N89" s="4">
        <v>1.96</v>
      </c>
      <c r="O89" s="4">
        <v>165.7</v>
      </c>
      <c r="P89" s="4">
        <v>6.06</v>
      </c>
      <c r="Q89">
        <f>VLOOKUP($E89,'污水处理厂网运行情况（二）'!$E:$N,2,FALSE)</f>
        <v>14.23</v>
      </c>
      <c r="R89">
        <f>VLOOKUP($E89,'污水处理厂网运行情况（二）'!$E:$N,3,FALSE)</f>
        <v>0.26</v>
      </c>
      <c r="S89">
        <f>VLOOKUP($E89,'污水处理厂网运行情况（二）'!$E:$N,4,FALSE)</f>
        <v>21.29</v>
      </c>
      <c r="T89">
        <f>VLOOKUP($E89,'污水处理厂网运行情况（二）'!$E:$N,5,FALSE)</f>
        <v>8.0299999999999994</v>
      </c>
      <c r="U89">
        <f>VLOOKUP($E89,'污水处理厂网运行情况（二）'!$E:$N,6,FALSE)</f>
        <v>2.2400000000000002</v>
      </c>
      <c r="V89">
        <f>VLOOKUP($E89,'污水处理厂网运行情况（二）'!$E:$N,7,FALSE)</f>
        <v>0.14000000000000001</v>
      </c>
      <c r="W89" s="12">
        <f>VLOOKUP($E89,'污水处理厂网运行情况（二）'!$E:$N,10,FALSE)</f>
        <v>9616591</v>
      </c>
      <c r="X89" s="12" t="s">
        <v>466</v>
      </c>
    </row>
    <row r="90" spans="1:24">
      <c r="A90" s="1">
        <v>87</v>
      </c>
      <c r="B90" s="1" t="s">
        <v>157</v>
      </c>
      <c r="C90" s="1" t="s">
        <v>246</v>
      </c>
      <c r="D90" s="3" t="s">
        <v>247</v>
      </c>
      <c r="E90" s="3" t="s">
        <v>257</v>
      </c>
      <c r="F90" s="4">
        <v>3</v>
      </c>
      <c r="G90" s="4">
        <v>793.07</v>
      </c>
      <c r="H90" s="1" t="s">
        <v>425</v>
      </c>
      <c r="I90" s="1" t="s">
        <v>56</v>
      </c>
      <c r="J90" s="1" t="s">
        <v>281</v>
      </c>
      <c r="K90" s="4">
        <v>189.87</v>
      </c>
      <c r="L90" s="4">
        <v>17.489999999999998</v>
      </c>
      <c r="M90" s="4">
        <v>93.97</v>
      </c>
      <c r="N90" s="4">
        <v>2.89</v>
      </c>
      <c r="O90" s="4">
        <v>184.84</v>
      </c>
      <c r="P90" s="6" t="s">
        <v>149</v>
      </c>
      <c r="Q90">
        <f>VLOOKUP($E90,'污水处理厂网运行情况（二）'!$E:$N,2,FALSE)</f>
        <v>12.55</v>
      </c>
      <c r="R90">
        <f>VLOOKUP($E90,'污水处理厂网运行情况（二）'!$E:$N,3,FALSE)</f>
        <v>0.26</v>
      </c>
      <c r="S90">
        <f>VLOOKUP($E90,'污水处理厂网运行情况（二）'!$E:$N,4,FALSE)</f>
        <v>17.8</v>
      </c>
      <c r="T90">
        <f>VLOOKUP($E90,'污水处理厂网运行情况（二）'!$E:$N,5,FALSE)</f>
        <v>5.76</v>
      </c>
      <c r="U90">
        <f>VLOOKUP($E90,'污水处理厂网运行情况（二）'!$E:$N,6,FALSE)</f>
        <v>2.75</v>
      </c>
      <c r="V90">
        <f>VLOOKUP($E90,'污水处理厂网运行情况（二）'!$E:$N,7,FALSE)</f>
        <v>0.2</v>
      </c>
      <c r="W90">
        <f>VLOOKUP($E90,'污水处理厂网运行情况（二）'!$E:$N,10,FALSE)</f>
        <v>374000</v>
      </c>
      <c r="X90" t="s">
        <v>450</v>
      </c>
    </row>
    <row r="91" spans="1:24" s="12" customFormat="1">
      <c r="A91" s="9">
        <v>88</v>
      </c>
      <c r="B91" s="9" t="s">
        <v>158</v>
      </c>
      <c r="C91" s="9" t="s">
        <v>249</v>
      </c>
      <c r="D91" s="10" t="s">
        <v>350</v>
      </c>
      <c r="E91" s="10" t="s">
        <v>258</v>
      </c>
      <c r="F91" s="11">
        <v>12</v>
      </c>
      <c r="G91" s="11">
        <v>3396.25</v>
      </c>
      <c r="H91" s="9" t="s">
        <v>221</v>
      </c>
      <c r="I91" s="9" t="s">
        <v>221</v>
      </c>
      <c r="J91" s="9" t="s">
        <v>221</v>
      </c>
      <c r="K91" s="11">
        <v>110.89</v>
      </c>
      <c r="L91" s="11">
        <v>9.91</v>
      </c>
      <c r="M91" s="11">
        <v>49.19</v>
      </c>
      <c r="N91" s="11">
        <v>2.19</v>
      </c>
      <c r="O91" s="11">
        <v>77.52</v>
      </c>
      <c r="P91" s="11">
        <v>2.67</v>
      </c>
      <c r="Q91" s="12">
        <f>VLOOKUP($E91,'污水处理厂网运行情况（二）'!$E:$N,2,FALSE)</f>
        <v>23.26</v>
      </c>
      <c r="R91" s="12">
        <f>VLOOKUP($E91,'污水处理厂网运行情况（二）'!$E:$N,3,FALSE)</f>
        <v>0.16</v>
      </c>
      <c r="S91" s="12">
        <f>VLOOKUP($E91,'污水处理厂网运行情况（二）'!$E:$N,4,FALSE)</f>
        <v>28.89</v>
      </c>
      <c r="T91" s="12">
        <f>VLOOKUP($E91,'污水处理厂网运行情况（二）'!$E:$N,5,FALSE)</f>
        <v>7.4</v>
      </c>
      <c r="U91" s="12">
        <f>VLOOKUP($E91,'污水处理厂网运行情况（二）'!$E:$N,6,FALSE)</f>
        <v>3.23</v>
      </c>
      <c r="V91" s="12">
        <f>VLOOKUP($E91,'污水处理厂网运行情况（二）'!$E:$N,7,FALSE)</f>
        <v>0.09</v>
      </c>
      <c r="W91" s="12">
        <f>VLOOKUP($E91,'污水处理厂网运行情况（二）'!$E:$N,10,FALSE)</f>
        <v>11707044</v>
      </c>
      <c r="X91" s="12" t="s">
        <v>221</v>
      </c>
    </row>
    <row r="92" spans="1:24" s="12" customFormat="1">
      <c r="A92" s="9">
        <v>89</v>
      </c>
      <c r="B92" s="9" t="s">
        <v>158</v>
      </c>
      <c r="C92" s="9" t="s">
        <v>249</v>
      </c>
      <c r="D92" s="10" t="s">
        <v>350</v>
      </c>
      <c r="E92" s="10" t="s">
        <v>259</v>
      </c>
      <c r="F92" s="11">
        <v>5</v>
      </c>
      <c r="G92" s="11">
        <v>1510.84</v>
      </c>
      <c r="H92" s="9" t="s">
        <v>221</v>
      </c>
      <c r="I92" s="9" t="s">
        <v>221</v>
      </c>
      <c r="J92" s="9" t="s">
        <v>221</v>
      </c>
      <c r="K92" s="11">
        <v>185.1</v>
      </c>
      <c r="L92" s="11">
        <v>27.65</v>
      </c>
      <c r="M92" s="11">
        <v>76.5</v>
      </c>
      <c r="N92" s="11">
        <v>5.7</v>
      </c>
      <c r="O92" s="11">
        <v>83.2</v>
      </c>
      <c r="P92" s="11">
        <v>3.3</v>
      </c>
      <c r="Q92" s="12">
        <f>VLOOKUP($E92,'污水处理厂网运行情况（二）'!$E:$N,2,FALSE)</f>
        <v>22.75</v>
      </c>
      <c r="R92" s="12">
        <f>VLOOKUP($E92,'污水处理厂网运行情况（二）'!$E:$N,3,FALSE)</f>
        <v>0.27</v>
      </c>
      <c r="S92" s="12">
        <f>VLOOKUP($E92,'污水处理厂网运行情况（二）'!$E:$N,4,FALSE)</f>
        <v>37.17</v>
      </c>
      <c r="T92" s="12">
        <f>VLOOKUP($E92,'污水处理厂网运行情况（二）'!$E:$N,5,FALSE)</f>
        <v>6.93</v>
      </c>
      <c r="U92" s="12">
        <f>VLOOKUP($E92,'污水处理厂网运行情况（二）'!$E:$N,6,FALSE)</f>
        <v>1.3</v>
      </c>
      <c r="V92" s="12">
        <f>VLOOKUP($E92,'污水处理厂网运行情况（二）'!$E:$N,7,FALSE)</f>
        <v>0.06</v>
      </c>
      <c r="W92" s="12">
        <f>VLOOKUP($E92,'污水处理厂网运行情况（二）'!$E:$N,10,FALSE)</f>
        <v>9995006</v>
      </c>
      <c r="X92" s="12" t="s">
        <v>221</v>
      </c>
    </row>
    <row r="93" spans="1:24">
      <c r="A93" s="1">
        <v>90</v>
      </c>
      <c r="B93" s="1" t="s">
        <v>158</v>
      </c>
      <c r="C93" s="1" t="s">
        <v>250</v>
      </c>
      <c r="D93" s="3" t="s">
        <v>251</v>
      </c>
      <c r="E93" s="1" t="s">
        <v>346</v>
      </c>
      <c r="F93" s="4">
        <v>1</v>
      </c>
      <c r="G93" s="4">
        <v>34.18</v>
      </c>
      <c r="H93" s="1" t="s">
        <v>282</v>
      </c>
      <c r="I93" s="1" t="s">
        <v>283</v>
      </c>
      <c r="J93" s="1" t="s">
        <v>284</v>
      </c>
      <c r="K93" s="4">
        <v>242.93</v>
      </c>
      <c r="L93" s="4">
        <v>13.7</v>
      </c>
      <c r="M93" s="4">
        <v>83.41</v>
      </c>
      <c r="N93" s="4">
        <v>4.5</v>
      </c>
      <c r="O93" s="4">
        <v>141.77000000000001</v>
      </c>
      <c r="P93" s="4">
        <v>4.3</v>
      </c>
      <c r="Q93">
        <f>VLOOKUP($E93,'污水处理厂网运行情况（二）'!$E:$N,2,FALSE)</f>
        <v>24.77</v>
      </c>
      <c r="R93">
        <f>VLOOKUP($E93,'污水处理厂网运行情况（二）'!$E:$N,3,FALSE)</f>
        <v>0.04</v>
      </c>
      <c r="S93">
        <f>VLOOKUP($E93,'污水处理厂网运行情况（二）'!$E:$N,4,FALSE)</f>
        <v>27.93</v>
      </c>
      <c r="T93">
        <f>VLOOKUP($E93,'污水处理厂网运行情况（二）'!$E:$N,5,FALSE)</f>
        <v>5.23</v>
      </c>
      <c r="U93">
        <f>VLOOKUP($E93,'污水处理厂网运行情况（二）'!$E:$N,6,FALSE)</f>
        <v>4.6100000000000003</v>
      </c>
      <c r="V93">
        <f>VLOOKUP($E93,'污水处理厂网运行情况（二）'!$E:$N,7,FALSE)</f>
        <v>0.14000000000000001</v>
      </c>
      <c r="W93">
        <f>VLOOKUP($E93,'污水处理厂网运行情况（二）'!$E:$N,10,FALSE)</f>
        <v>2192185</v>
      </c>
      <c r="X93" t="s">
        <v>459</v>
      </c>
    </row>
    <row r="94" spans="1:24">
      <c r="A94" s="1">
        <v>91</v>
      </c>
      <c r="B94" s="1" t="s">
        <v>158</v>
      </c>
      <c r="C94" s="1" t="s">
        <v>250</v>
      </c>
      <c r="D94" s="3" t="s">
        <v>251</v>
      </c>
      <c r="E94" s="3" t="s">
        <v>260</v>
      </c>
      <c r="F94" s="4">
        <v>3</v>
      </c>
      <c r="G94" s="4">
        <v>863.97</v>
      </c>
      <c r="H94" s="1" t="s">
        <v>285</v>
      </c>
      <c r="I94" s="1"/>
      <c r="J94" s="1" t="s">
        <v>286</v>
      </c>
      <c r="K94" s="4">
        <v>232.25</v>
      </c>
      <c r="L94" s="4">
        <v>6.25</v>
      </c>
      <c r="M94" s="4">
        <v>98.41</v>
      </c>
      <c r="N94" s="4">
        <v>2.99</v>
      </c>
      <c r="O94" s="4">
        <v>61.73</v>
      </c>
      <c r="P94" s="4">
        <v>2.69</v>
      </c>
      <c r="Q94">
        <f>VLOOKUP($E94,'污水处理厂网运行情况（二）'!$E:$N,2,FALSE)</f>
        <v>17.64</v>
      </c>
      <c r="R94">
        <f>VLOOKUP($E94,'污水处理厂网运行情况（二）'!$E:$N,3,FALSE)</f>
        <v>0.1</v>
      </c>
      <c r="S94">
        <f>VLOOKUP($E94,'污水处理厂网运行情况（二）'!$E:$N,4,FALSE)</f>
        <v>29.76</v>
      </c>
      <c r="T94">
        <f>VLOOKUP($E94,'污水处理厂网运行情况（二）'!$E:$N,5,FALSE)</f>
        <v>5.29</v>
      </c>
      <c r="U94">
        <f>VLOOKUP($E94,'污水处理厂网运行情况（二）'!$E:$N,6,FALSE)</f>
        <v>1.73</v>
      </c>
      <c r="V94">
        <f>VLOOKUP($E94,'污水处理厂网运行情况（二）'!$E:$N,7,FALSE)</f>
        <v>0.21</v>
      </c>
      <c r="W94">
        <f>VLOOKUP($E94,'污水处理厂网运行情况（二）'!$E:$N,10,FALSE)</f>
        <v>2618820</v>
      </c>
      <c r="X94" t="s">
        <v>459</v>
      </c>
    </row>
    <row r="95" spans="1:24">
      <c r="A95" s="1">
        <v>92</v>
      </c>
      <c r="B95" s="1" t="s">
        <v>158</v>
      </c>
      <c r="C95" s="1" t="s">
        <v>250</v>
      </c>
      <c r="D95" s="3" t="s">
        <v>251</v>
      </c>
      <c r="E95" s="3" t="s">
        <v>261</v>
      </c>
      <c r="F95" s="4">
        <v>1</v>
      </c>
      <c r="G95" s="4"/>
      <c r="H95" s="1" t="s">
        <v>426</v>
      </c>
      <c r="I95" s="1" t="s">
        <v>287</v>
      </c>
      <c r="J95" s="1" t="s">
        <v>60</v>
      </c>
      <c r="K95" s="4">
        <v>168.31</v>
      </c>
      <c r="L95" s="4">
        <v>8.67</v>
      </c>
      <c r="M95" s="4">
        <v>71</v>
      </c>
      <c r="N95" s="4">
        <v>1.96</v>
      </c>
      <c r="O95" s="4">
        <v>52.44</v>
      </c>
      <c r="P95" s="4">
        <v>4.41</v>
      </c>
      <c r="Q95">
        <f>VLOOKUP($E95,'污水处理厂网运行情况（二）'!$E:$N,2,FALSE)</f>
        <v>8.52</v>
      </c>
      <c r="R95">
        <f>VLOOKUP($E95,'污水处理厂网运行情况（二）'!$E:$N,3,FALSE)</f>
        <v>0.33</v>
      </c>
      <c r="S95">
        <f>VLOOKUP($E95,'污水处理厂网运行情况（二）'!$E:$N,4,FALSE)</f>
        <v>13.99</v>
      </c>
      <c r="T95">
        <f>VLOOKUP($E95,'污水处理厂网运行情况（二）'!$E:$N,5,FALSE)</f>
        <v>5.82</v>
      </c>
      <c r="U95">
        <f>VLOOKUP($E95,'污水处理厂网运行情况（二）'!$E:$N,6,FALSE)</f>
        <v>0.86</v>
      </c>
      <c r="V95">
        <f>VLOOKUP($E95,'污水处理厂网运行情况（二）'!$E:$N,7,FALSE)</f>
        <v>0.05</v>
      </c>
      <c r="W95">
        <f>VLOOKUP($E95,'污水处理厂网运行情况（二）'!$E:$N,10,FALSE)</f>
        <v>145974</v>
      </c>
      <c r="X95" t="s">
        <v>461</v>
      </c>
    </row>
    <row r="96" spans="1:24">
      <c r="A96" s="1">
        <v>93</v>
      </c>
      <c r="B96" s="1" t="s">
        <v>158</v>
      </c>
      <c r="C96" s="1" t="s">
        <v>252</v>
      </c>
      <c r="D96" s="3" t="s">
        <v>373</v>
      </c>
      <c r="E96" s="3" t="s">
        <v>262</v>
      </c>
      <c r="F96" s="4">
        <v>2</v>
      </c>
      <c r="G96" s="4">
        <v>67300</v>
      </c>
      <c r="H96" s="1" t="s">
        <v>427</v>
      </c>
      <c r="I96" s="1" t="s">
        <v>288</v>
      </c>
      <c r="J96" s="1" t="s">
        <v>289</v>
      </c>
      <c r="K96" s="4">
        <v>124.39</v>
      </c>
      <c r="L96" s="4">
        <v>16.66</v>
      </c>
      <c r="M96" s="4">
        <v>65.02</v>
      </c>
      <c r="N96" s="4">
        <v>1</v>
      </c>
      <c r="O96" s="4">
        <v>38.83</v>
      </c>
      <c r="P96" s="4">
        <v>3.44</v>
      </c>
      <c r="Q96">
        <f>VLOOKUP($E96,'污水处理厂网运行情况（二）'!$E:$N,2,FALSE)</f>
        <v>11.75</v>
      </c>
      <c r="R96">
        <f>VLOOKUP($E96,'污水处理厂网运行情况（二）'!$E:$N,3,FALSE)</f>
        <v>0.41</v>
      </c>
      <c r="S96">
        <f>VLOOKUP($E96,'污水处理厂网运行情况（二）'!$E:$N,4,FALSE)</f>
        <v>18.29</v>
      </c>
      <c r="T96">
        <f>VLOOKUP($E96,'污水处理厂网运行情况（二）'!$E:$N,5,FALSE)</f>
        <v>6.86</v>
      </c>
      <c r="U96">
        <f>VLOOKUP($E96,'污水处理厂网运行情况（二）'!$E:$N,6,FALSE)</f>
        <v>1.04</v>
      </c>
      <c r="V96">
        <f>VLOOKUP($E96,'污水处理厂网运行情况（二）'!$E:$N,7,FALSE)</f>
        <v>0.14000000000000001</v>
      </c>
      <c r="W96">
        <f>VLOOKUP($E96,'污水处理厂网运行情况（二）'!$E:$N,10,FALSE)</f>
        <v>2225595</v>
      </c>
      <c r="X96" t="s">
        <v>461</v>
      </c>
    </row>
  </sheetData>
  <mergeCells count="21">
    <mergeCell ref="W1:W3"/>
    <mergeCell ref="X1:X3"/>
    <mergeCell ref="Q1:V1"/>
    <mergeCell ref="Q2:R2"/>
    <mergeCell ref="S2:T2"/>
    <mergeCell ref="U2:V2"/>
    <mergeCell ref="G1:G3"/>
    <mergeCell ref="H1:J1"/>
    <mergeCell ref="K1:P1"/>
    <mergeCell ref="H2:H3"/>
    <mergeCell ref="I2:I3"/>
    <mergeCell ref="J2:J3"/>
    <mergeCell ref="K2:L2"/>
    <mergeCell ref="M2:N2"/>
    <mergeCell ref="O2:P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C4AC-E39D-4FA2-9FC8-588AF396123C}">
  <dimension ref="A1:P234"/>
  <sheetViews>
    <sheetView topLeftCell="I1" workbookViewId="0">
      <pane ySplit="3" topLeftCell="A4" activePane="bottomLeft" state="frozen"/>
      <selection activeCell="E1" sqref="E1"/>
      <selection pane="bottomLeft" activeCell="K4" sqref="K4:P96"/>
    </sheetView>
  </sheetViews>
  <sheetFormatPr defaultColWidth="8.6640625" defaultRowHeight="14.25"/>
  <cols>
    <col min="1" max="1" width="3.9296875" style="1" customWidth="1"/>
    <col min="2" max="3" width="8.6640625" style="1"/>
    <col min="4" max="4" width="41.46484375" style="1" customWidth="1"/>
    <col min="5" max="5" width="43.1328125" style="1" customWidth="1"/>
    <col min="6" max="6" width="13.06640625" style="4" customWidth="1"/>
    <col min="7" max="7" width="10.33203125" style="4" customWidth="1"/>
    <col min="8" max="8" width="26.53125" style="1" customWidth="1"/>
    <col min="9" max="9" width="48.06640625" style="1" customWidth="1"/>
    <col min="10" max="10" width="18.06640625" style="1" customWidth="1"/>
    <col min="11" max="11" width="14.46484375" style="4" customWidth="1"/>
    <col min="12" max="12" width="14.265625" style="4" customWidth="1"/>
    <col min="13" max="13" width="14.33203125" style="4" customWidth="1"/>
    <col min="14" max="14" width="14.46484375" style="4" customWidth="1"/>
    <col min="15" max="15" width="14.33203125" style="4" customWidth="1"/>
    <col min="16" max="16" width="14.73046875" style="4" customWidth="1"/>
    <col min="17" max="16384" width="8.6640625" style="1"/>
  </cols>
  <sheetData>
    <row r="1" spans="1:16" ht="16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3" t="s">
        <v>5</v>
      </c>
      <c r="G1" s="13" t="s">
        <v>6</v>
      </c>
      <c r="H1" s="19" t="s">
        <v>7</v>
      </c>
      <c r="I1" s="20"/>
      <c r="J1" s="21"/>
      <c r="K1" s="22" t="s">
        <v>10</v>
      </c>
      <c r="L1" s="23"/>
      <c r="M1" s="23"/>
      <c r="N1" s="23"/>
      <c r="O1" s="23"/>
      <c r="P1" s="24"/>
    </row>
    <row r="2" spans="1:16" ht="16.5" customHeight="1">
      <c r="A2" s="17"/>
      <c r="B2" s="17"/>
      <c r="C2" s="17"/>
      <c r="D2" s="17"/>
      <c r="E2" s="17"/>
      <c r="F2" s="14"/>
      <c r="G2" s="14"/>
      <c r="H2" s="16" t="s">
        <v>7</v>
      </c>
      <c r="I2" s="16" t="s">
        <v>8</v>
      </c>
      <c r="J2" s="16" t="s">
        <v>9</v>
      </c>
      <c r="K2" s="22" t="s">
        <v>12</v>
      </c>
      <c r="L2" s="24"/>
      <c r="M2" s="22" t="s">
        <v>14</v>
      </c>
      <c r="N2" s="24"/>
      <c r="O2" s="22" t="s">
        <v>15</v>
      </c>
      <c r="P2" s="24"/>
    </row>
    <row r="3" spans="1:16" ht="16.5" customHeight="1">
      <c r="A3" s="18"/>
      <c r="B3" s="18"/>
      <c r="C3" s="18"/>
      <c r="D3" s="18"/>
      <c r="E3" s="18"/>
      <c r="F3" s="15"/>
      <c r="G3" s="15"/>
      <c r="H3" s="18"/>
      <c r="I3" s="18"/>
      <c r="J3" s="18"/>
      <c r="K3" s="5" t="s">
        <v>11</v>
      </c>
      <c r="L3" s="5" t="s">
        <v>13</v>
      </c>
      <c r="M3" s="5" t="s">
        <v>11</v>
      </c>
      <c r="N3" s="5" t="s">
        <v>13</v>
      </c>
      <c r="O3" s="5" t="s">
        <v>11</v>
      </c>
      <c r="P3" s="5" t="s">
        <v>13</v>
      </c>
    </row>
    <row r="4" spans="1:16" ht="14" customHeight="1">
      <c r="A4" s="1">
        <v>1</v>
      </c>
      <c r="B4" s="1" t="s">
        <v>45</v>
      </c>
      <c r="C4" s="1" t="s">
        <v>23</v>
      </c>
      <c r="D4" s="3" t="s">
        <v>25</v>
      </c>
      <c r="E4" s="3" t="s">
        <v>26</v>
      </c>
      <c r="F4" s="4">
        <v>0.4</v>
      </c>
      <c r="G4" s="4">
        <v>116.97</v>
      </c>
      <c r="H4" s="1" t="s">
        <v>433</v>
      </c>
      <c r="I4" s="1" t="s">
        <v>38</v>
      </c>
      <c r="J4" s="1" t="s">
        <v>42</v>
      </c>
      <c r="K4" s="4">
        <v>137</v>
      </c>
      <c r="L4" s="4">
        <v>18</v>
      </c>
      <c r="M4" s="4">
        <v>57.2</v>
      </c>
      <c r="N4" s="4">
        <v>4.87</v>
      </c>
      <c r="O4" s="4">
        <v>84</v>
      </c>
      <c r="P4" s="4">
        <v>6</v>
      </c>
    </row>
    <row r="5" spans="1:16">
      <c r="A5" s="1">
        <v>2</v>
      </c>
      <c r="B5" s="1" t="s">
        <v>45</v>
      </c>
      <c r="C5" s="1" t="s">
        <v>23</v>
      </c>
      <c r="D5" s="3" t="s">
        <v>25</v>
      </c>
      <c r="E5" s="3" t="s">
        <v>27</v>
      </c>
      <c r="F5" s="4">
        <v>1.7</v>
      </c>
      <c r="G5" s="4">
        <v>610.55999999999995</v>
      </c>
      <c r="H5" s="1" t="s">
        <v>36</v>
      </c>
      <c r="I5" s="1" t="s">
        <v>38</v>
      </c>
      <c r="J5" s="1" t="s">
        <v>42</v>
      </c>
      <c r="K5" s="4">
        <v>149</v>
      </c>
      <c r="L5" s="4">
        <v>15.5</v>
      </c>
      <c r="M5" s="4">
        <v>61.1</v>
      </c>
      <c r="N5" s="4">
        <v>4.53</v>
      </c>
      <c r="O5" s="4">
        <v>89</v>
      </c>
      <c r="P5" s="4">
        <v>6</v>
      </c>
    </row>
    <row r="6" spans="1:16">
      <c r="A6" s="1">
        <v>3</v>
      </c>
      <c r="B6" s="1" t="s">
        <v>45</v>
      </c>
      <c r="C6" s="1" t="s">
        <v>23</v>
      </c>
      <c r="D6" s="3" t="s">
        <v>25</v>
      </c>
      <c r="E6" s="3" t="s">
        <v>28</v>
      </c>
      <c r="F6" s="4">
        <v>1.2</v>
      </c>
      <c r="G6" s="4">
        <v>396.35</v>
      </c>
      <c r="H6" s="1" t="s">
        <v>36</v>
      </c>
      <c r="I6" s="1" t="s">
        <v>39</v>
      </c>
      <c r="J6" s="1" t="s">
        <v>42</v>
      </c>
      <c r="K6" s="4">
        <v>172</v>
      </c>
      <c r="L6" s="4">
        <v>18.100000000000001</v>
      </c>
      <c r="M6" s="4">
        <v>70</v>
      </c>
      <c r="N6" s="4">
        <v>4.82</v>
      </c>
      <c r="O6" s="4">
        <v>100</v>
      </c>
      <c r="P6" s="4">
        <v>6</v>
      </c>
    </row>
    <row r="7" spans="1:16" ht="14" customHeight="1">
      <c r="A7" s="1">
        <v>4</v>
      </c>
      <c r="B7" s="1" t="s">
        <v>45</v>
      </c>
      <c r="C7" s="1" t="s">
        <v>24</v>
      </c>
      <c r="D7" s="3" t="s">
        <v>29</v>
      </c>
      <c r="E7" s="3" t="s">
        <v>30</v>
      </c>
      <c r="F7" s="4">
        <v>5.5</v>
      </c>
      <c r="G7" s="4">
        <v>1058.6199999999999</v>
      </c>
      <c r="H7" s="1" t="s">
        <v>433</v>
      </c>
      <c r="I7" s="1" t="s">
        <v>40</v>
      </c>
      <c r="J7" s="1" t="s">
        <v>43</v>
      </c>
      <c r="K7" s="4">
        <v>258</v>
      </c>
      <c r="L7" s="4">
        <v>14.3</v>
      </c>
      <c r="M7" s="4">
        <v>120</v>
      </c>
      <c r="N7" s="4">
        <v>4.29</v>
      </c>
      <c r="O7" s="4">
        <v>258</v>
      </c>
      <c r="P7" s="4">
        <v>6</v>
      </c>
    </row>
    <row r="8" spans="1:16" ht="13.9" customHeight="1">
      <c r="A8" s="1">
        <v>5</v>
      </c>
      <c r="B8" s="1" t="s">
        <v>45</v>
      </c>
      <c r="C8" s="1" t="s">
        <v>24</v>
      </c>
      <c r="D8" s="3" t="s">
        <v>31</v>
      </c>
      <c r="E8" s="3" t="s">
        <v>32</v>
      </c>
      <c r="F8" s="4">
        <v>1.25</v>
      </c>
      <c r="G8" s="4">
        <v>461.63</v>
      </c>
      <c r="H8" s="1" t="s">
        <v>411</v>
      </c>
      <c r="I8" s="1" t="s">
        <v>41</v>
      </c>
      <c r="J8" s="1" t="s">
        <v>44</v>
      </c>
      <c r="K8" s="4">
        <v>106.9</v>
      </c>
      <c r="L8" s="4">
        <v>20.28</v>
      </c>
      <c r="M8" s="4">
        <v>59.6</v>
      </c>
      <c r="N8" s="4">
        <v>2.34</v>
      </c>
      <c r="O8" s="4">
        <v>182.6</v>
      </c>
      <c r="P8" s="4">
        <v>7.13</v>
      </c>
    </row>
    <row r="9" spans="1:16" ht="13.9" customHeight="1">
      <c r="A9" s="1">
        <v>6</v>
      </c>
      <c r="B9" s="1" t="s">
        <v>45</v>
      </c>
      <c r="C9" s="1" t="s">
        <v>24</v>
      </c>
      <c r="D9" s="3" t="s">
        <v>33</v>
      </c>
      <c r="E9" s="3" t="s">
        <v>34</v>
      </c>
      <c r="F9" s="4">
        <v>3.5</v>
      </c>
      <c r="G9" s="4">
        <v>555.49</v>
      </c>
      <c r="H9" s="1" t="s">
        <v>37</v>
      </c>
      <c r="I9" s="1" t="s">
        <v>41</v>
      </c>
      <c r="J9" s="1" t="s">
        <v>44</v>
      </c>
      <c r="K9" s="4">
        <v>198</v>
      </c>
      <c r="L9" s="4">
        <v>25.9</v>
      </c>
      <c r="M9" s="4">
        <v>110</v>
      </c>
      <c r="N9" s="4">
        <v>2.91</v>
      </c>
      <c r="O9" s="4">
        <v>195</v>
      </c>
      <c r="P9" s="4">
        <v>8</v>
      </c>
    </row>
    <row r="10" spans="1:16" ht="13.9" customHeight="1">
      <c r="A10" s="1">
        <v>7</v>
      </c>
      <c r="B10" s="1" t="s">
        <v>45</v>
      </c>
      <c r="C10" s="1" t="s">
        <v>24</v>
      </c>
      <c r="D10" s="3" t="s">
        <v>35</v>
      </c>
      <c r="E10" s="3" t="s">
        <v>35</v>
      </c>
      <c r="F10" s="4">
        <v>5</v>
      </c>
      <c r="G10" s="4">
        <v>1741.52</v>
      </c>
      <c r="H10" s="1" t="s">
        <v>411</v>
      </c>
      <c r="I10" s="1" t="s">
        <v>41</v>
      </c>
      <c r="J10" s="1" t="s">
        <v>44</v>
      </c>
      <c r="K10" s="4">
        <v>195</v>
      </c>
      <c r="L10" s="4">
        <v>23.9</v>
      </c>
      <c r="M10" s="4">
        <v>108</v>
      </c>
      <c r="N10" s="4">
        <v>2.52</v>
      </c>
      <c r="O10" s="4">
        <v>190</v>
      </c>
      <c r="P10" s="4">
        <v>8</v>
      </c>
    </row>
    <row r="11" spans="1:16">
      <c r="A11" s="1">
        <v>8</v>
      </c>
      <c r="B11" s="1" t="s">
        <v>46</v>
      </c>
      <c r="C11" s="1" t="s">
        <v>47</v>
      </c>
      <c r="D11" s="3" t="s">
        <v>48</v>
      </c>
      <c r="E11" s="3" t="s">
        <v>49</v>
      </c>
      <c r="F11" s="4">
        <v>67</v>
      </c>
      <c r="G11" s="4">
        <v>24745.32</v>
      </c>
      <c r="H11" s="1" t="s">
        <v>439</v>
      </c>
      <c r="I11" s="1" t="s">
        <v>57</v>
      </c>
      <c r="J11" s="1" t="s">
        <v>58</v>
      </c>
      <c r="K11" s="4">
        <v>206</v>
      </c>
      <c r="L11" s="4">
        <v>17</v>
      </c>
      <c r="M11" s="4">
        <v>95.1</v>
      </c>
      <c r="N11" s="4">
        <v>3</v>
      </c>
      <c r="O11" s="4">
        <v>108</v>
      </c>
      <c r="P11" s="4">
        <v>2</v>
      </c>
    </row>
    <row r="12" spans="1:16">
      <c r="A12" s="1">
        <v>9</v>
      </c>
      <c r="B12" s="1" t="s">
        <v>46</v>
      </c>
      <c r="C12" s="1" t="s">
        <v>47</v>
      </c>
      <c r="D12" s="3" t="s">
        <v>48</v>
      </c>
      <c r="E12" s="3" t="s">
        <v>50</v>
      </c>
      <c r="F12" s="4">
        <v>20</v>
      </c>
      <c r="G12" s="4">
        <v>6649.29</v>
      </c>
      <c r="H12" s="1" t="s">
        <v>440</v>
      </c>
      <c r="I12" s="1" t="s">
        <v>59</v>
      </c>
      <c r="J12" s="1" t="s">
        <v>64</v>
      </c>
      <c r="K12" s="4">
        <v>315</v>
      </c>
      <c r="L12" s="4">
        <v>16</v>
      </c>
      <c r="M12" s="4">
        <v>155</v>
      </c>
      <c r="N12" s="4">
        <v>1</v>
      </c>
      <c r="O12" s="4">
        <v>242</v>
      </c>
      <c r="P12" s="4">
        <v>6</v>
      </c>
    </row>
    <row r="13" spans="1:16">
      <c r="A13" s="1">
        <v>10</v>
      </c>
      <c r="B13" s="1" t="s">
        <v>46</v>
      </c>
      <c r="C13" s="1" t="s">
        <v>47</v>
      </c>
      <c r="D13" s="3" t="s">
        <v>48</v>
      </c>
      <c r="E13" s="3" t="s">
        <v>51</v>
      </c>
      <c r="F13" s="4">
        <v>19.5</v>
      </c>
      <c r="G13" s="4">
        <v>5159.8599999999997</v>
      </c>
      <c r="H13" s="1" t="s">
        <v>436</v>
      </c>
      <c r="I13" s="1" t="s">
        <v>61</v>
      </c>
      <c r="J13" s="1" t="s">
        <v>65</v>
      </c>
      <c r="K13" s="4">
        <v>244</v>
      </c>
      <c r="L13" s="4">
        <v>13</v>
      </c>
      <c r="M13" s="4">
        <v>118</v>
      </c>
      <c r="N13" s="4">
        <v>1.1000000000000001</v>
      </c>
      <c r="O13" s="4">
        <v>139</v>
      </c>
      <c r="P13" s="4">
        <v>5</v>
      </c>
    </row>
    <row r="14" spans="1:16">
      <c r="A14" s="1">
        <v>11</v>
      </c>
      <c r="B14" s="1" t="s">
        <v>46</v>
      </c>
      <c r="C14" s="1" t="s">
        <v>47</v>
      </c>
      <c r="D14" s="3" t="s">
        <v>48</v>
      </c>
      <c r="E14" s="3" t="s">
        <v>52</v>
      </c>
      <c r="F14" s="4">
        <v>0.5</v>
      </c>
      <c r="G14" s="4">
        <v>124.62</v>
      </c>
      <c r="H14" s="1" t="s">
        <v>439</v>
      </c>
      <c r="I14" s="1" t="s">
        <v>62</v>
      </c>
      <c r="J14" s="1" t="s">
        <v>60</v>
      </c>
      <c r="K14" s="4">
        <v>141</v>
      </c>
      <c r="L14" s="4">
        <v>16.3</v>
      </c>
      <c r="M14" s="4">
        <v>66.900000000000006</v>
      </c>
      <c r="N14" s="4">
        <v>1.1000000000000001</v>
      </c>
      <c r="O14" s="4">
        <v>112</v>
      </c>
      <c r="P14" s="4">
        <v>5</v>
      </c>
    </row>
    <row r="15" spans="1:16">
      <c r="A15" s="1">
        <v>12</v>
      </c>
      <c r="B15" s="1" t="s">
        <v>46</v>
      </c>
      <c r="C15" s="1" t="s">
        <v>47</v>
      </c>
      <c r="D15" s="3" t="s">
        <v>48</v>
      </c>
      <c r="E15" s="3" t="s">
        <v>53</v>
      </c>
      <c r="F15" s="4">
        <v>30</v>
      </c>
      <c r="G15" s="4">
        <v>10926.54</v>
      </c>
      <c r="H15" s="1" t="s">
        <v>55</v>
      </c>
      <c r="I15" s="1" t="s">
        <v>63</v>
      </c>
      <c r="J15" s="1" t="s">
        <v>58</v>
      </c>
      <c r="K15" s="4">
        <v>223</v>
      </c>
      <c r="L15" s="4">
        <v>22</v>
      </c>
      <c r="M15" s="4">
        <v>111</v>
      </c>
      <c r="N15" s="4">
        <v>2.2200000000000002</v>
      </c>
      <c r="O15" s="4">
        <v>186</v>
      </c>
      <c r="P15" s="4">
        <v>6</v>
      </c>
    </row>
    <row r="16" spans="1:16">
      <c r="A16" s="1">
        <v>13</v>
      </c>
      <c r="B16" s="1" t="s">
        <v>46</v>
      </c>
      <c r="C16" s="1" t="s">
        <v>47</v>
      </c>
      <c r="D16" s="3" t="s">
        <v>48</v>
      </c>
      <c r="E16" s="3" t="s">
        <v>54</v>
      </c>
      <c r="F16" s="4">
        <v>20</v>
      </c>
      <c r="G16" s="4">
        <v>2995.45</v>
      </c>
      <c r="H16" s="1" t="s">
        <v>439</v>
      </c>
      <c r="I16" s="1" t="s">
        <v>56</v>
      </c>
      <c r="J16" s="1" t="s">
        <v>65</v>
      </c>
      <c r="K16" s="4">
        <v>272</v>
      </c>
      <c r="L16" s="4">
        <v>15</v>
      </c>
      <c r="M16" s="4">
        <v>104</v>
      </c>
      <c r="N16" s="4">
        <v>2.2000000000000002</v>
      </c>
      <c r="O16" s="4">
        <v>127</v>
      </c>
      <c r="P16" s="4">
        <v>5</v>
      </c>
    </row>
    <row r="17" spans="1:16">
      <c r="A17" s="1">
        <v>14</v>
      </c>
      <c r="B17" s="1" t="s">
        <v>46</v>
      </c>
      <c r="C17" s="1" t="s">
        <v>47</v>
      </c>
      <c r="D17" s="3" t="s">
        <v>48</v>
      </c>
      <c r="E17" s="3" t="s">
        <v>66</v>
      </c>
      <c r="F17" s="4">
        <v>15</v>
      </c>
      <c r="G17" s="4">
        <v>5451.78</v>
      </c>
      <c r="H17" s="1" t="s">
        <v>67</v>
      </c>
      <c r="I17" s="1" t="s">
        <v>68</v>
      </c>
      <c r="J17" s="1" t="s">
        <v>69</v>
      </c>
      <c r="K17" s="4">
        <v>217</v>
      </c>
      <c r="L17" s="4">
        <v>16</v>
      </c>
      <c r="M17" s="4">
        <v>80.5</v>
      </c>
      <c r="N17" s="4">
        <v>1.4</v>
      </c>
      <c r="O17" s="4">
        <v>183</v>
      </c>
      <c r="P17" s="4">
        <v>5</v>
      </c>
    </row>
    <row r="18" spans="1:16">
      <c r="A18" s="1">
        <v>15</v>
      </c>
      <c r="B18" s="1" t="s">
        <v>70</v>
      </c>
      <c r="C18" s="1" t="s">
        <v>72</v>
      </c>
      <c r="D18" s="3" t="s">
        <v>76</v>
      </c>
      <c r="E18" s="3" t="s">
        <v>80</v>
      </c>
      <c r="F18" s="4">
        <v>30</v>
      </c>
      <c r="G18" s="4">
        <v>6880.53</v>
      </c>
      <c r="H18" s="1" t="s">
        <v>90</v>
      </c>
      <c r="I18" s="1" t="s">
        <v>95</v>
      </c>
      <c r="J18" s="1" t="s">
        <v>42</v>
      </c>
      <c r="K18" s="4">
        <v>314</v>
      </c>
      <c r="L18" s="4">
        <v>14.7</v>
      </c>
      <c r="M18" s="4">
        <v>125</v>
      </c>
      <c r="N18" s="4">
        <v>2</v>
      </c>
      <c r="O18" s="4">
        <v>149</v>
      </c>
      <c r="P18" s="4">
        <v>5</v>
      </c>
    </row>
    <row r="19" spans="1:16">
      <c r="A19" s="1">
        <v>16</v>
      </c>
      <c r="B19" s="1" t="s">
        <v>70</v>
      </c>
      <c r="C19" s="1" t="s">
        <v>72</v>
      </c>
      <c r="D19" s="3" t="s">
        <v>76</v>
      </c>
      <c r="E19" s="3" t="s">
        <v>81</v>
      </c>
      <c r="F19" s="4">
        <v>9.5</v>
      </c>
      <c r="G19" s="4">
        <v>3107.6</v>
      </c>
      <c r="H19" s="1" t="s">
        <v>90</v>
      </c>
      <c r="I19" s="1" t="s">
        <v>95</v>
      </c>
      <c r="J19" s="1" t="s">
        <v>42</v>
      </c>
      <c r="K19" s="4">
        <v>270</v>
      </c>
      <c r="L19" s="4">
        <v>11.4</v>
      </c>
      <c r="M19" s="4">
        <v>125</v>
      </c>
      <c r="N19" s="4">
        <v>2</v>
      </c>
      <c r="O19" s="4">
        <v>128</v>
      </c>
      <c r="P19" s="4">
        <v>4</v>
      </c>
    </row>
    <row r="20" spans="1:16">
      <c r="A20" s="1">
        <v>17</v>
      </c>
      <c r="B20" s="1" t="s">
        <v>70</v>
      </c>
      <c r="C20" s="1" t="s">
        <v>72</v>
      </c>
      <c r="D20" s="3" t="s">
        <v>76</v>
      </c>
      <c r="E20" s="3" t="s">
        <v>82</v>
      </c>
      <c r="F20" s="4">
        <v>15</v>
      </c>
      <c r="G20" s="4">
        <v>5434.56</v>
      </c>
      <c r="H20" s="1" t="s">
        <v>90</v>
      </c>
      <c r="I20" s="1" t="s">
        <v>95</v>
      </c>
      <c r="J20" s="1" t="s">
        <v>42</v>
      </c>
      <c r="K20" s="4">
        <v>310</v>
      </c>
      <c r="L20" s="4">
        <v>13</v>
      </c>
      <c r="M20" s="4">
        <v>170</v>
      </c>
      <c r="N20" s="4">
        <v>2.5</v>
      </c>
      <c r="O20" s="4">
        <v>192</v>
      </c>
      <c r="P20" s="4">
        <v>4</v>
      </c>
    </row>
    <row r="21" spans="1:16">
      <c r="A21" s="1">
        <v>18</v>
      </c>
      <c r="B21" s="1" t="s">
        <v>70</v>
      </c>
      <c r="C21" s="1" t="s">
        <v>72</v>
      </c>
      <c r="D21" s="3" t="s">
        <v>76</v>
      </c>
      <c r="E21" s="3" t="s">
        <v>83</v>
      </c>
      <c r="F21" s="4">
        <v>20</v>
      </c>
      <c r="G21" s="4">
        <v>6744.88</v>
      </c>
      <c r="H21" s="1" t="s">
        <v>90</v>
      </c>
      <c r="I21" s="1" t="s">
        <v>95</v>
      </c>
      <c r="J21" s="1" t="s">
        <v>99</v>
      </c>
      <c r="K21" s="4">
        <v>242</v>
      </c>
      <c r="L21" s="4">
        <v>26</v>
      </c>
      <c r="M21" s="4">
        <v>120</v>
      </c>
      <c r="N21" s="4">
        <v>2.72</v>
      </c>
      <c r="O21" s="4">
        <v>127</v>
      </c>
      <c r="P21" s="4">
        <v>5</v>
      </c>
    </row>
    <row r="22" spans="1:16">
      <c r="A22" s="1">
        <v>19</v>
      </c>
      <c r="B22" s="1" t="s">
        <v>71</v>
      </c>
      <c r="C22" s="1" t="s">
        <v>73</v>
      </c>
      <c r="D22" s="3" t="s">
        <v>78</v>
      </c>
      <c r="E22" s="3" t="s">
        <v>84</v>
      </c>
      <c r="F22" s="4">
        <v>18</v>
      </c>
      <c r="G22" s="4">
        <v>6104.48</v>
      </c>
      <c r="H22" s="1" t="s">
        <v>91</v>
      </c>
      <c r="I22" s="1" t="s">
        <v>95</v>
      </c>
      <c r="J22" s="1" t="s">
        <v>100</v>
      </c>
      <c r="K22" s="4">
        <v>332</v>
      </c>
      <c r="L22" s="4">
        <v>13.4</v>
      </c>
      <c r="M22" s="4">
        <v>173</v>
      </c>
      <c r="N22" s="4">
        <v>1.88</v>
      </c>
      <c r="O22" s="4">
        <v>147</v>
      </c>
      <c r="P22" s="4">
        <v>5.15</v>
      </c>
    </row>
    <row r="23" spans="1:16">
      <c r="A23" s="1">
        <v>20</v>
      </c>
      <c r="B23" s="1" t="s">
        <v>71</v>
      </c>
      <c r="C23" s="1" t="s">
        <v>73</v>
      </c>
      <c r="D23" s="3" t="s">
        <v>77</v>
      </c>
      <c r="E23" s="3" t="s">
        <v>85</v>
      </c>
      <c r="F23" s="4">
        <v>14</v>
      </c>
      <c r="G23" s="4">
        <v>4755.26</v>
      </c>
      <c r="H23" s="1" t="s">
        <v>92</v>
      </c>
      <c r="I23" s="1" t="s">
        <v>95</v>
      </c>
      <c r="J23" s="1" t="s">
        <v>100</v>
      </c>
      <c r="K23" s="4">
        <v>330</v>
      </c>
      <c r="L23" s="4">
        <v>14</v>
      </c>
      <c r="M23" s="4">
        <v>174</v>
      </c>
      <c r="N23" s="4">
        <v>1.89</v>
      </c>
      <c r="O23" s="4">
        <v>151</v>
      </c>
      <c r="P23" s="4">
        <v>5</v>
      </c>
    </row>
    <row r="24" spans="1:16">
      <c r="A24" s="1">
        <v>21</v>
      </c>
      <c r="B24" s="1" t="s">
        <v>71</v>
      </c>
      <c r="C24" s="1" t="s">
        <v>73</v>
      </c>
      <c r="D24" s="3" t="s">
        <v>77</v>
      </c>
      <c r="E24" s="3" t="s">
        <v>86</v>
      </c>
      <c r="F24" s="4">
        <v>4</v>
      </c>
      <c r="G24" s="4">
        <v>1459.99</v>
      </c>
      <c r="H24" s="1" t="s">
        <v>93</v>
      </c>
      <c r="I24" s="1" t="s">
        <v>96</v>
      </c>
      <c r="J24" s="1" t="s">
        <v>100</v>
      </c>
      <c r="K24" s="4">
        <v>204</v>
      </c>
      <c r="L24" s="4">
        <v>14.8</v>
      </c>
      <c r="M24" s="4">
        <v>106</v>
      </c>
      <c r="N24" s="4">
        <v>1.92</v>
      </c>
      <c r="O24" s="4">
        <v>93</v>
      </c>
      <c r="P24" s="4">
        <v>5</v>
      </c>
    </row>
    <row r="25" spans="1:16">
      <c r="A25" s="1">
        <v>22</v>
      </c>
      <c r="B25" s="1" t="s">
        <v>74</v>
      </c>
      <c r="C25" s="1" t="s">
        <v>75</v>
      </c>
      <c r="D25" s="3" t="s">
        <v>79</v>
      </c>
      <c r="E25" s="3" t="s">
        <v>87</v>
      </c>
      <c r="F25" s="4">
        <v>26</v>
      </c>
      <c r="G25" s="4">
        <v>9145.61</v>
      </c>
      <c r="H25" s="1" t="s">
        <v>437</v>
      </c>
      <c r="I25" s="1" t="s">
        <v>97</v>
      </c>
      <c r="J25" s="1" t="s">
        <v>64</v>
      </c>
      <c r="K25" s="4">
        <v>191</v>
      </c>
      <c r="L25" s="4">
        <v>15</v>
      </c>
      <c r="M25" s="4">
        <v>88.6</v>
      </c>
      <c r="N25" s="4">
        <v>3</v>
      </c>
      <c r="O25" s="4">
        <v>110</v>
      </c>
      <c r="P25" s="4">
        <v>6</v>
      </c>
    </row>
    <row r="26" spans="1:16">
      <c r="A26" s="1">
        <v>23</v>
      </c>
      <c r="B26" s="1" t="s">
        <v>74</v>
      </c>
      <c r="C26" s="1" t="s">
        <v>75</v>
      </c>
      <c r="D26" s="3" t="s">
        <v>79</v>
      </c>
      <c r="E26" s="3" t="s">
        <v>88</v>
      </c>
      <c r="F26" s="4">
        <v>20</v>
      </c>
      <c r="G26" s="4">
        <v>6848.81</v>
      </c>
      <c r="H26" s="1" t="s">
        <v>438</v>
      </c>
      <c r="I26" s="1" t="s">
        <v>98</v>
      </c>
      <c r="J26" s="1" t="s">
        <v>64</v>
      </c>
      <c r="K26" s="4">
        <v>223</v>
      </c>
      <c r="L26" s="4">
        <v>17</v>
      </c>
      <c r="M26" s="4">
        <v>98.4</v>
      </c>
      <c r="N26" s="4">
        <v>3.2</v>
      </c>
      <c r="O26" s="4">
        <v>128</v>
      </c>
      <c r="P26" s="4">
        <v>6</v>
      </c>
    </row>
    <row r="27" spans="1:16">
      <c r="A27" s="1">
        <v>24</v>
      </c>
      <c r="B27" s="1" t="s">
        <v>74</v>
      </c>
      <c r="C27" s="1" t="s">
        <v>75</v>
      </c>
      <c r="D27" s="3" t="s">
        <v>79</v>
      </c>
      <c r="E27" s="3" t="s">
        <v>89</v>
      </c>
      <c r="F27" s="4">
        <v>8</v>
      </c>
      <c r="G27" s="4">
        <v>1467.11</v>
      </c>
      <c r="H27" s="1" t="s">
        <v>94</v>
      </c>
      <c r="I27" s="1" t="s">
        <v>97</v>
      </c>
      <c r="J27" s="1" t="s">
        <v>64</v>
      </c>
      <c r="K27" s="4">
        <v>203</v>
      </c>
      <c r="L27" s="4">
        <v>15</v>
      </c>
      <c r="M27" s="4">
        <v>94.2</v>
      </c>
      <c r="N27" s="4">
        <v>2.6</v>
      </c>
      <c r="O27" s="4">
        <v>114</v>
      </c>
      <c r="P27" s="4">
        <v>7</v>
      </c>
    </row>
    <row r="28" spans="1:16">
      <c r="A28" s="1">
        <v>25</v>
      </c>
      <c r="B28" s="1" t="s">
        <v>124</v>
      </c>
      <c r="C28" s="1" t="s">
        <v>125</v>
      </c>
      <c r="D28" s="3" t="s">
        <v>130</v>
      </c>
      <c r="E28" s="3" t="s">
        <v>135</v>
      </c>
      <c r="F28" s="4">
        <v>60</v>
      </c>
      <c r="G28" s="4">
        <v>16842.68</v>
      </c>
      <c r="H28" s="1" t="s">
        <v>433</v>
      </c>
      <c r="I28" s="1" t="s">
        <v>105</v>
      </c>
      <c r="J28" s="1" t="s">
        <v>101</v>
      </c>
      <c r="K28" s="4">
        <v>278.2</v>
      </c>
      <c r="L28" s="4">
        <v>12.6</v>
      </c>
      <c r="M28" s="4">
        <v>107.6</v>
      </c>
      <c r="N28" s="4">
        <v>1.06</v>
      </c>
      <c r="O28" s="4">
        <v>119.1</v>
      </c>
      <c r="P28" s="4">
        <v>4.2</v>
      </c>
    </row>
    <row r="29" spans="1:16">
      <c r="A29" s="1">
        <v>26</v>
      </c>
      <c r="B29" s="1" t="s">
        <v>124</v>
      </c>
      <c r="C29" s="1" t="s">
        <v>125</v>
      </c>
      <c r="D29" s="3" t="s">
        <v>129</v>
      </c>
      <c r="E29" s="3" t="s">
        <v>136</v>
      </c>
      <c r="F29" s="4">
        <v>30</v>
      </c>
      <c r="G29" s="4">
        <v>9437.51</v>
      </c>
      <c r="H29" s="1" t="s">
        <v>433</v>
      </c>
      <c r="I29" s="1" t="s">
        <v>105</v>
      </c>
      <c r="J29" s="1" t="s">
        <v>101</v>
      </c>
      <c r="K29" s="4">
        <v>262.8</v>
      </c>
      <c r="L29" s="4">
        <v>13.2</v>
      </c>
      <c r="M29" s="4">
        <v>104.3</v>
      </c>
      <c r="N29" s="4">
        <v>0.67</v>
      </c>
      <c r="O29" s="4">
        <v>105.2</v>
      </c>
      <c r="P29" s="4">
        <v>37</v>
      </c>
    </row>
    <row r="30" spans="1:16">
      <c r="A30" s="1">
        <v>27</v>
      </c>
      <c r="B30" s="1" t="s">
        <v>124</v>
      </c>
      <c r="C30" s="1" t="s">
        <v>125</v>
      </c>
      <c r="D30" s="3" t="s">
        <v>129</v>
      </c>
      <c r="E30" s="3" t="s">
        <v>137</v>
      </c>
      <c r="F30" s="4">
        <v>10</v>
      </c>
      <c r="G30" s="4">
        <v>3459.31</v>
      </c>
      <c r="H30" s="1" t="s">
        <v>114</v>
      </c>
      <c r="I30" s="1" t="s">
        <v>106</v>
      </c>
      <c r="J30" s="1" t="s">
        <v>101</v>
      </c>
      <c r="K30" s="4">
        <v>352.8</v>
      </c>
      <c r="L30" s="4">
        <v>10</v>
      </c>
      <c r="M30" s="4">
        <v>117.5</v>
      </c>
      <c r="N30" s="4">
        <v>1</v>
      </c>
      <c r="O30" s="4">
        <v>154.1</v>
      </c>
      <c r="P30" s="4">
        <v>1.6</v>
      </c>
    </row>
    <row r="31" spans="1:16">
      <c r="A31" s="1">
        <v>28</v>
      </c>
      <c r="B31" s="1" t="s">
        <v>124</v>
      </c>
      <c r="C31" s="1" t="s">
        <v>126</v>
      </c>
      <c r="D31" s="3" t="s">
        <v>131</v>
      </c>
      <c r="E31" s="3" t="s">
        <v>138</v>
      </c>
      <c r="F31" s="4">
        <v>14</v>
      </c>
      <c r="G31" s="4">
        <v>4804.25</v>
      </c>
      <c r="H31" s="1" t="s">
        <v>435</v>
      </c>
      <c r="I31" s="1" t="s">
        <v>107</v>
      </c>
      <c r="J31" s="1" t="s">
        <v>102</v>
      </c>
      <c r="K31" s="4">
        <v>231.5</v>
      </c>
      <c r="L31" s="4">
        <v>19.8</v>
      </c>
      <c r="M31" s="4">
        <v>107.6</v>
      </c>
      <c r="N31" s="4">
        <v>2.1</v>
      </c>
      <c r="O31" s="4">
        <v>47</v>
      </c>
      <c r="P31" s="4">
        <v>6</v>
      </c>
    </row>
    <row r="32" spans="1:16">
      <c r="A32" s="1">
        <v>29</v>
      </c>
      <c r="B32" s="1" t="s">
        <v>124</v>
      </c>
      <c r="C32" s="1" t="s">
        <v>126</v>
      </c>
      <c r="D32" s="3" t="s">
        <v>131</v>
      </c>
      <c r="E32" s="3" t="s">
        <v>139</v>
      </c>
      <c r="F32" s="4">
        <v>2.9</v>
      </c>
      <c r="G32" s="4">
        <v>1097.73</v>
      </c>
      <c r="H32" s="1" t="s">
        <v>115</v>
      </c>
      <c r="J32" s="1" t="s">
        <v>102</v>
      </c>
      <c r="K32" s="4">
        <v>307.3</v>
      </c>
      <c r="L32" s="4">
        <v>27.3</v>
      </c>
      <c r="M32" s="4">
        <v>114.7</v>
      </c>
      <c r="N32" s="4">
        <v>1.7</v>
      </c>
      <c r="O32" s="4">
        <v>142</v>
      </c>
      <c r="P32" s="4">
        <v>6</v>
      </c>
    </row>
    <row r="33" spans="1:16">
      <c r="A33" s="1">
        <v>30</v>
      </c>
      <c r="B33" s="1" t="s">
        <v>124</v>
      </c>
      <c r="C33" s="1" t="s">
        <v>126</v>
      </c>
      <c r="D33" s="3" t="s">
        <v>131</v>
      </c>
      <c r="E33" s="3" t="s">
        <v>140</v>
      </c>
      <c r="F33" s="4">
        <v>1</v>
      </c>
      <c r="G33" s="4">
        <v>151.69999999999999</v>
      </c>
      <c r="H33" s="1" t="s">
        <v>116</v>
      </c>
      <c r="I33" s="1" t="s">
        <v>108</v>
      </c>
      <c r="J33" s="1" t="s">
        <v>103</v>
      </c>
      <c r="K33" s="4">
        <v>244</v>
      </c>
      <c r="L33" s="4">
        <v>28</v>
      </c>
      <c r="M33" s="4">
        <v>101.6</v>
      </c>
      <c r="N33" s="4">
        <v>4.3</v>
      </c>
      <c r="O33" s="4">
        <v>69</v>
      </c>
      <c r="P33" s="4">
        <v>8</v>
      </c>
    </row>
    <row r="34" spans="1:16">
      <c r="A34" s="1">
        <v>31</v>
      </c>
      <c r="B34" s="1" t="s">
        <v>124</v>
      </c>
      <c r="C34" s="1" t="s">
        <v>126</v>
      </c>
      <c r="D34" s="3" t="s">
        <v>131</v>
      </c>
      <c r="E34" s="3" t="s">
        <v>141</v>
      </c>
      <c r="F34" s="4">
        <v>6</v>
      </c>
      <c r="G34" s="4">
        <v>771.64</v>
      </c>
      <c r="H34" s="1" t="s">
        <v>117</v>
      </c>
      <c r="J34" s="1" t="s">
        <v>64</v>
      </c>
      <c r="K34" s="4">
        <v>279.42</v>
      </c>
      <c r="L34" s="4">
        <v>17.760000000000002</v>
      </c>
      <c r="M34" s="4">
        <v>115.64</v>
      </c>
      <c r="N34" s="4">
        <v>2.21</v>
      </c>
      <c r="O34" s="4">
        <v>141</v>
      </c>
      <c r="P34" s="4">
        <v>6</v>
      </c>
    </row>
    <row r="35" spans="1:16">
      <c r="A35" s="1">
        <v>32</v>
      </c>
      <c r="B35" s="1" t="s">
        <v>124</v>
      </c>
      <c r="C35" s="1" t="s">
        <v>127</v>
      </c>
      <c r="D35" s="3" t="s">
        <v>132</v>
      </c>
      <c r="E35" s="3" t="s">
        <v>142</v>
      </c>
      <c r="F35" s="4">
        <v>6</v>
      </c>
      <c r="G35" s="4">
        <v>1916.44</v>
      </c>
      <c r="H35" s="1" t="s">
        <v>118</v>
      </c>
      <c r="I35" s="1" t="s">
        <v>109</v>
      </c>
      <c r="J35" s="1" t="s">
        <v>104</v>
      </c>
      <c r="K35" s="4">
        <v>151</v>
      </c>
      <c r="L35" s="4">
        <v>15.1</v>
      </c>
      <c r="M35" s="4">
        <v>59.2</v>
      </c>
      <c r="N35" s="4">
        <v>1.85</v>
      </c>
      <c r="O35" s="4">
        <v>92</v>
      </c>
      <c r="P35" s="4">
        <v>1</v>
      </c>
    </row>
    <row r="36" spans="1:16">
      <c r="A36" s="1">
        <v>33</v>
      </c>
      <c r="B36" s="1" t="s">
        <v>124</v>
      </c>
      <c r="C36" s="1" t="s">
        <v>127</v>
      </c>
      <c r="D36" s="3" t="s">
        <v>132</v>
      </c>
      <c r="E36" s="3" t="s">
        <v>143</v>
      </c>
      <c r="F36" s="4">
        <v>4</v>
      </c>
      <c r="G36" s="4">
        <v>1168.56</v>
      </c>
      <c r="H36" s="1" t="s">
        <v>119</v>
      </c>
      <c r="I36" s="1" t="s">
        <v>110</v>
      </c>
      <c r="J36" s="1" t="s">
        <v>104</v>
      </c>
      <c r="K36" s="4">
        <v>188</v>
      </c>
      <c r="L36" s="4">
        <v>16.100000000000001</v>
      </c>
      <c r="M36" s="4">
        <v>83.9</v>
      </c>
      <c r="N36" s="4">
        <v>0.96</v>
      </c>
      <c r="O36" s="4">
        <v>94</v>
      </c>
      <c r="P36" s="4">
        <v>2</v>
      </c>
    </row>
    <row r="37" spans="1:16">
      <c r="A37" s="1">
        <v>34</v>
      </c>
      <c r="B37" s="1" t="s">
        <v>124</v>
      </c>
      <c r="C37" s="1" t="s">
        <v>127</v>
      </c>
      <c r="D37" s="3" t="s">
        <v>133</v>
      </c>
      <c r="E37" s="3" t="s">
        <v>133</v>
      </c>
      <c r="F37" s="4">
        <v>4</v>
      </c>
      <c r="G37" s="4">
        <v>888.64</v>
      </c>
      <c r="H37" s="1" t="s">
        <v>120</v>
      </c>
      <c r="I37" s="1" t="s">
        <v>111</v>
      </c>
      <c r="J37" s="1" t="s">
        <v>42</v>
      </c>
      <c r="K37" s="4">
        <v>194</v>
      </c>
      <c r="L37" s="4">
        <v>11</v>
      </c>
      <c r="M37" s="4">
        <v>70.5</v>
      </c>
      <c r="N37" s="4">
        <v>0.8</v>
      </c>
      <c r="O37" s="4">
        <v>146</v>
      </c>
      <c r="P37" s="4">
        <v>3</v>
      </c>
    </row>
    <row r="38" spans="1:16">
      <c r="A38" s="1">
        <v>35</v>
      </c>
      <c r="B38" s="1" t="s">
        <v>124</v>
      </c>
      <c r="C38" s="1" t="s">
        <v>128</v>
      </c>
      <c r="D38" s="3" t="s">
        <v>134</v>
      </c>
      <c r="E38" s="3" t="s">
        <v>144</v>
      </c>
      <c r="F38" s="4">
        <v>6</v>
      </c>
      <c r="G38" s="4">
        <v>2077.64</v>
      </c>
      <c r="H38" s="1" t="s">
        <v>121</v>
      </c>
      <c r="I38" s="1" t="s">
        <v>112</v>
      </c>
      <c r="J38" s="1" t="s">
        <v>64</v>
      </c>
      <c r="K38" s="4">
        <v>262.58</v>
      </c>
      <c r="L38" s="4">
        <v>10.39</v>
      </c>
      <c r="M38" s="4">
        <v>126.88</v>
      </c>
      <c r="N38" s="4">
        <v>2</v>
      </c>
      <c r="O38" s="4">
        <v>201.77</v>
      </c>
      <c r="P38" s="4">
        <v>4.55</v>
      </c>
    </row>
    <row r="39" spans="1:16">
      <c r="A39" s="1">
        <v>36</v>
      </c>
      <c r="B39" s="1" t="s">
        <v>124</v>
      </c>
      <c r="C39" s="1" t="s">
        <v>128</v>
      </c>
      <c r="D39" s="3" t="s">
        <v>134</v>
      </c>
      <c r="E39" s="3" t="s">
        <v>145</v>
      </c>
      <c r="F39" s="4">
        <v>9</v>
      </c>
      <c r="G39" s="4">
        <v>3113.56</v>
      </c>
      <c r="H39" s="1" t="s">
        <v>121</v>
      </c>
      <c r="I39" s="1" t="s">
        <v>112</v>
      </c>
      <c r="J39" s="1" t="s">
        <v>64</v>
      </c>
      <c r="K39" s="4">
        <v>241.69</v>
      </c>
      <c r="L39" s="4">
        <v>14.74</v>
      </c>
      <c r="M39" s="4">
        <v>112.25</v>
      </c>
      <c r="N39" s="4">
        <v>2</v>
      </c>
      <c r="O39" s="4">
        <v>144.49</v>
      </c>
      <c r="P39" s="4">
        <v>5.35</v>
      </c>
    </row>
    <row r="40" spans="1:16">
      <c r="A40" s="1">
        <v>37</v>
      </c>
      <c r="B40" s="1" t="s">
        <v>124</v>
      </c>
      <c r="C40" s="1" t="s">
        <v>128</v>
      </c>
      <c r="D40" s="3" t="s">
        <v>134</v>
      </c>
      <c r="E40" s="3" t="s">
        <v>146</v>
      </c>
      <c r="F40" s="4">
        <v>3</v>
      </c>
      <c r="G40" s="4">
        <v>435.28</v>
      </c>
      <c r="H40" s="1" t="s">
        <v>122</v>
      </c>
      <c r="I40" s="1" t="s">
        <v>113</v>
      </c>
      <c r="J40" s="1" t="s">
        <v>64</v>
      </c>
      <c r="K40" s="4">
        <v>113.75</v>
      </c>
      <c r="L40" s="4">
        <v>9.9499999999999993</v>
      </c>
      <c r="M40" s="4">
        <v>45.8</v>
      </c>
      <c r="N40" s="4">
        <v>2</v>
      </c>
      <c r="O40" s="4">
        <v>94.89</v>
      </c>
      <c r="P40" s="4">
        <v>4.12</v>
      </c>
    </row>
    <row r="41" spans="1:16">
      <c r="A41" s="1">
        <v>38</v>
      </c>
      <c r="B41" s="1" t="s">
        <v>124</v>
      </c>
      <c r="C41" s="1" t="s">
        <v>128</v>
      </c>
      <c r="D41" s="3" t="s">
        <v>134</v>
      </c>
      <c r="E41" s="3" t="s">
        <v>147</v>
      </c>
      <c r="F41" s="4">
        <v>20</v>
      </c>
      <c r="G41" s="4">
        <v>6666.35</v>
      </c>
      <c r="H41" s="1" t="s">
        <v>122</v>
      </c>
      <c r="I41" s="1" t="s">
        <v>113</v>
      </c>
      <c r="J41" s="1" t="s">
        <v>64</v>
      </c>
      <c r="K41" s="4">
        <v>282.52999999999997</v>
      </c>
      <c r="L41" s="4">
        <v>12.11</v>
      </c>
      <c r="M41" s="4">
        <v>168.35</v>
      </c>
      <c r="N41" s="4">
        <v>2</v>
      </c>
      <c r="O41" s="4">
        <v>60.49</v>
      </c>
      <c r="P41" s="4">
        <v>0.23</v>
      </c>
    </row>
    <row r="42" spans="1:16">
      <c r="A42" s="1">
        <v>39</v>
      </c>
      <c r="B42" s="1" t="s">
        <v>124</v>
      </c>
      <c r="C42" s="1" t="s">
        <v>128</v>
      </c>
      <c r="D42" s="3" t="s">
        <v>134</v>
      </c>
      <c r="E42" s="3" t="s">
        <v>148</v>
      </c>
      <c r="F42" s="4">
        <v>3</v>
      </c>
      <c r="G42" s="4">
        <v>691.09</v>
      </c>
      <c r="H42" s="1" t="s">
        <v>123</v>
      </c>
      <c r="I42" s="1" t="s">
        <v>39</v>
      </c>
      <c r="J42" s="1" t="s">
        <v>64</v>
      </c>
      <c r="K42" s="4">
        <v>213.22</v>
      </c>
      <c r="L42" s="4">
        <v>20.02</v>
      </c>
      <c r="M42" s="4">
        <v>112.66</v>
      </c>
      <c r="N42" s="4">
        <v>2</v>
      </c>
      <c r="O42" s="4">
        <v>101.05</v>
      </c>
      <c r="P42" s="4">
        <v>4.03</v>
      </c>
    </row>
    <row r="43" spans="1:16">
      <c r="A43" s="1">
        <v>40</v>
      </c>
      <c r="B43" s="1" t="s">
        <v>124</v>
      </c>
      <c r="C43" s="3" t="s">
        <v>159</v>
      </c>
      <c r="D43" s="3" t="s">
        <v>192</v>
      </c>
      <c r="E43" s="4" t="s">
        <v>160</v>
      </c>
      <c r="F43" s="4">
        <v>2</v>
      </c>
      <c r="G43" s="1">
        <v>647.04</v>
      </c>
      <c r="H43" s="1" t="s">
        <v>208</v>
      </c>
      <c r="I43" s="1" t="s">
        <v>209</v>
      </c>
      <c r="J43" s="1" t="s">
        <v>60</v>
      </c>
      <c r="K43" s="4">
        <v>247.68</v>
      </c>
      <c r="L43" s="4">
        <v>14.08</v>
      </c>
      <c r="M43" s="4">
        <v>128.28</v>
      </c>
      <c r="N43" s="4">
        <v>2</v>
      </c>
      <c r="O43" s="4">
        <v>88.36</v>
      </c>
      <c r="P43" s="4">
        <v>4</v>
      </c>
    </row>
    <row r="44" spans="1:16">
      <c r="A44" s="1">
        <v>41</v>
      </c>
      <c r="B44" s="1" t="s">
        <v>124</v>
      </c>
      <c r="C44" s="3" t="s">
        <v>161</v>
      </c>
      <c r="D44" s="3" t="s">
        <v>190</v>
      </c>
      <c r="E44" s="4" t="s">
        <v>200</v>
      </c>
      <c r="F44" s="4">
        <v>60</v>
      </c>
      <c r="G44" s="1">
        <v>19715.32</v>
      </c>
      <c r="H44" s="1" t="s">
        <v>410</v>
      </c>
      <c r="I44" s="1" t="s">
        <v>56</v>
      </c>
      <c r="J44" s="1" t="s">
        <v>210</v>
      </c>
      <c r="K44" s="4">
        <v>292.31</v>
      </c>
      <c r="L44" s="4">
        <v>16.47</v>
      </c>
      <c r="M44" s="4">
        <v>142.41</v>
      </c>
      <c r="N44" s="4">
        <v>4.87</v>
      </c>
      <c r="O44" s="4">
        <v>125.43</v>
      </c>
      <c r="P44" s="4">
        <v>5.0999999999999996</v>
      </c>
    </row>
    <row r="45" spans="1:16">
      <c r="A45" s="1">
        <v>42</v>
      </c>
      <c r="B45" s="1" t="s">
        <v>124</v>
      </c>
      <c r="C45" s="3" t="s">
        <v>162</v>
      </c>
      <c r="D45" s="3" t="s">
        <v>191</v>
      </c>
      <c r="E45" s="4" t="s">
        <v>191</v>
      </c>
      <c r="F45" s="4">
        <v>4.9000000000000004</v>
      </c>
      <c r="G45" s="1">
        <v>1661.54</v>
      </c>
      <c r="H45" s="1" t="s">
        <v>211</v>
      </c>
      <c r="I45" s="1" t="s">
        <v>212</v>
      </c>
      <c r="J45" s="1" t="s">
        <v>213</v>
      </c>
      <c r="K45" s="4">
        <v>198.66</v>
      </c>
      <c r="L45" s="4">
        <v>11.53</v>
      </c>
      <c r="M45" s="4">
        <v>67.5</v>
      </c>
      <c r="N45" s="4">
        <v>2.02</v>
      </c>
      <c r="O45" s="4">
        <v>140.91999999999999</v>
      </c>
      <c r="P45" s="4">
        <v>2.83</v>
      </c>
    </row>
    <row r="46" spans="1:16">
      <c r="A46" s="1">
        <v>43</v>
      </c>
      <c r="B46" s="1" t="s">
        <v>150</v>
      </c>
      <c r="C46" s="3" t="s">
        <v>163</v>
      </c>
      <c r="D46" s="3" t="s">
        <v>193</v>
      </c>
      <c r="E46" s="4" t="s">
        <v>164</v>
      </c>
      <c r="F46" s="4">
        <v>10</v>
      </c>
      <c r="G46" s="1">
        <v>3437.56</v>
      </c>
      <c r="H46" s="1" t="s">
        <v>411</v>
      </c>
      <c r="I46" s="1" t="s">
        <v>351</v>
      </c>
      <c r="J46" s="1" t="s">
        <v>60</v>
      </c>
      <c r="K46" s="4">
        <v>213.8</v>
      </c>
      <c r="L46" s="4">
        <v>15.3</v>
      </c>
      <c r="M46" s="4">
        <v>82.38</v>
      </c>
      <c r="N46" s="4">
        <v>2.0099999999999998</v>
      </c>
      <c r="O46" s="4">
        <v>185.01</v>
      </c>
      <c r="P46" s="4">
        <v>5</v>
      </c>
    </row>
    <row r="47" spans="1:16">
      <c r="A47" s="1">
        <v>44</v>
      </c>
      <c r="B47" s="1" t="s">
        <v>150</v>
      </c>
      <c r="C47" s="3" t="s">
        <v>165</v>
      </c>
      <c r="D47" s="3" t="s">
        <v>193</v>
      </c>
      <c r="E47" s="4" t="s">
        <v>166</v>
      </c>
      <c r="F47" s="4">
        <v>35</v>
      </c>
      <c r="G47" s="1">
        <v>8181.33</v>
      </c>
      <c r="H47" s="1" t="s">
        <v>411</v>
      </c>
      <c r="I47" s="1" t="s">
        <v>352</v>
      </c>
      <c r="J47" s="1" t="s">
        <v>60</v>
      </c>
      <c r="K47" s="4">
        <v>213.83</v>
      </c>
      <c r="L47" s="4">
        <v>15.33</v>
      </c>
      <c r="M47" s="4">
        <v>76.47</v>
      </c>
      <c r="N47" s="4">
        <v>2.02</v>
      </c>
      <c r="O47" s="4">
        <v>185.01</v>
      </c>
      <c r="P47" s="4">
        <v>5.35</v>
      </c>
    </row>
    <row r="48" spans="1:16">
      <c r="A48" s="1">
        <v>45</v>
      </c>
      <c r="B48" s="1" t="s">
        <v>150</v>
      </c>
      <c r="C48" s="3" t="s">
        <v>167</v>
      </c>
      <c r="D48" s="3" t="s">
        <v>193</v>
      </c>
      <c r="E48" s="4" t="s">
        <v>168</v>
      </c>
      <c r="F48" s="4">
        <v>17</v>
      </c>
      <c r="G48" s="1">
        <v>5575.92</v>
      </c>
      <c r="H48" s="1" t="s">
        <v>411</v>
      </c>
      <c r="I48" s="1" t="s">
        <v>352</v>
      </c>
      <c r="J48" s="1" t="s">
        <v>60</v>
      </c>
      <c r="K48" s="4">
        <v>218.47</v>
      </c>
      <c r="L48" s="4">
        <v>18.25</v>
      </c>
      <c r="M48" s="4">
        <v>78.14</v>
      </c>
      <c r="N48" s="4">
        <v>2.02</v>
      </c>
      <c r="O48" s="4">
        <v>218.56</v>
      </c>
      <c r="P48" s="4">
        <v>5</v>
      </c>
    </row>
    <row r="49" spans="1:16">
      <c r="A49" s="1">
        <v>46</v>
      </c>
      <c r="B49" s="1" t="s">
        <v>150</v>
      </c>
      <c r="C49" s="3" t="s">
        <v>163</v>
      </c>
      <c r="D49" s="3" t="s">
        <v>193</v>
      </c>
      <c r="E49" s="4" t="s">
        <v>169</v>
      </c>
      <c r="F49" s="4">
        <v>32</v>
      </c>
      <c r="G49" s="1">
        <v>11644.23</v>
      </c>
      <c r="H49" s="1" t="s">
        <v>428</v>
      </c>
      <c r="I49" s="1" t="s">
        <v>214</v>
      </c>
      <c r="J49" s="1" t="s">
        <v>215</v>
      </c>
      <c r="K49" s="4">
        <v>191.37</v>
      </c>
      <c r="L49" s="4">
        <v>15.34</v>
      </c>
      <c r="M49" s="4">
        <v>69.48</v>
      </c>
      <c r="N49" s="4">
        <v>2</v>
      </c>
      <c r="O49" s="4">
        <v>165.25</v>
      </c>
      <c r="P49" s="4">
        <v>5</v>
      </c>
    </row>
    <row r="50" spans="1:16">
      <c r="A50" s="1">
        <v>47</v>
      </c>
      <c r="B50" s="1" t="s">
        <v>150</v>
      </c>
      <c r="C50" s="3" t="s">
        <v>163</v>
      </c>
      <c r="D50" s="3" t="s">
        <v>193</v>
      </c>
      <c r="E50" s="4" t="s">
        <v>170</v>
      </c>
      <c r="F50" s="4">
        <v>16</v>
      </c>
      <c r="G50" s="1">
        <v>6008.45</v>
      </c>
      <c r="H50" s="1" t="s">
        <v>429</v>
      </c>
      <c r="I50" s="1" t="s">
        <v>352</v>
      </c>
      <c r="J50" s="1" t="s">
        <v>215</v>
      </c>
      <c r="K50" s="4">
        <v>218.61</v>
      </c>
      <c r="L50" s="4">
        <v>15.58</v>
      </c>
      <c r="M50" s="4">
        <v>83.02</v>
      </c>
      <c r="N50" s="4">
        <v>2</v>
      </c>
      <c r="O50" s="4">
        <v>155.36000000000001</v>
      </c>
      <c r="P50" s="4">
        <v>5</v>
      </c>
    </row>
    <row r="51" spans="1:16">
      <c r="A51" s="1">
        <v>48</v>
      </c>
      <c r="B51" s="1" t="s">
        <v>150</v>
      </c>
      <c r="C51" s="3" t="s">
        <v>171</v>
      </c>
      <c r="D51" s="3" t="s">
        <v>194</v>
      </c>
      <c r="E51" s="4" t="s">
        <v>194</v>
      </c>
      <c r="F51" s="4">
        <v>9</v>
      </c>
      <c r="G51" s="1">
        <v>2593.7399999999998</v>
      </c>
      <c r="H51" s="1" t="s">
        <v>412</v>
      </c>
      <c r="I51" s="1" t="s">
        <v>444</v>
      </c>
      <c r="J51" s="1" t="s">
        <v>213</v>
      </c>
      <c r="K51" s="4">
        <v>220</v>
      </c>
      <c r="L51" s="4">
        <v>19.100000000000001</v>
      </c>
      <c r="M51" s="4">
        <v>93</v>
      </c>
      <c r="N51" s="4">
        <v>2.8</v>
      </c>
      <c r="O51" s="4">
        <v>174</v>
      </c>
      <c r="P51" s="4">
        <v>3.2</v>
      </c>
    </row>
    <row r="52" spans="1:16">
      <c r="A52" s="1">
        <v>49</v>
      </c>
      <c r="B52" s="1" t="s">
        <v>150</v>
      </c>
      <c r="C52" s="3" t="s">
        <v>172</v>
      </c>
      <c r="D52" s="3" t="s">
        <v>195</v>
      </c>
      <c r="E52" s="4" t="s">
        <v>201</v>
      </c>
      <c r="F52" s="4">
        <v>7</v>
      </c>
      <c r="G52" s="1">
        <v>2544.83</v>
      </c>
      <c r="H52" s="1" t="s">
        <v>411</v>
      </c>
      <c r="I52" s="1" t="s">
        <v>445</v>
      </c>
      <c r="J52" s="1" t="s">
        <v>60</v>
      </c>
      <c r="K52" s="4">
        <v>169.72</v>
      </c>
      <c r="L52" s="4">
        <v>17.920000000000002</v>
      </c>
      <c r="M52" s="4">
        <v>69.42</v>
      </c>
      <c r="N52" s="4">
        <v>1.54</v>
      </c>
      <c r="O52" s="4">
        <v>58.69</v>
      </c>
      <c r="P52" s="4">
        <v>2.2200000000000002</v>
      </c>
    </row>
    <row r="53" spans="1:16">
      <c r="A53" s="1">
        <v>50</v>
      </c>
      <c r="B53" s="1" t="s">
        <v>150</v>
      </c>
      <c r="C53" s="3" t="s">
        <v>172</v>
      </c>
      <c r="D53" s="3" t="s">
        <v>195</v>
      </c>
      <c r="E53" s="4" t="s">
        <v>173</v>
      </c>
      <c r="F53" s="4">
        <v>1.5</v>
      </c>
      <c r="G53" s="1">
        <v>371.6</v>
      </c>
      <c r="H53" s="1" t="s">
        <v>433</v>
      </c>
      <c r="I53" s="1" t="s">
        <v>216</v>
      </c>
      <c r="J53" s="1" t="s">
        <v>60</v>
      </c>
      <c r="K53" s="4">
        <v>114.57</v>
      </c>
      <c r="L53" s="4">
        <v>24.53</v>
      </c>
      <c r="M53" s="4">
        <v>36.18</v>
      </c>
      <c r="N53" s="4">
        <v>2.1</v>
      </c>
      <c r="O53" s="4">
        <v>61</v>
      </c>
      <c r="P53" s="4">
        <v>5</v>
      </c>
    </row>
    <row r="54" spans="1:16">
      <c r="A54" s="1">
        <v>51</v>
      </c>
      <c r="B54" s="1" t="s">
        <v>150</v>
      </c>
      <c r="C54" s="3" t="s">
        <v>172</v>
      </c>
      <c r="D54" s="3" t="s">
        <v>195</v>
      </c>
      <c r="E54" s="4" t="s">
        <v>174</v>
      </c>
      <c r="F54" s="4">
        <v>2</v>
      </c>
      <c r="G54" s="1">
        <v>219.96</v>
      </c>
      <c r="H54" s="1" t="s">
        <v>217</v>
      </c>
      <c r="I54" s="1" t="s">
        <v>216</v>
      </c>
      <c r="J54" s="1" t="s">
        <v>218</v>
      </c>
      <c r="K54" s="4">
        <v>199.3</v>
      </c>
      <c r="L54" s="4">
        <v>40.299999999999997</v>
      </c>
      <c r="M54" s="4">
        <v>54.7</v>
      </c>
      <c r="N54" s="4">
        <v>1.5</v>
      </c>
      <c r="O54" s="4">
        <v>151</v>
      </c>
      <c r="P54" s="4">
        <v>7</v>
      </c>
    </row>
    <row r="55" spans="1:16">
      <c r="A55" s="1">
        <v>52</v>
      </c>
      <c r="B55" s="1" t="s">
        <v>150</v>
      </c>
      <c r="C55" s="3" t="s">
        <v>172</v>
      </c>
      <c r="D55" s="3" t="s">
        <v>195</v>
      </c>
      <c r="E55" s="4" t="s">
        <v>175</v>
      </c>
      <c r="F55" s="4">
        <v>0.5</v>
      </c>
      <c r="G55" s="1">
        <v>128.65</v>
      </c>
      <c r="H55" s="1" t="s">
        <v>433</v>
      </c>
      <c r="I55" s="1" t="s">
        <v>219</v>
      </c>
      <c r="J55" s="1" t="s">
        <v>60</v>
      </c>
      <c r="K55" s="4">
        <v>86.7</v>
      </c>
      <c r="L55" s="4">
        <v>15</v>
      </c>
      <c r="M55" s="4">
        <v>28.7</v>
      </c>
      <c r="N55" s="4">
        <v>2.9</v>
      </c>
      <c r="O55" s="4">
        <v>42</v>
      </c>
      <c r="P55" s="4">
        <v>4</v>
      </c>
    </row>
    <row r="56" spans="1:16">
      <c r="A56" s="1">
        <v>53</v>
      </c>
      <c r="B56" s="1" t="s">
        <v>150</v>
      </c>
      <c r="C56" s="3" t="s">
        <v>172</v>
      </c>
      <c r="D56" s="3" t="s">
        <v>195</v>
      </c>
      <c r="E56" s="4" t="s">
        <v>176</v>
      </c>
      <c r="F56" s="4">
        <v>0.45</v>
      </c>
      <c r="G56" s="1">
        <v>98.39</v>
      </c>
      <c r="H56" s="1" t="s">
        <v>433</v>
      </c>
      <c r="I56" s="1" t="s">
        <v>219</v>
      </c>
      <c r="J56" s="1" t="s">
        <v>60</v>
      </c>
      <c r="K56" s="4">
        <v>143.69999999999999</v>
      </c>
      <c r="L56" s="4">
        <v>21</v>
      </c>
      <c r="M56" s="4">
        <v>48.2</v>
      </c>
      <c r="N56" s="4">
        <v>2.06</v>
      </c>
      <c r="O56" s="4">
        <v>97</v>
      </c>
      <c r="P56" s="4">
        <v>3</v>
      </c>
    </row>
    <row r="57" spans="1:16">
      <c r="A57" s="1">
        <v>54</v>
      </c>
      <c r="B57" s="1" t="s">
        <v>150</v>
      </c>
      <c r="C57" s="3" t="s">
        <v>177</v>
      </c>
      <c r="D57" s="3" t="s">
        <v>178</v>
      </c>
      <c r="E57" s="4" t="s">
        <v>202</v>
      </c>
      <c r="F57" s="4">
        <v>1.5</v>
      </c>
      <c r="G57" s="1">
        <v>482.39</v>
      </c>
      <c r="H57" s="1" t="s">
        <v>211</v>
      </c>
      <c r="I57" s="1" t="s">
        <v>220</v>
      </c>
      <c r="J57" s="1" t="s">
        <v>210</v>
      </c>
      <c r="K57" s="4">
        <v>150.04</v>
      </c>
      <c r="L57" s="4">
        <v>12.19</v>
      </c>
      <c r="M57" s="4">
        <v>65.099999999999994</v>
      </c>
      <c r="N57" s="4">
        <v>5.33</v>
      </c>
      <c r="O57" s="4">
        <v>152.56</v>
      </c>
      <c r="P57" s="4">
        <v>5.63</v>
      </c>
    </row>
    <row r="58" spans="1:16">
      <c r="A58" s="1">
        <v>55</v>
      </c>
      <c r="B58" s="1" t="s">
        <v>150</v>
      </c>
      <c r="C58" s="3" t="s">
        <v>177</v>
      </c>
      <c r="D58" s="3" t="s">
        <v>178</v>
      </c>
      <c r="E58" s="4" t="s">
        <v>203</v>
      </c>
      <c r="F58" s="4">
        <v>0.4</v>
      </c>
      <c r="G58" s="1">
        <v>157.56</v>
      </c>
      <c r="H58" s="1" t="s">
        <v>211</v>
      </c>
      <c r="I58" s="1" t="s">
        <v>221</v>
      </c>
      <c r="J58" s="1" t="s">
        <v>210</v>
      </c>
      <c r="K58" s="4">
        <v>135.18</v>
      </c>
      <c r="L58" s="4">
        <v>15.19</v>
      </c>
      <c r="M58" s="4">
        <v>51.56</v>
      </c>
      <c r="N58" s="4">
        <v>5.89</v>
      </c>
      <c r="O58" s="4">
        <v>81.67</v>
      </c>
      <c r="P58" s="4">
        <v>6.17</v>
      </c>
    </row>
    <row r="59" spans="1:16">
      <c r="A59" s="1">
        <v>56</v>
      </c>
      <c r="B59" s="1" t="s">
        <v>150</v>
      </c>
      <c r="C59" s="3" t="s">
        <v>177</v>
      </c>
      <c r="D59" s="3" t="s">
        <v>178</v>
      </c>
      <c r="E59" s="4" t="s">
        <v>204</v>
      </c>
      <c r="F59" s="4">
        <v>0.5</v>
      </c>
      <c r="G59" s="1">
        <v>139.04</v>
      </c>
      <c r="H59" s="1" t="s">
        <v>411</v>
      </c>
      <c r="I59" s="1" t="s">
        <v>221</v>
      </c>
      <c r="J59" s="1" t="s">
        <v>210</v>
      </c>
      <c r="K59" s="4">
        <v>240.88</v>
      </c>
      <c r="L59" s="4">
        <v>11.79</v>
      </c>
      <c r="M59" s="4">
        <v>83.86</v>
      </c>
      <c r="N59" s="4">
        <v>7.83</v>
      </c>
      <c r="O59" s="4">
        <v>97.18</v>
      </c>
      <c r="P59" s="4">
        <v>7.54</v>
      </c>
    </row>
    <row r="60" spans="1:16">
      <c r="A60" s="1">
        <v>57</v>
      </c>
      <c r="B60" s="1" t="s">
        <v>150</v>
      </c>
      <c r="C60" s="3" t="s">
        <v>177</v>
      </c>
      <c r="D60" s="3" t="s">
        <v>178</v>
      </c>
      <c r="E60" s="7" t="s">
        <v>207</v>
      </c>
      <c r="F60" s="4">
        <v>0.25</v>
      </c>
      <c r="G60" s="1">
        <v>71.260000000000005</v>
      </c>
      <c r="H60" s="1" t="s">
        <v>411</v>
      </c>
      <c r="I60" s="1" t="s">
        <v>221</v>
      </c>
      <c r="J60" s="1" t="s">
        <v>210</v>
      </c>
      <c r="K60" s="4">
        <v>160.16</v>
      </c>
      <c r="L60" s="4">
        <v>23.56</v>
      </c>
      <c r="M60" s="4">
        <v>59.07</v>
      </c>
      <c r="N60" s="4">
        <v>6.48</v>
      </c>
      <c r="O60" s="4">
        <v>104.25</v>
      </c>
      <c r="P60" s="4">
        <v>6.4</v>
      </c>
    </row>
    <row r="61" spans="1:16">
      <c r="A61" s="1">
        <v>58</v>
      </c>
      <c r="B61" s="1" t="s">
        <v>150</v>
      </c>
      <c r="C61" s="3" t="s">
        <v>177</v>
      </c>
      <c r="D61" s="3" t="s">
        <v>178</v>
      </c>
      <c r="E61" s="4" t="s">
        <v>205</v>
      </c>
      <c r="F61" s="4">
        <v>0.75</v>
      </c>
      <c r="G61" s="1">
        <v>149.80000000000001</v>
      </c>
      <c r="H61" s="1" t="s">
        <v>211</v>
      </c>
      <c r="I61" s="1" t="s">
        <v>221</v>
      </c>
      <c r="J61" s="1" t="s">
        <v>210</v>
      </c>
      <c r="K61" s="4">
        <v>118.67</v>
      </c>
      <c r="L61" s="4">
        <v>27.37</v>
      </c>
      <c r="M61" s="4">
        <v>37.57</v>
      </c>
      <c r="N61" s="4">
        <v>6.65</v>
      </c>
      <c r="O61" s="4">
        <v>78.78</v>
      </c>
      <c r="P61" s="4">
        <v>7.63</v>
      </c>
    </row>
    <row r="62" spans="1:16">
      <c r="A62" s="1">
        <v>59</v>
      </c>
      <c r="B62" s="1" t="s">
        <v>151</v>
      </c>
      <c r="C62" s="3" t="s">
        <v>179</v>
      </c>
      <c r="D62" s="3" t="s">
        <v>189</v>
      </c>
      <c r="E62" s="4" t="s">
        <v>206</v>
      </c>
      <c r="F62" s="4">
        <v>40</v>
      </c>
      <c r="G62" s="1">
        <v>12233.08</v>
      </c>
      <c r="H62" s="1" t="s">
        <v>413</v>
      </c>
      <c r="I62" s="1" t="s">
        <v>222</v>
      </c>
      <c r="J62" s="1" t="s">
        <v>213</v>
      </c>
      <c r="K62" s="4">
        <v>185.82</v>
      </c>
      <c r="L62" s="4">
        <v>8.7200000000000006</v>
      </c>
      <c r="M62" s="4">
        <v>99.93</v>
      </c>
      <c r="N62" s="4">
        <v>2.77</v>
      </c>
      <c r="O62" s="4">
        <v>182.38</v>
      </c>
      <c r="P62" s="4">
        <v>2.35</v>
      </c>
    </row>
    <row r="63" spans="1:16">
      <c r="A63" s="1">
        <v>60</v>
      </c>
      <c r="B63" s="1" t="s">
        <v>151</v>
      </c>
      <c r="C63" s="3" t="s">
        <v>180</v>
      </c>
      <c r="D63" s="3" t="s">
        <v>196</v>
      </c>
      <c r="E63" s="4" t="s">
        <v>181</v>
      </c>
      <c r="F63" s="4">
        <v>0.6</v>
      </c>
      <c r="G63" s="1">
        <v>155.72999999999999</v>
      </c>
      <c r="H63" s="1" t="s">
        <v>223</v>
      </c>
      <c r="I63" s="1" t="s">
        <v>224</v>
      </c>
      <c r="J63" s="1" t="s">
        <v>225</v>
      </c>
      <c r="K63" s="4">
        <v>146.4</v>
      </c>
      <c r="L63" s="4">
        <v>12.93</v>
      </c>
      <c r="M63" s="4">
        <v>79.95</v>
      </c>
      <c r="N63" s="4">
        <v>1.25</v>
      </c>
      <c r="O63" s="4">
        <v>107.17</v>
      </c>
      <c r="P63" s="4">
        <v>0.91</v>
      </c>
    </row>
    <row r="64" spans="1:16">
      <c r="A64" s="1">
        <v>61</v>
      </c>
      <c r="B64" s="1" t="s">
        <v>151</v>
      </c>
      <c r="C64" s="3" t="s">
        <v>180</v>
      </c>
      <c r="D64" s="3" t="s">
        <v>196</v>
      </c>
      <c r="E64" s="4" t="s">
        <v>182</v>
      </c>
      <c r="F64" s="4">
        <v>1</v>
      </c>
      <c r="G64" s="1">
        <v>222.76</v>
      </c>
      <c r="H64" s="1" t="s">
        <v>411</v>
      </c>
      <c r="I64" s="1" t="s">
        <v>224</v>
      </c>
      <c r="J64" s="1" t="s">
        <v>226</v>
      </c>
      <c r="K64" s="4">
        <v>92.16</v>
      </c>
      <c r="L64" s="4">
        <v>10.07</v>
      </c>
      <c r="M64" s="4">
        <v>28.02</v>
      </c>
      <c r="N64" s="4">
        <v>2.06</v>
      </c>
      <c r="O64" s="4">
        <v>61.07</v>
      </c>
      <c r="P64" s="4">
        <v>0.8</v>
      </c>
    </row>
    <row r="65" spans="1:16">
      <c r="A65" s="1">
        <v>62</v>
      </c>
      <c r="B65" s="1" t="s">
        <v>151</v>
      </c>
      <c r="C65" s="3" t="s">
        <v>180</v>
      </c>
      <c r="D65" s="3" t="s">
        <v>196</v>
      </c>
      <c r="E65" s="4" t="s">
        <v>183</v>
      </c>
      <c r="F65" s="4">
        <v>1</v>
      </c>
      <c r="G65" s="1">
        <v>197.9</v>
      </c>
      <c r="H65" s="1" t="s">
        <v>223</v>
      </c>
      <c r="I65" s="1" t="s">
        <v>224</v>
      </c>
      <c r="J65" s="1" t="s">
        <v>226</v>
      </c>
      <c r="K65" s="4">
        <v>122.68</v>
      </c>
      <c r="L65" s="4">
        <v>7.91</v>
      </c>
      <c r="M65" s="4">
        <v>44.79</v>
      </c>
      <c r="N65" s="4">
        <v>0.76</v>
      </c>
      <c r="O65" s="4">
        <v>103.11</v>
      </c>
      <c r="P65" s="4">
        <v>1.07</v>
      </c>
    </row>
    <row r="66" spans="1:16">
      <c r="A66" s="1">
        <v>63</v>
      </c>
      <c r="B66" s="1" t="s">
        <v>151</v>
      </c>
      <c r="C66" s="3" t="s">
        <v>180</v>
      </c>
      <c r="D66" s="3" t="s">
        <v>196</v>
      </c>
      <c r="E66" s="4" t="s">
        <v>184</v>
      </c>
      <c r="F66" s="4">
        <v>0.2</v>
      </c>
      <c r="G66" s="1">
        <v>45.7</v>
      </c>
      <c r="H66" s="1" t="s">
        <v>223</v>
      </c>
      <c r="I66" s="1" t="s">
        <v>224</v>
      </c>
      <c r="J66" s="1" t="s">
        <v>226</v>
      </c>
      <c r="K66" s="4">
        <v>130.91</v>
      </c>
      <c r="L66" s="4">
        <v>11.04</v>
      </c>
      <c r="M66" s="4">
        <v>73.02</v>
      </c>
      <c r="N66" s="4">
        <v>0.28000000000000003</v>
      </c>
      <c r="O66" s="4">
        <v>63.93</v>
      </c>
      <c r="P66" s="4">
        <v>0.82</v>
      </c>
    </row>
    <row r="67" spans="1:16">
      <c r="A67" s="1">
        <v>64</v>
      </c>
      <c r="B67" s="1" t="s">
        <v>151</v>
      </c>
      <c r="C67" s="3" t="s">
        <v>185</v>
      </c>
      <c r="D67" s="3" t="s">
        <v>198</v>
      </c>
      <c r="E67" s="4" t="s">
        <v>186</v>
      </c>
      <c r="F67" s="4">
        <v>6</v>
      </c>
      <c r="G67" s="4">
        <v>1731.4</v>
      </c>
      <c r="H67" s="1" t="s">
        <v>227</v>
      </c>
      <c r="I67" s="1" t="s">
        <v>228</v>
      </c>
      <c r="J67" s="1" t="s">
        <v>229</v>
      </c>
      <c r="K67" s="4">
        <v>177</v>
      </c>
      <c r="L67" s="4">
        <v>19.5</v>
      </c>
      <c r="M67" s="4">
        <v>89</v>
      </c>
      <c r="N67" s="4">
        <v>2.33</v>
      </c>
      <c r="O67" s="4">
        <v>106</v>
      </c>
      <c r="P67" s="4">
        <v>3.5</v>
      </c>
    </row>
    <row r="68" spans="1:16">
      <c r="A68" s="1">
        <v>65</v>
      </c>
      <c r="B68" s="1" t="s">
        <v>151</v>
      </c>
      <c r="C68" s="3" t="s">
        <v>185</v>
      </c>
      <c r="D68" s="3" t="s">
        <v>198</v>
      </c>
      <c r="E68" s="4" t="s">
        <v>187</v>
      </c>
      <c r="F68" s="4">
        <v>1.8</v>
      </c>
      <c r="G68" s="4">
        <v>407.32</v>
      </c>
      <c r="H68" s="1" t="s">
        <v>434</v>
      </c>
      <c r="I68" s="1" t="s">
        <v>230</v>
      </c>
      <c r="J68" s="1" t="s">
        <v>226</v>
      </c>
      <c r="K68" s="4">
        <v>224.22</v>
      </c>
      <c r="L68" s="4">
        <v>21.57</v>
      </c>
      <c r="M68" s="4">
        <v>48.62</v>
      </c>
      <c r="N68" s="4">
        <v>1.75</v>
      </c>
      <c r="O68" s="4">
        <v>164.85</v>
      </c>
      <c r="P68" s="4">
        <v>3.25</v>
      </c>
    </row>
    <row r="69" spans="1:16">
      <c r="A69" s="1">
        <v>66</v>
      </c>
      <c r="B69" s="1" t="s">
        <v>152</v>
      </c>
      <c r="C69" s="3" t="s">
        <v>188</v>
      </c>
      <c r="D69" s="3" t="s">
        <v>197</v>
      </c>
      <c r="E69" s="4" t="s">
        <v>199</v>
      </c>
      <c r="F69" s="4">
        <v>60</v>
      </c>
      <c r="G69" s="4">
        <v>18262</v>
      </c>
      <c r="H69" s="1" t="s">
        <v>430</v>
      </c>
      <c r="I69" s="1" t="s">
        <v>355</v>
      </c>
      <c r="J69" s="1" t="s">
        <v>231</v>
      </c>
      <c r="K69" s="4">
        <v>254</v>
      </c>
      <c r="L69" s="4">
        <v>32</v>
      </c>
      <c r="M69" s="4">
        <v>82.8</v>
      </c>
      <c r="N69" s="4">
        <v>2.7</v>
      </c>
      <c r="O69" s="4">
        <v>150</v>
      </c>
      <c r="P69" s="4">
        <v>6</v>
      </c>
    </row>
    <row r="70" spans="1:16" ht="14.35" customHeight="1">
      <c r="A70" s="1">
        <v>67</v>
      </c>
      <c r="B70" s="1" t="s">
        <v>152</v>
      </c>
      <c r="C70" s="1" t="s">
        <v>233</v>
      </c>
      <c r="D70" s="3" t="s">
        <v>356</v>
      </c>
      <c r="E70" s="3" t="s">
        <v>253</v>
      </c>
      <c r="F70" s="4">
        <v>15</v>
      </c>
      <c r="G70" s="4">
        <v>4829</v>
      </c>
      <c r="H70" s="1" t="s">
        <v>414</v>
      </c>
      <c r="I70" s="1" t="s">
        <v>263</v>
      </c>
      <c r="J70" s="1" t="s">
        <v>60</v>
      </c>
      <c r="K70" s="4">
        <v>248</v>
      </c>
      <c r="L70" s="4">
        <v>21.1</v>
      </c>
      <c r="M70" s="4">
        <v>123</v>
      </c>
      <c r="N70" s="4">
        <v>1.82</v>
      </c>
      <c r="O70" s="4">
        <v>125</v>
      </c>
      <c r="P70" s="4">
        <v>3.8</v>
      </c>
    </row>
    <row r="71" spans="1:16" ht="14.35" customHeight="1">
      <c r="A71" s="1">
        <v>68</v>
      </c>
      <c r="B71" s="1" t="s">
        <v>153</v>
      </c>
      <c r="C71" s="1" t="s">
        <v>235</v>
      </c>
      <c r="D71" s="3" t="s">
        <v>357</v>
      </c>
      <c r="E71" s="1" t="s">
        <v>254</v>
      </c>
      <c r="F71" s="4">
        <v>5</v>
      </c>
      <c r="G71" s="4">
        <v>1579.76</v>
      </c>
      <c r="H71" s="1" t="s">
        <v>433</v>
      </c>
      <c r="I71" s="1" t="s">
        <v>264</v>
      </c>
      <c r="J71" s="1" t="s">
        <v>226</v>
      </c>
      <c r="K71" s="4">
        <v>232</v>
      </c>
      <c r="L71" s="4">
        <v>14</v>
      </c>
      <c r="M71" s="4">
        <v>144</v>
      </c>
      <c r="N71" s="4">
        <v>2.21</v>
      </c>
      <c r="O71" s="4">
        <v>105</v>
      </c>
      <c r="P71" s="4">
        <v>3.16</v>
      </c>
    </row>
    <row r="72" spans="1:16" ht="14.35" customHeight="1">
      <c r="A72" s="1">
        <v>69</v>
      </c>
      <c r="B72" s="1" t="s">
        <v>153</v>
      </c>
      <c r="C72" s="1" t="s">
        <v>235</v>
      </c>
      <c r="D72" s="3" t="s">
        <v>357</v>
      </c>
      <c r="E72" s="3" t="s">
        <v>255</v>
      </c>
      <c r="F72" s="4">
        <v>1.5</v>
      </c>
      <c r="G72" s="4">
        <v>473.75</v>
      </c>
      <c r="H72" s="1" t="s">
        <v>265</v>
      </c>
      <c r="I72" s="1" t="s">
        <v>264</v>
      </c>
      <c r="J72" s="1" t="s">
        <v>226</v>
      </c>
      <c r="K72" s="4">
        <v>167</v>
      </c>
      <c r="L72" s="4">
        <v>12</v>
      </c>
      <c r="M72" s="4">
        <v>112</v>
      </c>
      <c r="N72" s="4">
        <v>1.9</v>
      </c>
      <c r="O72" s="4">
        <v>98</v>
      </c>
      <c r="P72" s="4">
        <v>2.61</v>
      </c>
    </row>
    <row r="73" spans="1:16" ht="14.35" customHeight="1">
      <c r="A73" s="1">
        <v>70</v>
      </c>
      <c r="B73" s="1" t="s">
        <v>153</v>
      </c>
      <c r="C73" s="1" t="s">
        <v>236</v>
      </c>
      <c r="D73" s="3" t="s">
        <v>358</v>
      </c>
      <c r="E73" s="3" t="s">
        <v>358</v>
      </c>
      <c r="F73" s="4">
        <v>6</v>
      </c>
      <c r="G73" s="4">
        <v>1968.02</v>
      </c>
      <c r="H73" s="1" t="s">
        <v>411</v>
      </c>
      <c r="I73" s="1" t="s">
        <v>96</v>
      </c>
      <c r="J73" s="1" t="s">
        <v>266</v>
      </c>
      <c r="K73" s="4">
        <v>184</v>
      </c>
      <c r="L73" s="4">
        <v>15.7</v>
      </c>
      <c r="M73" s="4">
        <v>108</v>
      </c>
      <c r="N73" s="4">
        <v>1.06</v>
      </c>
      <c r="O73" s="4">
        <v>79</v>
      </c>
      <c r="P73" s="4">
        <v>4.7</v>
      </c>
    </row>
    <row r="74" spans="1:16" ht="14.35" customHeight="1">
      <c r="A74" s="1">
        <v>71</v>
      </c>
      <c r="B74" s="1" t="s">
        <v>153</v>
      </c>
      <c r="C74" s="1" t="s">
        <v>236</v>
      </c>
      <c r="D74" s="3" t="s">
        <v>358</v>
      </c>
      <c r="E74" s="3" t="s">
        <v>396</v>
      </c>
      <c r="F74" s="4">
        <v>3</v>
      </c>
      <c r="G74" s="4">
        <v>77994</v>
      </c>
      <c r="H74" s="1" t="s">
        <v>415</v>
      </c>
      <c r="I74" s="1" t="s">
        <v>267</v>
      </c>
      <c r="J74" s="1" t="s">
        <v>226</v>
      </c>
      <c r="K74" s="4">
        <v>185</v>
      </c>
      <c r="L74" s="4">
        <v>17.100000000000001</v>
      </c>
      <c r="M74" s="4">
        <v>113</v>
      </c>
      <c r="N74" s="4">
        <v>1.1599999999999999</v>
      </c>
      <c r="O74" s="4">
        <v>62</v>
      </c>
      <c r="P74" s="4">
        <v>5.2</v>
      </c>
    </row>
    <row r="75" spans="1:16" ht="14.35" customHeight="1">
      <c r="A75" s="1">
        <v>72</v>
      </c>
      <c r="B75" s="1" t="s">
        <v>153</v>
      </c>
      <c r="C75" s="1" t="s">
        <v>236</v>
      </c>
      <c r="D75" s="3" t="s">
        <v>358</v>
      </c>
      <c r="E75" s="3" t="s">
        <v>397</v>
      </c>
      <c r="F75" s="4">
        <v>3</v>
      </c>
      <c r="G75" s="4">
        <v>272.14999999999998</v>
      </c>
      <c r="H75" s="1" t="s">
        <v>416</v>
      </c>
      <c r="I75" s="1" t="s">
        <v>268</v>
      </c>
      <c r="J75" s="1" t="s">
        <v>269</v>
      </c>
      <c r="K75" s="4">
        <v>105</v>
      </c>
      <c r="L75" s="4">
        <v>12.9</v>
      </c>
      <c r="M75" s="4">
        <v>65.099999999999994</v>
      </c>
      <c r="N75" s="4">
        <v>0.81</v>
      </c>
      <c r="O75" s="4">
        <v>43</v>
      </c>
      <c r="P75" s="4">
        <v>4.0999999999999996</v>
      </c>
    </row>
    <row r="76" spans="1:16" ht="14.35" customHeight="1">
      <c r="A76" s="1">
        <v>73</v>
      </c>
      <c r="B76" s="1" t="s">
        <v>154</v>
      </c>
      <c r="C76" s="1" t="s">
        <v>238</v>
      </c>
      <c r="D76" s="3" t="s">
        <v>359</v>
      </c>
      <c r="E76" s="3" t="s">
        <v>398</v>
      </c>
      <c r="F76" s="4">
        <v>30</v>
      </c>
      <c r="G76" s="4">
        <v>7780</v>
      </c>
      <c r="H76" s="1" t="s">
        <v>417</v>
      </c>
      <c r="I76" s="1" t="s">
        <v>270</v>
      </c>
      <c r="J76" s="1" t="s">
        <v>226</v>
      </c>
      <c r="K76" s="4">
        <v>319</v>
      </c>
      <c r="L76" s="4">
        <v>16</v>
      </c>
      <c r="M76" s="4">
        <v>110</v>
      </c>
      <c r="N76" s="4">
        <v>1.6</v>
      </c>
      <c r="O76" s="4">
        <v>122</v>
      </c>
      <c r="P76" s="4">
        <v>8</v>
      </c>
    </row>
    <row r="77" spans="1:16" ht="14.35" customHeight="1">
      <c r="A77" s="1">
        <v>74</v>
      </c>
      <c r="B77" s="1" t="s">
        <v>154</v>
      </c>
      <c r="C77" s="1" t="s">
        <v>238</v>
      </c>
      <c r="D77" s="3" t="s">
        <v>359</v>
      </c>
      <c r="E77" s="3" t="s">
        <v>398</v>
      </c>
      <c r="F77" s="4">
        <v>50</v>
      </c>
      <c r="G77" s="4">
        <v>1455</v>
      </c>
      <c r="H77" s="1" t="s">
        <v>418</v>
      </c>
      <c r="I77" s="1" t="s">
        <v>270</v>
      </c>
      <c r="J77" s="1" t="s">
        <v>226</v>
      </c>
      <c r="K77" s="4">
        <v>437</v>
      </c>
      <c r="L77" s="4">
        <v>66</v>
      </c>
      <c r="M77" s="4">
        <v>138</v>
      </c>
      <c r="N77" s="4">
        <v>6.4</v>
      </c>
      <c r="O77" s="4">
        <v>142</v>
      </c>
      <c r="P77" s="4">
        <v>23</v>
      </c>
    </row>
    <row r="78" spans="1:16" ht="14.35" customHeight="1">
      <c r="A78" s="1">
        <v>75</v>
      </c>
      <c r="B78" s="1" t="s">
        <v>155</v>
      </c>
      <c r="C78" s="1" t="s">
        <v>240</v>
      </c>
      <c r="D78" s="3" t="s">
        <v>360</v>
      </c>
      <c r="E78" s="3" t="s">
        <v>361</v>
      </c>
      <c r="F78" s="4">
        <v>7</v>
      </c>
      <c r="G78" s="4">
        <v>2363.73</v>
      </c>
      <c r="H78" s="1" t="s">
        <v>271</v>
      </c>
      <c r="I78" s="1" t="s">
        <v>362</v>
      </c>
      <c r="J78" s="1" t="s">
        <v>60</v>
      </c>
      <c r="K78" s="4">
        <v>207</v>
      </c>
      <c r="L78" s="4">
        <v>13.9</v>
      </c>
      <c r="M78" s="4">
        <v>102.5</v>
      </c>
      <c r="N78" s="4">
        <v>1.35</v>
      </c>
      <c r="O78" s="4">
        <v>116</v>
      </c>
      <c r="P78" s="4">
        <v>7</v>
      </c>
    </row>
    <row r="79" spans="1:16" ht="14.35" customHeight="1">
      <c r="A79" s="1">
        <v>76</v>
      </c>
      <c r="B79" s="1" t="s">
        <v>155</v>
      </c>
      <c r="C79" s="1" t="s">
        <v>240</v>
      </c>
      <c r="D79" s="3" t="s">
        <v>360</v>
      </c>
      <c r="E79" s="3" t="s">
        <v>363</v>
      </c>
      <c r="F79" s="4">
        <v>15</v>
      </c>
      <c r="G79" s="4">
        <v>535946</v>
      </c>
      <c r="H79" s="1" t="s">
        <v>431</v>
      </c>
      <c r="I79" s="1" t="s">
        <v>272</v>
      </c>
      <c r="J79" s="1" t="s">
        <v>60</v>
      </c>
      <c r="K79" s="4">
        <v>187</v>
      </c>
      <c r="L79" s="4">
        <v>17.899999999999999</v>
      </c>
      <c r="M79" s="4">
        <v>93.5</v>
      </c>
      <c r="N79" s="4">
        <v>1.41</v>
      </c>
      <c r="O79" s="4">
        <v>110</v>
      </c>
      <c r="P79" s="4">
        <v>7</v>
      </c>
    </row>
    <row r="80" spans="1:16" ht="14.35" customHeight="1">
      <c r="A80" s="1">
        <v>77</v>
      </c>
      <c r="B80" s="1" t="s">
        <v>155</v>
      </c>
      <c r="C80" s="1" t="s">
        <v>240</v>
      </c>
      <c r="D80" s="3" t="s">
        <v>360</v>
      </c>
      <c r="E80" s="3" t="s">
        <v>364</v>
      </c>
      <c r="F80" s="4">
        <v>12</v>
      </c>
      <c r="G80" s="4">
        <v>414.83</v>
      </c>
      <c r="H80" s="1" t="s">
        <v>419</v>
      </c>
      <c r="I80" s="1" t="s">
        <v>365</v>
      </c>
      <c r="J80" s="1" t="s">
        <v>60</v>
      </c>
      <c r="K80" s="4">
        <v>198</v>
      </c>
      <c r="L80" s="4">
        <v>14.7</v>
      </c>
      <c r="M80" s="4">
        <v>96.8</v>
      </c>
      <c r="N80" s="4">
        <v>1.35</v>
      </c>
      <c r="O80" s="4">
        <v>111</v>
      </c>
      <c r="P80" s="4">
        <v>7</v>
      </c>
    </row>
    <row r="81" spans="1:16" ht="14.35" customHeight="1">
      <c r="A81" s="1">
        <v>78</v>
      </c>
      <c r="B81" s="1" t="s">
        <v>155</v>
      </c>
      <c r="C81" s="1" t="s">
        <v>240</v>
      </c>
      <c r="D81" s="3" t="s">
        <v>360</v>
      </c>
      <c r="E81" s="3" t="s">
        <v>447</v>
      </c>
      <c r="F81" s="4">
        <v>4</v>
      </c>
      <c r="G81" s="4">
        <v>1342.33</v>
      </c>
      <c r="H81" s="1" t="s">
        <v>273</v>
      </c>
      <c r="I81" s="1" t="s">
        <v>274</v>
      </c>
      <c r="J81" s="1" t="s">
        <v>60</v>
      </c>
      <c r="K81" s="4">
        <v>167</v>
      </c>
      <c r="L81" s="4">
        <v>14.3</v>
      </c>
      <c r="M81" s="4">
        <v>84.4</v>
      </c>
      <c r="N81" s="4">
        <v>1.35</v>
      </c>
      <c r="O81" s="4">
        <v>101</v>
      </c>
      <c r="P81" s="4">
        <v>7</v>
      </c>
    </row>
    <row r="82" spans="1:16" ht="14.35" customHeight="1">
      <c r="A82" s="1">
        <v>79</v>
      </c>
      <c r="B82" s="1" t="s">
        <v>155</v>
      </c>
      <c r="C82" s="1" t="s">
        <v>240</v>
      </c>
      <c r="D82" s="3" t="s">
        <v>360</v>
      </c>
      <c r="E82" s="3" t="s">
        <v>366</v>
      </c>
      <c r="F82" s="4">
        <v>6</v>
      </c>
      <c r="G82" s="4">
        <v>2041.45</v>
      </c>
      <c r="H82" s="1" t="s">
        <v>420</v>
      </c>
      <c r="I82" s="1" t="s">
        <v>367</v>
      </c>
      <c r="J82" s="1" t="s">
        <v>60</v>
      </c>
      <c r="K82" s="4">
        <v>197</v>
      </c>
      <c r="L82" s="4">
        <v>22.3</v>
      </c>
      <c r="M82" s="4">
        <v>95.8</v>
      </c>
      <c r="N82" s="4">
        <v>1.5</v>
      </c>
      <c r="O82" s="4">
        <v>110</v>
      </c>
      <c r="P82" s="4">
        <v>7</v>
      </c>
    </row>
    <row r="83" spans="1:16" ht="14.35" customHeight="1">
      <c r="A83" s="1">
        <v>80</v>
      </c>
      <c r="B83" s="1" t="s">
        <v>155</v>
      </c>
      <c r="C83" s="1" t="s">
        <v>240</v>
      </c>
      <c r="D83" s="3" t="s">
        <v>360</v>
      </c>
      <c r="E83" s="3" t="s">
        <v>399</v>
      </c>
      <c r="F83" s="4">
        <v>2</v>
      </c>
      <c r="G83" s="4">
        <v>620.75</v>
      </c>
      <c r="H83" s="1" t="s">
        <v>432</v>
      </c>
      <c r="I83" s="1" t="s">
        <v>275</v>
      </c>
      <c r="J83" s="1" t="s">
        <v>60</v>
      </c>
      <c r="K83" s="4">
        <v>150</v>
      </c>
      <c r="L83" s="4">
        <v>13</v>
      </c>
      <c r="M83" s="4">
        <v>78.8</v>
      </c>
      <c r="N83" s="4">
        <v>1.3</v>
      </c>
      <c r="O83" s="4">
        <v>94</v>
      </c>
      <c r="P83" s="4">
        <v>7</v>
      </c>
    </row>
    <row r="84" spans="1:16" ht="14.35" customHeight="1">
      <c r="A84" s="1">
        <v>81</v>
      </c>
      <c r="B84" s="1" t="s">
        <v>155</v>
      </c>
      <c r="C84" s="1" t="s">
        <v>240</v>
      </c>
      <c r="D84" s="3" t="s">
        <v>360</v>
      </c>
      <c r="E84" s="3" t="s">
        <v>368</v>
      </c>
      <c r="F84" s="4">
        <v>7</v>
      </c>
      <c r="G84" s="4">
        <v>2481.23</v>
      </c>
      <c r="H84" s="1" t="s">
        <v>421</v>
      </c>
      <c r="I84" s="1" t="s">
        <v>369</v>
      </c>
      <c r="J84" s="1" t="s">
        <v>60</v>
      </c>
      <c r="K84" s="4">
        <v>195</v>
      </c>
      <c r="L84" s="4">
        <v>20.6</v>
      </c>
      <c r="M84" s="4">
        <v>95.1</v>
      </c>
      <c r="N84" s="4">
        <v>1.47</v>
      </c>
      <c r="O84" s="4">
        <v>109</v>
      </c>
      <c r="P84" s="4">
        <v>7</v>
      </c>
    </row>
    <row r="85" spans="1:16" ht="14.35" customHeight="1">
      <c r="A85" s="1">
        <v>82</v>
      </c>
      <c r="B85" s="1" t="s">
        <v>155</v>
      </c>
      <c r="C85" s="1" t="s">
        <v>240</v>
      </c>
      <c r="D85" s="3" t="s">
        <v>360</v>
      </c>
      <c r="E85" s="3" t="s">
        <v>370</v>
      </c>
      <c r="F85" s="4">
        <v>4</v>
      </c>
      <c r="G85" s="4">
        <v>676.25</v>
      </c>
      <c r="H85" s="1" t="s">
        <v>422</v>
      </c>
      <c r="I85" s="1" t="s">
        <v>276</v>
      </c>
      <c r="J85" s="1" t="s">
        <v>60</v>
      </c>
      <c r="K85" s="4">
        <v>166</v>
      </c>
      <c r="L85" s="4">
        <v>14.4</v>
      </c>
      <c r="M85" s="4">
        <v>83.3</v>
      </c>
      <c r="N85" s="4">
        <v>1.32</v>
      </c>
      <c r="O85" s="4">
        <v>96</v>
      </c>
      <c r="P85" s="4">
        <v>7</v>
      </c>
    </row>
    <row r="86" spans="1:16" ht="14.35" customHeight="1">
      <c r="A86" s="1">
        <v>83</v>
      </c>
      <c r="B86" s="1" t="s">
        <v>155</v>
      </c>
      <c r="C86" s="1" t="s">
        <v>240</v>
      </c>
      <c r="D86" s="3" t="s">
        <v>360</v>
      </c>
      <c r="E86" s="3" t="s">
        <v>371</v>
      </c>
      <c r="F86" s="4">
        <v>2</v>
      </c>
      <c r="G86" s="4">
        <v>48.9</v>
      </c>
      <c r="H86" s="1" t="s">
        <v>423</v>
      </c>
      <c r="I86" s="1" t="s">
        <v>276</v>
      </c>
      <c r="J86" s="1" t="s">
        <v>60</v>
      </c>
      <c r="K86" s="4">
        <v>184</v>
      </c>
      <c r="L86" s="4">
        <v>24.1</v>
      </c>
      <c r="M86" s="4">
        <v>90.4</v>
      </c>
      <c r="N86" s="4">
        <v>1.49</v>
      </c>
      <c r="O86" s="4">
        <v>108</v>
      </c>
      <c r="P86" s="4">
        <v>7</v>
      </c>
    </row>
    <row r="87" spans="1:16" ht="14.35" customHeight="1">
      <c r="A87" s="1">
        <v>84</v>
      </c>
      <c r="B87" s="1" t="s">
        <v>155</v>
      </c>
      <c r="C87" s="1" t="s">
        <v>241</v>
      </c>
      <c r="D87" s="3" t="s">
        <v>242</v>
      </c>
      <c r="E87" s="3" t="s">
        <v>256</v>
      </c>
      <c r="F87" s="4">
        <v>13.9</v>
      </c>
      <c r="G87" s="4">
        <v>356695</v>
      </c>
      <c r="H87" s="1" t="s">
        <v>424</v>
      </c>
      <c r="I87" s="1" t="s">
        <v>277</v>
      </c>
      <c r="J87" s="1" t="s">
        <v>60</v>
      </c>
      <c r="K87" s="4">
        <v>254</v>
      </c>
      <c r="L87" s="4">
        <v>14</v>
      </c>
      <c r="M87" s="4">
        <v>100.8</v>
      </c>
      <c r="N87" s="4">
        <v>4.79</v>
      </c>
      <c r="O87" s="4">
        <v>216</v>
      </c>
      <c r="P87" s="4">
        <v>4</v>
      </c>
    </row>
    <row r="88" spans="1:16" ht="14.35" customHeight="1">
      <c r="A88" s="1">
        <v>85</v>
      </c>
      <c r="B88" s="1" t="s">
        <v>155</v>
      </c>
      <c r="C88" s="1" t="s">
        <v>243</v>
      </c>
      <c r="D88" s="3" t="s">
        <v>372</v>
      </c>
      <c r="E88" s="3" t="s">
        <v>400</v>
      </c>
      <c r="F88" s="4">
        <v>16</v>
      </c>
      <c r="G88" s="4">
        <v>5264.29</v>
      </c>
      <c r="H88" s="1" t="s">
        <v>411</v>
      </c>
      <c r="I88" s="1" t="s">
        <v>278</v>
      </c>
      <c r="J88" s="1" t="s">
        <v>279</v>
      </c>
      <c r="K88" s="4">
        <v>201.17</v>
      </c>
      <c r="L88" s="4">
        <v>28</v>
      </c>
      <c r="M88" s="4">
        <v>80.02</v>
      </c>
      <c r="N88" s="4">
        <v>6.54</v>
      </c>
      <c r="O88" s="4">
        <v>41.56</v>
      </c>
      <c r="P88" s="4">
        <v>3.67</v>
      </c>
    </row>
    <row r="89" spans="1:16" ht="14.35" customHeight="1">
      <c r="A89" s="1">
        <v>86</v>
      </c>
      <c r="B89" s="1" t="s">
        <v>156</v>
      </c>
      <c r="C89" s="1" t="s">
        <v>244</v>
      </c>
      <c r="D89" s="3" t="s">
        <v>407</v>
      </c>
      <c r="E89" s="3" t="s">
        <v>401</v>
      </c>
      <c r="F89" s="4">
        <v>15</v>
      </c>
      <c r="G89" s="4">
        <v>4329.07</v>
      </c>
      <c r="H89" s="1" t="s">
        <v>280</v>
      </c>
      <c r="I89" s="1" t="s">
        <v>280</v>
      </c>
      <c r="J89" s="1" t="s">
        <v>60</v>
      </c>
      <c r="K89" s="4">
        <v>209.7</v>
      </c>
      <c r="L89" s="4">
        <v>5.91</v>
      </c>
      <c r="M89" s="4">
        <v>118</v>
      </c>
      <c r="N89" s="4">
        <v>1.96</v>
      </c>
      <c r="O89" s="4">
        <v>165.7</v>
      </c>
      <c r="P89" s="4">
        <v>6.06</v>
      </c>
    </row>
    <row r="90" spans="1:16" ht="14.35" customHeight="1">
      <c r="A90" s="1">
        <v>87</v>
      </c>
      <c r="B90" s="1" t="s">
        <v>157</v>
      </c>
      <c r="C90" s="1" t="s">
        <v>246</v>
      </c>
      <c r="D90" s="3" t="s">
        <v>247</v>
      </c>
      <c r="E90" s="3" t="s">
        <v>257</v>
      </c>
      <c r="F90" s="4">
        <v>3</v>
      </c>
      <c r="G90" s="4">
        <v>793.07</v>
      </c>
      <c r="H90" s="1" t="s">
        <v>425</v>
      </c>
      <c r="I90" s="1" t="s">
        <v>56</v>
      </c>
      <c r="J90" s="1" t="s">
        <v>281</v>
      </c>
      <c r="K90" s="4">
        <v>189.87</v>
      </c>
      <c r="L90" s="4">
        <v>17.489999999999998</v>
      </c>
      <c r="M90" s="4">
        <v>93.97</v>
      </c>
      <c r="N90" s="4">
        <v>2.89</v>
      </c>
      <c r="O90" s="4">
        <v>184.84</v>
      </c>
      <c r="P90" s="6" t="s">
        <v>149</v>
      </c>
    </row>
    <row r="91" spans="1:16" ht="14.35" customHeight="1">
      <c r="A91" s="1">
        <v>88</v>
      </c>
      <c r="B91" s="1" t="s">
        <v>158</v>
      </c>
      <c r="C91" s="1" t="s">
        <v>249</v>
      </c>
      <c r="D91" s="3" t="s">
        <v>350</v>
      </c>
      <c r="E91" s="3" t="s">
        <v>258</v>
      </c>
      <c r="F91" s="4">
        <v>12</v>
      </c>
      <c r="G91" s="4">
        <v>3396.25</v>
      </c>
      <c r="H91" s="1" t="s">
        <v>221</v>
      </c>
      <c r="I91" s="1" t="s">
        <v>221</v>
      </c>
      <c r="J91" s="1" t="s">
        <v>221</v>
      </c>
      <c r="K91" s="4">
        <v>110.89</v>
      </c>
      <c r="L91" s="4">
        <v>9.91</v>
      </c>
      <c r="M91" s="4">
        <v>49.19</v>
      </c>
      <c r="N91" s="4">
        <v>2.19</v>
      </c>
      <c r="O91" s="4">
        <v>77.52</v>
      </c>
      <c r="P91" s="4">
        <v>2.67</v>
      </c>
    </row>
    <row r="92" spans="1:16" ht="14.35" customHeight="1">
      <c r="A92" s="1">
        <v>89</v>
      </c>
      <c r="B92" s="1" t="s">
        <v>158</v>
      </c>
      <c r="C92" s="1" t="s">
        <v>249</v>
      </c>
      <c r="D92" s="3" t="s">
        <v>350</v>
      </c>
      <c r="E92" s="3" t="s">
        <v>259</v>
      </c>
      <c r="F92" s="4">
        <v>5</v>
      </c>
      <c r="G92" s="4">
        <v>1510.84</v>
      </c>
      <c r="H92" s="1" t="s">
        <v>221</v>
      </c>
      <c r="I92" s="1" t="s">
        <v>221</v>
      </c>
      <c r="J92" s="1" t="s">
        <v>221</v>
      </c>
      <c r="K92" s="4">
        <v>185.1</v>
      </c>
      <c r="L92" s="4">
        <v>27.65</v>
      </c>
      <c r="M92" s="4">
        <v>76.5</v>
      </c>
      <c r="N92" s="4">
        <v>5.7</v>
      </c>
      <c r="O92" s="4">
        <v>83.2</v>
      </c>
      <c r="P92" s="4">
        <v>3.3</v>
      </c>
    </row>
    <row r="93" spans="1:16" ht="14.35" customHeight="1">
      <c r="A93" s="1">
        <v>90</v>
      </c>
      <c r="B93" s="1" t="s">
        <v>158</v>
      </c>
      <c r="C93" s="1" t="s">
        <v>250</v>
      </c>
      <c r="D93" s="3" t="s">
        <v>251</v>
      </c>
      <c r="E93" s="1" t="s">
        <v>346</v>
      </c>
      <c r="F93" s="4">
        <v>1</v>
      </c>
      <c r="G93" s="4">
        <v>34.18</v>
      </c>
      <c r="H93" s="1" t="s">
        <v>282</v>
      </c>
      <c r="I93" s="1" t="s">
        <v>283</v>
      </c>
      <c r="J93" s="1" t="s">
        <v>284</v>
      </c>
      <c r="K93" s="4">
        <v>242.93</v>
      </c>
      <c r="L93" s="4">
        <v>13.7</v>
      </c>
      <c r="M93" s="4">
        <v>83.41</v>
      </c>
      <c r="N93" s="4">
        <v>4.5</v>
      </c>
      <c r="O93" s="4">
        <v>141.77000000000001</v>
      </c>
      <c r="P93" s="4">
        <v>4.3</v>
      </c>
    </row>
    <row r="94" spans="1:16" ht="14.35" customHeight="1">
      <c r="A94" s="1">
        <v>91</v>
      </c>
      <c r="B94" s="1" t="s">
        <v>158</v>
      </c>
      <c r="C94" s="1" t="s">
        <v>250</v>
      </c>
      <c r="D94" s="3" t="s">
        <v>251</v>
      </c>
      <c r="E94" s="3" t="s">
        <v>260</v>
      </c>
      <c r="F94" s="4">
        <v>3</v>
      </c>
      <c r="G94" s="4">
        <v>863.97</v>
      </c>
      <c r="H94" s="1" t="s">
        <v>285</v>
      </c>
      <c r="J94" s="1" t="s">
        <v>286</v>
      </c>
      <c r="K94" s="4">
        <v>232.25</v>
      </c>
      <c r="L94" s="4">
        <v>6.25</v>
      </c>
      <c r="M94" s="4">
        <v>98.41</v>
      </c>
      <c r="N94" s="4">
        <v>2.99</v>
      </c>
      <c r="O94" s="4">
        <v>61.73</v>
      </c>
      <c r="P94" s="4">
        <v>2.69</v>
      </c>
    </row>
    <row r="95" spans="1:16" ht="14.35" customHeight="1">
      <c r="A95" s="1">
        <v>92</v>
      </c>
      <c r="B95" s="1" t="s">
        <v>158</v>
      </c>
      <c r="C95" s="1" t="s">
        <v>250</v>
      </c>
      <c r="D95" s="3" t="s">
        <v>251</v>
      </c>
      <c r="E95" s="3" t="s">
        <v>261</v>
      </c>
      <c r="F95" s="4">
        <v>1</v>
      </c>
      <c r="H95" s="1" t="s">
        <v>426</v>
      </c>
      <c r="I95" s="1" t="s">
        <v>287</v>
      </c>
      <c r="J95" s="1" t="s">
        <v>60</v>
      </c>
      <c r="K95" s="4">
        <v>168.31</v>
      </c>
      <c r="L95" s="4">
        <v>8.67</v>
      </c>
      <c r="M95" s="4">
        <v>71</v>
      </c>
      <c r="N95" s="4">
        <v>1.96</v>
      </c>
      <c r="O95" s="4">
        <v>52.44</v>
      </c>
      <c r="P95" s="4">
        <v>4.41</v>
      </c>
    </row>
    <row r="96" spans="1:16" ht="14.35" customHeight="1">
      <c r="A96" s="1">
        <v>93</v>
      </c>
      <c r="B96" s="1" t="s">
        <v>158</v>
      </c>
      <c r="C96" s="1" t="s">
        <v>252</v>
      </c>
      <c r="D96" s="3" t="s">
        <v>373</v>
      </c>
      <c r="E96" s="3" t="s">
        <v>262</v>
      </c>
      <c r="F96" s="4">
        <v>2</v>
      </c>
      <c r="G96" s="4">
        <v>67300</v>
      </c>
      <c r="H96" s="1" t="s">
        <v>427</v>
      </c>
      <c r="I96" s="1" t="s">
        <v>288</v>
      </c>
      <c r="J96" s="1" t="s">
        <v>289</v>
      </c>
      <c r="K96" s="4">
        <v>124.39</v>
      </c>
      <c r="L96" s="4">
        <v>16.66</v>
      </c>
      <c r="M96" s="4">
        <v>65.02</v>
      </c>
      <c r="N96" s="4">
        <v>1</v>
      </c>
      <c r="O96" s="4">
        <v>38.83</v>
      </c>
      <c r="P96" s="4">
        <v>3.44</v>
      </c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/>
      <c r="E110" s="3"/>
    </row>
    <row r="111" spans="4:5">
      <c r="D111" s="3"/>
      <c r="E111" s="3"/>
    </row>
    <row r="112" spans="4:5">
      <c r="D112" s="3"/>
      <c r="E112" s="3"/>
    </row>
    <row r="113" spans="4:5">
      <c r="D113" s="3"/>
      <c r="E113" s="3"/>
    </row>
    <row r="114" spans="4:5">
      <c r="D114" s="3"/>
      <c r="E114" s="3"/>
    </row>
    <row r="115" spans="4:5">
      <c r="D115" s="3"/>
      <c r="E115" s="3"/>
    </row>
    <row r="116" spans="4:5">
      <c r="D116" s="3"/>
      <c r="E116" s="3"/>
    </row>
    <row r="117" spans="4:5">
      <c r="D117" s="3"/>
      <c r="E117" s="3"/>
    </row>
    <row r="118" spans="4:5">
      <c r="D118" s="3"/>
      <c r="E118" s="3"/>
    </row>
    <row r="119" spans="4:5">
      <c r="D119" s="3"/>
      <c r="E119" s="3"/>
    </row>
    <row r="120" spans="4:5">
      <c r="D120" s="3"/>
      <c r="E120" s="3"/>
    </row>
    <row r="121" spans="4:5">
      <c r="D121" s="3"/>
      <c r="E121" s="3"/>
    </row>
    <row r="122" spans="4:5">
      <c r="D122" s="3"/>
      <c r="E122" s="3"/>
    </row>
    <row r="123" spans="4:5">
      <c r="D123" s="3"/>
      <c r="E123" s="3"/>
    </row>
    <row r="124" spans="4:5">
      <c r="D124" s="3"/>
      <c r="E124" s="3"/>
    </row>
    <row r="125" spans="4:5">
      <c r="D125" s="3"/>
      <c r="E125" s="3"/>
    </row>
    <row r="126" spans="4:5">
      <c r="D126" s="3"/>
      <c r="E126" s="3"/>
    </row>
    <row r="127" spans="4:5">
      <c r="D127" s="3"/>
      <c r="E127" s="3"/>
    </row>
    <row r="128" spans="4:5">
      <c r="D128" s="3"/>
      <c r="E128" s="3"/>
    </row>
    <row r="129" spans="4:5">
      <c r="D129" s="3"/>
      <c r="E129" s="3"/>
    </row>
    <row r="130" spans="4:5">
      <c r="D130" s="3"/>
      <c r="E130" s="3"/>
    </row>
    <row r="131" spans="4:5">
      <c r="D131" s="3"/>
      <c r="E131" s="3"/>
    </row>
    <row r="132" spans="4:5">
      <c r="D132" s="3"/>
      <c r="E132" s="3"/>
    </row>
    <row r="133" spans="4:5">
      <c r="D133" s="3"/>
      <c r="E133" s="3"/>
    </row>
    <row r="134" spans="4:5">
      <c r="D134" s="3"/>
      <c r="E134" s="3"/>
    </row>
    <row r="135" spans="4:5">
      <c r="D135" s="3"/>
      <c r="E135" s="3"/>
    </row>
    <row r="136" spans="4:5">
      <c r="D136" s="3"/>
      <c r="E136" s="3"/>
    </row>
    <row r="137" spans="4:5">
      <c r="D137" s="3"/>
      <c r="E137" s="3"/>
    </row>
    <row r="138" spans="4:5">
      <c r="D138" s="3"/>
      <c r="E138" s="3"/>
    </row>
    <row r="139" spans="4:5">
      <c r="D139" s="3"/>
      <c r="E139" s="3"/>
    </row>
    <row r="140" spans="4:5">
      <c r="D140" s="3"/>
      <c r="E140" s="3"/>
    </row>
    <row r="141" spans="4:5">
      <c r="D141" s="3"/>
      <c r="E141" s="3"/>
    </row>
    <row r="142" spans="4:5">
      <c r="D142" s="3"/>
      <c r="E142" s="3"/>
    </row>
    <row r="143" spans="4:5">
      <c r="D143" s="3"/>
      <c r="E143" s="3"/>
    </row>
    <row r="144" spans="4:5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  <row r="148" spans="4:5">
      <c r="D148" s="3"/>
      <c r="E148" s="3"/>
    </row>
    <row r="149" spans="4:5">
      <c r="D149" s="3"/>
      <c r="E149" s="3"/>
    </row>
    <row r="150" spans="4:5">
      <c r="D150" s="3"/>
      <c r="E150" s="3"/>
    </row>
    <row r="151" spans="4:5">
      <c r="D151" s="3"/>
      <c r="E151" s="3"/>
    </row>
    <row r="152" spans="4:5">
      <c r="D152" s="3"/>
      <c r="E152" s="3"/>
    </row>
    <row r="153" spans="4:5">
      <c r="D153" s="3"/>
      <c r="E153" s="3"/>
    </row>
    <row r="154" spans="4:5">
      <c r="D154" s="3"/>
      <c r="E154" s="3"/>
    </row>
    <row r="155" spans="4:5">
      <c r="D155" s="3"/>
      <c r="E155" s="3"/>
    </row>
    <row r="156" spans="4:5">
      <c r="D156" s="3"/>
      <c r="E156" s="3"/>
    </row>
    <row r="157" spans="4:5">
      <c r="D157" s="3"/>
      <c r="E157" s="3"/>
    </row>
    <row r="158" spans="4:5">
      <c r="D158" s="3"/>
      <c r="E158" s="3"/>
    </row>
    <row r="159" spans="4:5">
      <c r="D159" s="3"/>
      <c r="E159" s="3"/>
    </row>
    <row r="160" spans="4:5">
      <c r="D160" s="3"/>
      <c r="E160" s="3"/>
    </row>
    <row r="161" spans="4:5">
      <c r="D161" s="3"/>
      <c r="E161" s="3"/>
    </row>
    <row r="162" spans="4:5">
      <c r="D162" s="3"/>
      <c r="E162" s="3"/>
    </row>
    <row r="163" spans="4:5">
      <c r="D163" s="3"/>
      <c r="E163" s="3"/>
    </row>
    <row r="164" spans="4:5">
      <c r="D164" s="3"/>
      <c r="E164" s="3"/>
    </row>
    <row r="165" spans="4:5">
      <c r="D165" s="3"/>
      <c r="E165" s="3"/>
    </row>
    <row r="166" spans="4:5">
      <c r="D166" s="3"/>
      <c r="E166" s="3"/>
    </row>
    <row r="167" spans="4:5">
      <c r="D167" s="3"/>
      <c r="E167" s="3"/>
    </row>
    <row r="168" spans="4:5">
      <c r="D168" s="3"/>
      <c r="E168" s="3"/>
    </row>
    <row r="169" spans="4:5">
      <c r="D169" s="3"/>
      <c r="E169" s="3"/>
    </row>
    <row r="170" spans="4:5">
      <c r="D170" s="3"/>
      <c r="E170" s="3"/>
    </row>
    <row r="171" spans="4:5">
      <c r="D171" s="3"/>
      <c r="E171" s="3"/>
    </row>
    <row r="172" spans="4:5">
      <c r="D172" s="3"/>
      <c r="E172" s="3"/>
    </row>
    <row r="173" spans="4:5">
      <c r="D173" s="3"/>
      <c r="E173" s="3"/>
    </row>
    <row r="174" spans="4:5">
      <c r="D174" s="3"/>
      <c r="E174" s="3"/>
    </row>
    <row r="175" spans="4:5">
      <c r="D175" s="3"/>
      <c r="E175" s="3"/>
    </row>
    <row r="176" spans="4:5">
      <c r="D176" s="3"/>
      <c r="E176" s="3"/>
    </row>
    <row r="177" spans="4:5">
      <c r="D177" s="3"/>
      <c r="E177" s="3"/>
    </row>
    <row r="178" spans="4:5">
      <c r="D178" s="3"/>
      <c r="E178" s="3"/>
    </row>
    <row r="179" spans="4:5">
      <c r="D179" s="3"/>
      <c r="E179" s="3"/>
    </row>
    <row r="180" spans="4:5">
      <c r="D180" s="3"/>
      <c r="E180" s="3"/>
    </row>
    <row r="181" spans="4:5">
      <c r="D181" s="3"/>
      <c r="E181" s="3"/>
    </row>
    <row r="182" spans="4:5">
      <c r="D182" s="3"/>
      <c r="E182" s="3"/>
    </row>
    <row r="183" spans="4:5">
      <c r="D183" s="3"/>
      <c r="E183" s="3"/>
    </row>
    <row r="184" spans="4:5">
      <c r="D184" s="3"/>
      <c r="E184" s="3"/>
    </row>
    <row r="185" spans="4:5">
      <c r="D185" s="3"/>
      <c r="E185" s="3"/>
    </row>
    <row r="186" spans="4:5">
      <c r="D186" s="3"/>
      <c r="E186" s="3"/>
    </row>
    <row r="187" spans="4:5">
      <c r="D187" s="3"/>
      <c r="E187" s="3"/>
    </row>
    <row r="188" spans="4:5">
      <c r="D188" s="3"/>
      <c r="E188" s="3"/>
    </row>
    <row r="189" spans="4:5">
      <c r="D189" s="3"/>
      <c r="E189" s="3"/>
    </row>
    <row r="190" spans="4:5">
      <c r="D190" s="3"/>
      <c r="E190" s="3"/>
    </row>
    <row r="191" spans="4:5">
      <c r="D191" s="3"/>
      <c r="E191" s="3"/>
    </row>
    <row r="192" spans="4:5">
      <c r="D192" s="3"/>
      <c r="E192" s="3"/>
    </row>
    <row r="193" spans="4:5">
      <c r="D193" s="3"/>
      <c r="E193" s="3"/>
    </row>
    <row r="194" spans="4:5">
      <c r="D194" s="3"/>
      <c r="E194" s="3"/>
    </row>
    <row r="195" spans="4:5">
      <c r="D195" s="3"/>
      <c r="E195" s="3"/>
    </row>
    <row r="196" spans="4:5">
      <c r="D196" s="3"/>
      <c r="E196" s="3"/>
    </row>
    <row r="197" spans="4:5">
      <c r="D197" s="3"/>
      <c r="E197" s="3"/>
    </row>
    <row r="198" spans="4:5">
      <c r="D198" s="3"/>
      <c r="E198" s="3"/>
    </row>
    <row r="199" spans="4:5">
      <c r="D199" s="3"/>
      <c r="E199" s="3"/>
    </row>
    <row r="200" spans="4:5">
      <c r="D200" s="3"/>
      <c r="E200" s="3"/>
    </row>
    <row r="201" spans="4:5">
      <c r="D201" s="3"/>
      <c r="E201" s="3"/>
    </row>
    <row r="202" spans="4:5">
      <c r="D202" s="3"/>
      <c r="E202" s="3"/>
    </row>
    <row r="203" spans="4:5">
      <c r="D203" s="3"/>
      <c r="E203" s="3"/>
    </row>
    <row r="204" spans="4:5">
      <c r="D204" s="3"/>
      <c r="E204" s="3"/>
    </row>
    <row r="205" spans="4:5">
      <c r="D205" s="3"/>
      <c r="E205" s="3"/>
    </row>
    <row r="206" spans="4:5">
      <c r="D206" s="3"/>
      <c r="E206" s="3"/>
    </row>
    <row r="207" spans="4:5">
      <c r="D207" s="3"/>
      <c r="E207" s="3"/>
    </row>
    <row r="208" spans="4:5">
      <c r="D208" s="3"/>
      <c r="E208" s="3"/>
    </row>
    <row r="209" spans="4:5">
      <c r="D209" s="3"/>
      <c r="E209" s="3"/>
    </row>
    <row r="210" spans="4:5">
      <c r="D210" s="3"/>
      <c r="E210" s="3"/>
    </row>
    <row r="211" spans="4:5">
      <c r="D211" s="3"/>
      <c r="E211" s="3"/>
    </row>
    <row r="212" spans="4:5">
      <c r="D212" s="3"/>
      <c r="E212" s="3"/>
    </row>
    <row r="213" spans="4:5">
      <c r="D213" s="3"/>
      <c r="E213" s="3"/>
    </row>
    <row r="214" spans="4:5">
      <c r="D214" s="3"/>
      <c r="E214" s="3"/>
    </row>
    <row r="215" spans="4:5">
      <c r="D215" s="3"/>
      <c r="E215" s="3"/>
    </row>
    <row r="216" spans="4:5">
      <c r="D216" s="3"/>
      <c r="E216" s="3"/>
    </row>
    <row r="217" spans="4:5">
      <c r="D217" s="3"/>
      <c r="E217" s="3"/>
    </row>
    <row r="218" spans="4:5">
      <c r="D218" s="3"/>
      <c r="E218" s="3"/>
    </row>
    <row r="219" spans="4:5">
      <c r="D219" s="3"/>
      <c r="E219" s="3"/>
    </row>
    <row r="220" spans="4:5">
      <c r="D220" s="3"/>
      <c r="E220" s="3"/>
    </row>
    <row r="221" spans="4:5">
      <c r="D221" s="3"/>
      <c r="E221" s="3"/>
    </row>
    <row r="222" spans="4:5">
      <c r="D222" s="3"/>
      <c r="E222" s="3"/>
    </row>
    <row r="223" spans="4:5">
      <c r="D223" s="3"/>
      <c r="E223" s="3"/>
    </row>
    <row r="224" spans="4:5">
      <c r="D224" s="3"/>
      <c r="E224" s="3"/>
    </row>
    <row r="225" spans="4:5">
      <c r="D225" s="3"/>
      <c r="E225" s="3"/>
    </row>
    <row r="226" spans="4:5">
      <c r="D226" s="3"/>
      <c r="E226" s="3"/>
    </row>
    <row r="227" spans="4:5">
      <c r="D227" s="3"/>
      <c r="E227" s="3"/>
    </row>
    <row r="228" spans="4:5">
      <c r="D228" s="3"/>
      <c r="E228" s="3"/>
    </row>
    <row r="229" spans="4:5">
      <c r="D229" s="3"/>
      <c r="E229" s="3"/>
    </row>
    <row r="230" spans="4:5">
      <c r="D230" s="3"/>
      <c r="E230" s="3"/>
    </row>
    <row r="231" spans="4:5">
      <c r="D231" s="3"/>
      <c r="E231" s="3"/>
    </row>
    <row r="232" spans="4:5">
      <c r="E232" s="3"/>
    </row>
    <row r="233" spans="4:5">
      <c r="E233" s="3"/>
    </row>
    <row r="234" spans="4:5">
      <c r="E234" s="3"/>
    </row>
  </sheetData>
  <mergeCells count="15">
    <mergeCell ref="G1:G3"/>
    <mergeCell ref="H1:J1"/>
    <mergeCell ref="A1:A3"/>
    <mergeCell ref="B1:B3"/>
    <mergeCell ref="C1:C3"/>
    <mergeCell ref="D1:D3"/>
    <mergeCell ref="E1:E3"/>
    <mergeCell ref="F1:F3"/>
    <mergeCell ref="K2:L2"/>
    <mergeCell ref="M2:N2"/>
    <mergeCell ref="O2:P2"/>
    <mergeCell ref="K1:P1"/>
    <mergeCell ref="H2:H3"/>
    <mergeCell ref="I2:I3"/>
    <mergeCell ref="J2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B6C6-56D7-4B5C-86F4-39469CC48756}">
  <dimension ref="A1:N96"/>
  <sheetViews>
    <sheetView topLeftCell="B1" workbookViewId="0">
      <selection activeCell="D4" sqref="D4"/>
    </sheetView>
  </sheetViews>
  <sheetFormatPr defaultRowHeight="14.25"/>
  <cols>
    <col min="4" max="4" width="22.265625" customWidth="1"/>
    <col min="5" max="5" width="29" customWidth="1"/>
    <col min="6" max="7" width="18.06640625" customWidth="1"/>
    <col min="8" max="9" width="18.1328125" customWidth="1"/>
    <col min="10" max="10" width="19.46484375" customWidth="1"/>
    <col min="11" max="11" width="17.9296875" customWidth="1"/>
    <col min="12" max="13" width="22.46484375" customWidth="1"/>
    <col min="14" max="14" width="13.73046875" customWidth="1"/>
  </cols>
  <sheetData>
    <row r="1" spans="1:14" s="1" customFormat="1" ht="16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26" t="s">
        <v>10</v>
      </c>
      <c r="G1" s="27"/>
      <c r="H1" s="27"/>
      <c r="I1" s="27"/>
      <c r="J1" s="27"/>
      <c r="K1" s="28"/>
      <c r="L1" s="29" t="s">
        <v>16</v>
      </c>
      <c r="M1" s="29"/>
      <c r="N1" s="16" t="s">
        <v>22</v>
      </c>
    </row>
    <row r="2" spans="1:14" s="1" customFormat="1" ht="16.5" customHeight="1">
      <c r="A2" s="17"/>
      <c r="B2" s="17"/>
      <c r="C2" s="17"/>
      <c r="D2" s="17"/>
      <c r="E2" s="17"/>
      <c r="F2" s="26" t="s">
        <v>19</v>
      </c>
      <c r="G2" s="28"/>
      <c r="H2" s="26" t="s">
        <v>20</v>
      </c>
      <c r="I2" s="28"/>
      <c r="J2" s="26" t="s">
        <v>21</v>
      </c>
      <c r="K2" s="28"/>
      <c r="L2" s="29" t="s">
        <v>17</v>
      </c>
      <c r="M2" s="29" t="s">
        <v>18</v>
      </c>
      <c r="N2" s="17"/>
    </row>
    <row r="3" spans="1:14" s="1" customFormat="1" ht="16.5" customHeight="1">
      <c r="A3" s="18"/>
      <c r="B3" s="18"/>
      <c r="C3" s="18"/>
      <c r="D3" s="18"/>
      <c r="E3" s="18"/>
      <c r="F3" s="2" t="s">
        <v>11</v>
      </c>
      <c r="G3" s="2" t="s">
        <v>13</v>
      </c>
      <c r="H3" s="2" t="s">
        <v>11</v>
      </c>
      <c r="I3" s="2" t="s">
        <v>13</v>
      </c>
      <c r="J3" s="2" t="s">
        <v>11</v>
      </c>
      <c r="K3" s="2" t="s">
        <v>13</v>
      </c>
      <c r="L3" s="29"/>
      <c r="M3" s="29"/>
      <c r="N3" s="18"/>
    </row>
    <row r="4" spans="1:14" s="1" customFormat="1">
      <c r="A4" s="8">
        <v>1</v>
      </c>
      <c r="B4" s="1" t="s">
        <v>290</v>
      </c>
      <c r="C4" s="1" t="s">
        <v>291</v>
      </c>
      <c r="D4" s="1" t="s">
        <v>374</v>
      </c>
      <c r="E4" s="1" t="s">
        <v>441</v>
      </c>
      <c r="F4" s="1">
        <v>21</v>
      </c>
      <c r="G4" s="1">
        <v>0.11</v>
      </c>
      <c r="H4" s="1">
        <v>28</v>
      </c>
      <c r="I4" s="1">
        <v>7.83</v>
      </c>
      <c r="J4" s="1">
        <v>2.88</v>
      </c>
      <c r="K4" s="1">
        <v>0.39</v>
      </c>
      <c r="L4" s="1" t="s">
        <v>296</v>
      </c>
      <c r="M4" s="1">
        <v>327.61</v>
      </c>
      <c r="N4" s="1">
        <v>853581</v>
      </c>
    </row>
    <row r="5" spans="1:14" s="1" customFormat="1">
      <c r="A5" s="8">
        <v>2</v>
      </c>
      <c r="B5" s="1" t="s">
        <v>290</v>
      </c>
      <c r="C5" s="1" t="s">
        <v>291</v>
      </c>
      <c r="D5" s="1" t="s">
        <v>374</v>
      </c>
      <c r="E5" s="1" t="s">
        <v>378</v>
      </c>
      <c r="F5" s="1">
        <v>17.399999999999999</v>
      </c>
      <c r="G5" s="1">
        <v>0.06</v>
      </c>
      <c r="H5" s="1">
        <v>30.7</v>
      </c>
      <c r="I5" s="1">
        <v>8.6</v>
      </c>
      <c r="J5" s="1">
        <v>3.35</v>
      </c>
      <c r="K5" s="1">
        <v>0.36</v>
      </c>
      <c r="L5" s="1" t="s">
        <v>296</v>
      </c>
      <c r="M5" s="1">
        <v>2463.27</v>
      </c>
      <c r="N5" s="1">
        <v>2100402</v>
      </c>
    </row>
    <row r="6" spans="1:14" s="1" customFormat="1">
      <c r="A6" s="8">
        <v>3</v>
      </c>
      <c r="B6" s="1" t="s">
        <v>290</v>
      </c>
      <c r="C6" s="1" t="s">
        <v>291</v>
      </c>
      <c r="D6" s="1" t="s">
        <v>374</v>
      </c>
      <c r="E6" s="1" t="s">
        <v>442</v>
      </c>
      <c r="F6" s="1">
        <v>9.5500000000000007</v>
      </c>
      <c r="G6" s="1">
        <v>0.13</v>
      </c>
      <c r="H6" s="1">
        <v>8.6</v>
      </c>
      <c r="I6" s="1">
        <v>6.24</v>
      </c>
      <c r="J6" s="1">
        <v>2.33</v>
      </c>
      <c r="K6" s="1">
        <v>0.16</v>
      </c>
      <c r="L6" s="1" t="s">
        <v>297</v>
      </c>
      <c r="M6" s="1">
        <v>4951</v>
      </c>
      <c r="N6" s="1">
        <v>1431070</v>
      </c>
    </row>
    <row r="7" spans="1:14" s="1" customFormat="1">
      <c r="A7" s="8">
        <v>4</v>
      </c>
      <c r="B7" s="1" t="s">
        <v>290</v>
      </c>
      <c r="C7" s="1" t="s">
        <v>292</v>
      </c>
      <c r="D7" s="1" t="s">
        <v>375</v>
      </c>
      <c r="E7" s="1" t="s">
        <v>293</v>
      </c>
      <c r="F7" s="1">
        <v>30.5</v>
      </c>
      <c r="G7" s="1">
        <v>0.18</v>
      </c>
      <c r="H7" s="1">
        <v>44.2</v>
      </c>
      <c r="I7" s="1">
        <v>8.2100000000000009</v>
      </c>
      <c r="J7" s="1">
        <v>4.93</v>
      </c>
      <c r="K7" s="1">
        <v>0.1</v>
      </c>
      <c r="L7" s="1" t="s">
        <v>402</v>
      </c>
      <c r="M7" s="1">
        <v>9334.75</v>
      </c>
      <c r="N7" s="1">
        <v>7694500</v>
      </c>
    </row>
    <row r="8" spans="1:14" s="1" customFormat="1">
      <c r="A8" s="8">
        <v>5</v>
      </c>
      <c r="B8" s="1" t="s">
        <v>290</v>
      </c>
      <c r="C8" s="1" t="s">
        <v>292</v>
      </c>
      <c r="D8" s="1" t="s">
        <v>375</v>
      </c>
      <c r="E8" s="1" t="s">
        <v>379</v>
      </c>
      <c r="F8" s="1">
        <v>15</v>
      </c>
      <c r="G8" s="1">
        <v>0.13</v>
      </c>
      <c r="H8" s="1">
        <v>21.8</v>
      </c>
      <c r="I8" s="1">
        <v>6.5</v>
      </c>
      <c r="J8" s="1">
        <v>3.04</v>
      </c>
      <c r="K8" s="1">
        <v>0.21</v>
      </c>
      <c r="L8" s="1" t="s">
        <v>403</v>
      </c>
      <c r="M8" s="1">
        <v>2541.17</v>
      </c>
      <c r="N8" s="1">
        <v>2706639</v>
      </c>
    </row>
    <row r="9" spans="1:14" s="1" customFormat="1">
      <c r="A9" s="8">
        <v>6</v>
      </c>
      <c r="B9" s="1" t="s">
        <v>290</v>
      </c>
      <c r="C9" s="1" t="s">
        <v>292</v>
      </c>
      <c r="D9" s="1" t="s">
        <v>375</v>
      </c>
      <c r="E9" s="1" t="s">
        <v>380</v>
      </c>
      <c r="F9" s="1">
        <v>29.5</v>
      </c>
      <c r="G9" s="1">
        <v>0.6</v>
      </c>
      <c r="H9" s="1">
        <v>43.3</v>
      </c>
      <c r="I9" s="1">
        <v>8.1999999999999993</v>
      </c>
      <c r="J9" s="1">
        <v>7.64</v>
      </c>
      <c r="K9" s="1">
        <v>0.28000000000000003</v>
      </c>
      <c r="L9" s="1" t="s">
        <v>298</v>
      </c>
      <c r="M9" s="1">
        <v>6310.16</v>
      </c>
      <c r="N9" s="1">
        <v>415090</v>
      </c>
    </row>
    <row r="10" spans="1:14" s="1" customFormat="1">
      <c r="A10" s="8">
        <v>7</v>
      </c>
      <c r="B10" s="1" t="s">
        <v>290</v>
      </c>
      <c r="C10" s="1" t="s">
        <v>292</v>
      </c>
      <c r="D10" s="1" t="s">
        <v>375</v>
      </c>
      <c r="E10" s="1" t="s">
        <v>381</v>
      </c>
      <c r="F10" s="1">
        <v>19.7</v>
      </c>
      <c r="G10" s="1">
        <v>0.2</v>
      </c>
      <c r="H10" s="1">
        <v>33</v>
      </c>
      <c r="I10" s="1">
        <v>6</v>
      </c>
      <c r="J10" s="1">
        <v>7.59</v>
      </c>
      <c r="K10" s="1">
        <v>0.21</v>
      </c>
      <c r="L10" s="1" t="s">
        <v>298</v>
      </c>
      <c r="M10" s="1">
        <v>9337</v>
      </c>
      <c r="N10" s="1">
        <v>876080</v>
      </c>
    </row>
    <row r="11" spans="1:14" s="1" customFormat="1">
      <c r="A11" s="8">
        <v>8</v>
      </c>
      <c r="B11" s="1" t="s">
        <v>294</v>
      </c>
      <c r="C11" s="1" t="s">
        <v>295</v>
      </c>
      <c r="D11" s="1" t="s">
        <v>376</v>
      </c>
      <c r="E11" s="1" t="s">
        <v>382</v>
      </c>
      <c r="F11" s="1">
        <v>22.2</v>
      </c>
      <c r="G11" s="1">
        <v>0.33</v>
      </c>
      <c r="H11" s="1">
        <v>25.7</v>
      </c>
      <c r="I11" s="1">
        <v>8.1</v>
      </c>
      <c r="J11" s="1">
        <v>2.52</v>
      </c>
      <c r="K11" s="1">
        <v>0.08</v>
      </c>
      <c r="L11" s="1" t="s">
        <v>404</v>
      </c>
      <c r="M11" s="1">
        <v>174839.13</v>
      </c>
      <c r="N11" s="1">
        <v>77881049</v>
      </c>
    </row>
    <row r="12" spans="1:14" s="1" customFormat="1">
      <c r="A12" s="8">
        <v>9</v>
      </c>
      <c r="B12" s="1" t="s">
        <v>294</v>
      </c>
      <c r="C12" s="1" t="s">
        <v>295</v>
      </c>
      <c r="D12" s="1" t="s">
        <v>376</v>
      </c>
      <c r="E12" s="1" t="s">
        <v>383</v>
      </c>
      <c r="F12" s="1">
        <v>25.9</v>
      </c>
      <c r="G12" s="1">
        <v>0.42</v>
      </c>
      <c r="H12" s="1">
        <v>34.4</v>
      </c>
      <c r="I12" s="1">
        <v>9.1</v>
      </c>
      <c r="J12" s="1">
        <v>4.57</v>
      </c>
      <c r="K12" s="1">
        <v>0.12</v>
      </c>
      <c r="L12" s="1" t="s">
        <v>299</v>
      </c>
      <c r="M12" s="1">
        <v>4412534</v>
      </c>
      <c r="N12" s="1">
        <v>21323400</v>
      </c>
    </row>
    <row r="13" spans="1:14" s="1" customFormat="1">
      <c r="A13" s="8">
        <v>10</v>
      </c>
      <c r="B13" s="1" t="s">
        <v>294</v>
      </c>
      <c r="C13" s="1" t="s">
        <v>295</v>
      </c>
      <c r="D13" s="1" t="s">
        <v>376</v>
      </c>
      <c r="E13" s="1" t="s">
        <v>384</v>
      </c>
      <c r="F13" s="1">
        <v>24.2</v>
      </c>
      <c r="G13" s="1">
        <v>0.37</v>
      </c>
      <c r="H13" s="1">
        <v>29</v>
      </c>
      <c r="I13" s="1">
        <v>7.5</v>
      </c>
      <c r="J13" s="1">
        <v>3.2</v>
      </c>
      <c r="K13" s="1">
        <v>0.06</v>
      </c>
      <c r="L13" s="1" t="s">
        <v>299</v>
      </c>
      <c r="M13" s="1">
        <v>34436.74</v>
      </c>
      <c r="N13" s="1">
        <v>1805264.4</v>
      </c>
    </row>
    <row r="14" spans="1:14" s="1" customFormat="1">
      <c r="A14" s="8">
        <v>11</v>
      </c>
      <c r="B14" s="1" t="s">
        <v>294</v>
      </c>
      <c r="C14" s="1" t="s">
        <v>295</v>
      </c>
      <c r="D14" s="1" t="s">
        <v>376</v>
      </c>
      <c r="E14" s="1" t="s">
        <v>385</v>
      </c>
      <c r="F14" s="1">
        <v>23.1</v>
      </c>
      <c r="G14" s="1">
        <v>0.28000000000000003</v>
      </c>
      <c r="H14" s="1">
        <v>27.2</v>
      </c>
      <c r="I14" s="1">
        <v>7.85</v>
      </c>
      <c r="J14" s="1">
        <v>3.67</v>
      </c>
      <c r="K14" s="1">
        <v>0.14000000000000001</v>
      </c>
      <c r="L14" s="1" t="s">
        <v>299</v>
      </c>
      <c r="M14" s="1">
        <v>882.07</v>
      </c>
      <c r="N14" s="1">
        <v>926440</v>
      </c>
    </row>
    <row r="15" spans="1:14" s="1" customFormat="1">
      <c r="A15" s="8">
        <v>12</v>
      </c>
      <c r="B15" s="1" t="s">
        <v>294</v>
      </c>
      <c r="C15" s="1" t="s">
        <v>295</v>
      </c>
      <c r="D15" s="1" t="s">
        <v>376</v>
      </c>
      <c r="E15" s="1" t="s">
        <v>443</v>
      </c>
      <c r="F15" s="1">
        <v>22.1</v>
      </c>
      <c r="G15" s="1">
        <v>0.22</v>
      </c>
      <c r="H15" s="1">
        <v>28.8</v>
      </c>
      <c r="I15" s="1">
        <v>10.4</v>
      </c>
      <c r="J15" s="1">
        <v>3.32</v>
      </c>
      <c r="K15" s="1">
        <v>0.1</v>
      </c>
      <c r="L15" s="1" t="s">
        <v>446</v>
      </c>
      <c r="M15" s="1">
        <v>63624.51</v>
      </c>
      <c r="N15" s="1">
        <v>7733500</v>
      </c>
    </row>
    <row r="16" spans="1:14" s="1" customFormat="1">
      <c r="A16" s="8">
        <v>13</v>
      </c>
      <c r="B16" s="1" t="s">
        <v>294</v>
      </c>
      <c r="C16" s="1" t="s">
        <v>295</v>
      </c>
      <c r="D16" s="1" t="s">
        <v>376</v>
      </c>
      <c r="E16" s="1" t="s">
        <v>255</v>
      </c>
      <c r="F16" s="1">
        <v>26.5</v>
      </c>
      <c r="G16" s="1">
        <v>0.28000000000000003</v>
      </c>
      <c r="H16" s="1">
        <v>30.7</v>
      </c>
      <c r="I16" s="1">
        <v>6.82</v>
      </c>
      <c r="J16" s="1">
        <v>3.16</v>
      </c>
      <c r="K16" s="1">
        <v>0.16</v>
      </c>
      <c r="L16" s="1" t="s">
        <v>404</v>
      </c>
      <c r="M16" s="1">
        <v>18430.62</v>
      </c>
      <c r="N16" s="1">
        <v>13200239</v>
      </c>
    </row>
    <row r="17" spans="1:14" s="1" customFormat="1">
      <c r="A17" s="8">
        <v>14</v>
      </c>
      <c r="B17" s="1" t="s">
        <v>294</v>
      </c>
      <c r="C17" s="1" t="s">
        <v>295</v>
      </c>
      <c r="D17" s="1" t="s">
        <v>376</v>
      </c>
      <c r="E17" s="1" t="s">
        <v>386</v>
      </c>
      <c r="F17" s="1">
        <v>32.1</v>
      </c>
      <c r="G17" s="1">
        <v>0.53</v>
      </c>
      <c r="H17" s="1">
        <v>34.9</v>
      </c>
      <c r="I17" s="1">
        <v>7.38</v>
      </c>
      <c r="J17" s="1">
        <v>3.79</v>
      </c>
      <c r="K17" s="1">
        <v>0.24</v>
      </c>
      <c r="L17" s="1" t="s">
        <v>404</v>
      </c>
      <c r="M17" s="1">
        <v>3339915</v>
      </c>
      <c r="N17" s="1">
        <v>20707200</v>
      </c>
    </row>
    <row r="18" spans="1:14" s="1" customFormat="1">
      <c r="A18" s="8">
        <v>15</v>
      </c>
      <c r="B18" s="1" t="s">
        <v>300</v>
      </c>
      <c r="C18" s="1" t="s">
        <v>301</v>
      </c>
      <c r="D18" s="1" t="s">
        <v>76</v>
      </c>
      <c r="E18" s="1" t="s">
        <v>80</v>
      </c>
      <c r="F18" s="1">
        <v>29.7</v>
      </c>
      <c r="G18" s="1">
        <v>0.1</v>
      </c>
      <c r="H18" s="1">
        <v>42</v>
      </c>
      <c r="I18" s="1">
        <v>7.8</v>
      </c>
      <c r="J18" s="1">
        <v>4.99</v>
      </c>
      <c r="K18" s="1">
        <v>0.1</v>
      </c>
      <c r="L18" s="1" t="s">
        <v>321</v>
      </c>
      <c r="M18" s="1">
        <v>43713.94</v>
      </c>
      <c r="N18" s="1">
        <v>20881907</v>
      </c>
    </row>
    <row r="19" spans="1:14" s="1" customFormat="1">
      <c r="A19" s="8">
        <v>16</v>
      </c>
      <c r="B19" s="1" t="s">
        <v>300</v>
      </c>
      <c r="C19" s="1" t="s">
        <v>301</v>
      </c>
      <c r="D19" s="1" t="s">
        <v>76</v>
      </c>
      <c r="E19" s="1" t="s">
        <v>387</v>
      </c>
      <c r="F19" s="1">
        <v>22.2</v>
      </c>
      <c r="G19" s="1">
        <v>0.1</v>
      </c>
      <c r="H19" s="1">
        <v>30.6</v>
      </c>
      <c r="I19" s="1">
        <v>7.21</v>
      </c>
      <c r="J19" s="1">
        <v>4</v>
      </c>
      <c r="K19" s="1">
        <v>0.06</v>
      </c>
      <c r="L19" s="1" t="s">
        <v>321</v>
      </c>
      <c r="M19" s="1">
        <v>19791.259999999998</v>
      </c>
      <c r="N19" s="1">
        <v>11463450</v>
      </c>
    </row>
    <row r="20" spans="1:14" s="1" customFormat="1">
      <c r="A20" s="8">
        <v>17</v>
      </c>
      <c r="B20" s="1" t="s">
        <v>300</v>
      </c>
      <c r="C20" s="1" t="s">
        <v>301</v>
      </c>
      <c r="D20" s="1" t="s">
        <v>76</v>
      </c>
      <c r="E20" s="1" t="s">
        <v>388</v>
      </c>
      <c r="F20" s="1">
        <v>29</v>
      </c>
      <c r="G20" s="1">
        <v>0.21</v>
      </c>
      <c r="H20" s="1">
        <v>38.1</v>
      </c>
      <c r="I20" s="1">
        <v>6.98</v>
      </c>
      <c r="J20" s="1">
        <v>5</v>
      </c>
      <c r="K20" s="1">
        <v>0.13</v>
      </c>
      <c r="L20" s="1" t="s">
        <v>321</v>
      </c>
      <c r="M20" s="1">
        <v>40237.9</v>
      </c>
      <c r="N20" s="1">
        <v>17198637</v>
      </c>
    </row>
    <row r="21" spans="1:14" s="1" customFormat="1">
      <c r="A21" s="8">
        <v>18</v>
      </c>
      <c r="B21" s="1" t="s">
        <v>300</v>
      </c>
      <c r="C21" s="1" t="s">
        <v>301</v>
      </c>
      <c r="D21" s="1" t="s">
        <v>76</v>
      </c>
      <c r="E21" s="1" t="s">
        <v>389</v>
      </c>
      <c r="F21" s="1">
        <v>22.3</v>
      </c>
      <c r="G21" s="1">
        <v>0.4</v>
      </c>
      <c r="H21" s="1">
        <v>29</v>
      </c>
      <c r="I21" s="1">
        <v>0.26</v>
      </c>
      <c r="J21" s="1">
        <v>2.61</v>
      </c>
      <c r="K21" s="1">
        <v>0.16</v>
      </c>
      <c r="L21" s="1" t="s">
        <v>321</v>
      </c>
      <c r="M21" s="1">
        <v>5339339</v>
      </c>
      <c r="N21" s="1">
        <v>19247000</v>
      </c>
    </row>
    <row r="22" spans="1:14" s="1" customFormat="1">
      <c r="A22" s="8">
        <v>19</v>
      </c>
      <c r="B22" s="1" t="s">
        <v>302</v>
      </c>
      <c r="C22" s="1" t="s">
        <v>303</v>
      </c>
      <c r="D22" s="1" t="s">
        <v>77</v>
      </c>
      <c r="E22" s="1" t="s">
        <v>390</v>
      </c>
      <c r="F22" s="1">
        <v>30.5</v>
      </c>
      <c r="G22" s="1">
        <v>0.34</v>
      </c>
      <c r="H22" s="1">
        <v>42.4</v>
      </c>
      <c r="I22" s="1">
        <v>7.57</v>
      </c>
      <c r="J22" s="1">
        <v>4.55</v>
      </c>
      <c r="K22" s="1">
        <v>0.12</v>
      </c>
      <c r="L22" s="1" t="s">
        <v>322</v>
      </c>
      <c r="M22" s="1">
        <v>42563.83</v>
      </c>
      <c r="N22" s="1">
        <v>2831300</v>
      </c>
    </row>
    <row r="23" spans="1:14" s="1" customFormat="1">
      <c r="A23" s="8">
        <v>20</v>
      </c>
      <c r="B23" s="1" t="s">
        <v>302</v>
      </c>
      <c r="C23" s="1" t="s">
        <v>303</v>
      </c>
      <c r="D23" s="1" t="s">
        <v>77</v>
      </c>
      <c r="E23" s="1" t="s">
        <v>391</v>
      </c>
      <c r="F23" s="1">
        <v>29.4</v>
      </c>
      <c r="G23" s="1">
        <v>0.38</v>
      </c>
      <c r="H23" s="1">
        <v>40.4</v>
      </c>
      <c r="I23" s="1">
        <v>7.63</v>
      </c>
      <c r="J23" s="1">
        <v>4.4800000000000004</v>
      </c>
      <c r="K23" s="1">
        <v>0.11</v>
      </c>
      <c r="L23" s="1" t="s">
        <v>322</v>
      </c>
      <c r="M23" s="1">
        <v>29073.57</v>
      </c>
      <c r="N23" s="1">
        <v>1925800</v>
      </c>
    </row>
    <row r="24" spans="1:14" s="1" customFormat="1">
      <c r="A24" s="8">
        <v>21</v>
      </c>
      <c r="B24" s="1" t="s">
        <v>302</v>
      </c>
      <c r="C24" s="1" t="s">
        <v>303</v>
      </c>
      <c r="D24" s="1" t="s">
        <v>77</v>
      </c>
      <c r="E24" s="1" t="s">
        <v>392</v>
      </c>
      <c r="F24" s="1">
        <v>18.8</v>
      </c>
      <c r="G24" s="1">
        <v>0.28000000000000003</v>
      </c>
      <c r="H24" s="1">
        <v>26.2</v>
      </c>
      <c r="I24" s="1">
        <v>5.61</v>
      </c>
      <c r="J24" s="1">
        <v>2.69</v>
      </c>
      <c r="K24" s="1">
        <v>0.13</v>
      </c>
      <c r="L24" s="1" t="s">
        <v>323</v>
      </c>
      <c r="M24" s="1">
        <v>5376.8</v>
      </c>
      <c r="N24" s="1">
        <v>4485300</v>
      </c>
    </row>
    <row r="25" spans="1:14" s="1" customFormat="1">
      <c r="A25" s="8">
        <v>22</v>
      </c>
      <c r="B25" s="1" t="s">
        <v>304</v>
      </c>
      <c r="C25" s="1" t="s">
        <v>305</v>
      </c>
      <c r="D25" s="1" t="s">
        <v>79</v>
      </c>
      <c r="E25" s="3" t="s">
        <v>87</v>
      </c>
      <c r="F25" s="1">
        <v>30.1</v>
      </c>
      <c r="G25" s="1">
        <v>0.37</v>
      </c>
      <c r="H25" s="1">
        <v>34.700000000000003</v>
      </c>
      <c r="I25" s="1">
        <v>8.2100000000000009</v>
      </c>
      <c r="J25" s="1">
        <v>3.23</v>
      </c>
      <c r="K25" s="1">
        <v>0.19</v>
      </c>
      <c r="L25" s="1" t="s">
        <v>322</v>
      </c>
      <c r="M25" s="1">
        <v>6940070</v>
      </c>
      <c r="N25" s="1">
        <v>23878061</v>
      </c>
    </row>
    <row r="26" spans="1:14" s="1" customFormat="1">
      <c r="A26" s="8">
        <v>23</v>
      </c>
      <c r="B26" s="1" t="s">
        <v>304</v>
      </c>
      <c r="C26" s="1" t="s">
        <v>305</v>
      </c>
      <c r="D26" s="1" t="s">
        <v>79</v>
      </c>
      <c r="E26" s="1" t="s">
        <v>306</v>
      </c>
      <c r="F26" s="1">
        <v>32.5</v>
      </c>
      <c r="G26" s="1">
        <v>0.47</v>
      </c>
      <c r="H26" s="1">
        <v>36.700000000000003</v>
      </c>
      <c r="I26" s="1">
        <v>8.9600000000000009</v>
      </c>
      <c r="J26" s="1">
        <v>3.82</v>
      </c>
      <c r="K26" s="1">
        <v>0.17</v>
      </c>
      <c r="L26" s="1" t="s">
        <v>322</v>
      </c>
      <c r="M26" s="1">
        <v>60415.62</v>
      </c>
      <c r="N26" s="1">
        <v>2362030</v>
      </c>
    </row>
    <row r="27" spans="1:14" s="1" customFormat="1">
      <c r="A27" s="8">
        <v>24</v>
      </c>
      <c r="B27" s="1" t="s">
        <v>304</v>
      </c>
      <c r="C27" s="1" t="s">
        <v>305</v>
      </c>
      <c r="D27" s="1" t="s">
        <v>79</v>
      </c>
      <c r="E27" s="1" t="s">
        <v>307</v>
      </c>
      <c r="F27" s="1">
        <v>26.4</v>
      </c>
      <c r="G27" s="1">
        <v>0.39</v>
      </c>
      <c r="H27" s="1">
        <v>32.6</v>
      </c>
      <c r="I27" s="1">
        <v>7.6</v>
      </c>
      <c r="J27" s="1">
        <v>3.49</v>
      </c>
      <c r="K27" s="1">
        <v>0.17</v>
      </c>
      <c r="L27" s="1" t="s">
        <v>322</v>
      </c>
      <c r="M27" s="1">
        <v>658.19</v>
      </c>
      <c r="N27" s="1">
        <v>4615814</v>
      </c>
    </row>
    <row r="28" spans="1:14" s="1" customFormat="1">
      <c r="A28" s="8">
        <v>25</v>
      </c>
      <c r="B28" s="1" t="s">
        <v>308</v>
      </c>
      <c r="C28" s="1" t="s">
        <v>309</v>
      </c>
      <c r="D28" s="1" t="s">
        <v>129</v>
      </c>
      <c r="E28" s="1" t="s">
        <v>310</v>
      </c>
      <c r="F28" s="1">
        <v>26.4</v>
      </c>
      <c r="G28" s="1">
        <v>0.48</v>
      </c>
      <c r="H28" s="1">
        <v>34.9</v>
      </c>
      <c r="I28" s="1">
        <v>7.6</v>
      </c>
      <c r="J28" s="1">
        <v>4.3499999999999996</v>
      </c>
      <c r="K28" s="1">
        <v>0.14000000000000001</v>
      </c>
      <c r="L28" s="1" t="s">
        <v>322</v>
      </c>
      <c r="M28" s="1">
        <v>2.68</v>
      </c>
      <c r="N28" s="1">
        <v>5285009</v>
      </c>
    </row>
    <row r="29" spans="1:14" s="1" customFormat="1">
      <c r="A29" s="8">
        <v>26</v>
      </c>
      <c r="B29" s="1" t="s">
        <v>308</v>
      </c>
      <c r="C29" s="1" t="s">
        <v>309</v>
      </c>
      <c r="D29" s="1" t="s">
        <v>129</v>
      </c>
      <c r="E29" s="1" t="s">
        <v>311</v>
      </c>
      <c r="F29" s="1">
        <v>25.3</v>
      </c>
      <c r="G29" s="1">
        <v>0.18</v>
      </c>
      <c r="H29" s="1">
        <v>33.799999999999997</v>
      </c>
      <c r="I29" s="1">
        <v>6.8</v>
      </c>
      <c r="J29" s="1">
        <v>4.0199999999999996</v>
      </c>
      <c r="K29" s="1">
        <v>0.1</v>
      </c>
      <c r="L29" s="1" t="s">
        <v>322</v>
      </c>
      <c r="M29" s="1">
        <v>10.16</v>
      </c>
      <c r="N29" s="1">
        <v>3533603</v>
      </c>
    </row>
    <row r="30" spans="1:14" s="1" customFormat="1">
      <c r="A30" s="8">
        <v>27</v>
      </c>
      <c r="B30" s="1" t="s">
        <v>308</v>
      </c>
      <c r="C30" s="1" t="s">
        <v>309</v>
      </c>
      <c r="D30" s="1" t="s">
        <v>129</v>
      </c>
      <c r="E30" s="1" t="s">
        <v>312</v>
      </c>
      <c r="F30" s="1">
        <v>30.7</v>
      </c>
      <c r="G30" s="1">
        <v>0.11</v>
      </c>
      <c r="H30" s="1">
        <v>38.4</v>
      </c>
      <c r="I30" s="1">
        <v>4.7</v>
      </c>
      <c r="J30" s="1">
        <v>3.88</v>
      </c>
      <c r="K30" s="1">
        <v>0.06</v>
      </c>
      <c r="L30" s="1" t="s">
        <v>322</v>
      </c>
      <c r="M30" s="1">
        <v>3.05</v>
      </c>
      <c r="N30" s="1">
        <v>21020400</v>
      </c>
    </row>
    <row r="31" spans="1:14" s="1" customFormat="1">
      <c r="A31" s="8">
        <v>28</v>
      </c>
      <c r="B31" s="1" t="s">
        <v>308</v>
      </c>
      <c r="C31" s="1" t="s">
        <v>313</v>
      </c>
      <c r="D31" s="1" t="s">
        <v>314</v>
      </c>
      <c r="E31" s="1" t="s">
        <v>393</v>
      </c>
      <c r="F31" s="1">
        <v>17.7</v>
      </c>
      <c r="G31" s="1">
        <v>0.82</v>
      </c>
      <c r="H31" s="1">
        <v>21.87</v>
      </c>
      <c r="I31" s="1">
        <v>8.9499999999999993</v>
      </c>
      <c r="J31" s="1">
        <v>1.57</v>
      </c>
      <c r="K31" s="1">
        <v>0.11</v>
      </c>
      <c r="L31" s="1" t="s">
        <v>324</v>
      </c>
      <c r="M31" s="1">
        <v>6066.74</v>
      </c>
      <c r="N31" s="1">
        <v>18750320</v>
      </c>
    </row>
    <row r="32" spans="1:14" s="1" customFormat="1">
      <c r="A32" s="8">
        <v>29</v>
      </c>
      <c r="B32" s="1" t="s">
        <v>308</v>
      </c>
      <c r="C32" s="1" t="s">
        <v>313</v>
      </c>
      <c r="D32" s="1" t="s">
        <v>314</v>
      </c>
      <c r="E32" s="1" t="s">
        <v>139</v>
      </c>
      <c r="F32" s="1">
        <v>13.4</v>
      </c>
      <c r="G32" s="1">
        <v>0.44</v>
      </c>
      <c r="H32" s="1">
        <v>7.84</v>
      </c>
      <c r="I32" s="1">
        <v>5.17</v>
      </c>
      <c r="J32" s="1">
        <v>3.1</v>
      </c>
      <c r="K32" s="1">
        <v>0.09</v>
      </c>
      <c r="N32" s="1">
        <v>3996380</v>
      </c>
    </row>
    <row r="33" spans="1:14" s="1" customFormat="1">
      <c r="A33" s="8">
        <v>30</v>
      </c>
      <c r="B33" s="1" t="s">
        <v>308</v>
      </c>
      <c r="C33" s="1" t="s">
        <v>313</v>
      </c>
      <c r="D33" s="1" t="s">
        <v>314</v>
      </c>
      <c r="E33" s="1" t="s">
        <v>394</v>
      </c>
      <c r="F33" s="1">
        <v>13.5</v>
      </c>
      <c r="G33" s="1">
        <v>0.34</v>
      </c>
      <c r="H33" s="1">
        <v>20.64</v>
      </c>
      <c r="I33" s="1">
        <v>6.54</v>
      </c>
      <c r="J33" s="1">
        <v>1.53</v>
      </c>
      <c r="K33" s="1">
        <v>0.13</v>
      </c>
      <c r="L33" s="1" t="s">
        <v>325</v>
      </c>
      <c r="M33" s="1">
        <v>67040</v>
      </c>
      <c r="N33" s="1">
        <v>980657</v>
      </c>
    </row>
    <row r="34" spans="1:14" s="1" customFormat="1">
      <c r="A34" s="8">
        <v>31</v>
      </c>
      <c r="B34" s="1" t="s">
        <v>308</v>
      </c>
      <c r="C34" s="1" t="s">
        <v>313</v>
      </c>
      <c r="D34" s="1" t="s">
        <v>314</v>
      </c>
      <c r="E34" s="1" t="s">
        <v>395</v>
      </c>
      <c r="F34" s="1">
        <v>7.78</v>
      </c>
      <c r="G34" s="1">
        <v>0.39</v>
      </c>
      <c r="H34" s="1">
        <v>11.84</v>
      </c>
      <c r="I34" s="1">
        <v>3.97</v>
      </c>
      <c r="J34" s="1">
        <v>0.63</v>
      </c>
      <c r="K34" s="1">
        <v>0.03</v>
      </c>
      <c r="L34" s="1" t="s">
        <v>326</v>
      </c>
      <c r="N34" s="1">
        <v>3856960</v>
      </c>
    </row>
    <row r="35" spans="1:14" s="1" customFormat="1">
      <c r="A35" s="8">
        <v>32</v>
      </c>
      <c r="B35" s="1" t="s">
        <v>308</v>
      </c>
      <c r="C35" s="1" t="s">
        <v>315</v>
      </c>
      <c r="D35" s="1" t="s">
        <v>316</v>
      </c>
      <c r="E35" s="1" t="s">
        <v>317</v>
      </c>
      <c r="F35" s="1">
        <v>24.9</v>
      </c>
      <c r="G35" s="1">
        <v>0.45</v>
      </c>
      <c r="H35" s="1">
        <v>28.4</v>
      </c>
      <c r="I35" s="1">
        <v>8.24</v>
      </c>
      <c r="J35" s="1">
        <v>2.5299999999999998</v>
      </c>
      <c r="K35" s="1">
        <v>0.13</v>
      </c>
      <c r="L35" s="1" t="s">
        <v>349</v>
      </c>
      <c r="M35" s="1">
        <v>7107.6</v>
      </c>
      <c r="N35" s="1">
        <v>7669859</v>
      </c>
    </row>
    <row r="36" spans="1:14" s="1" customFormat="1">
      <c r="A36" s="8">
        <v>33</v>
      </c>
      <c r="B36" s="1" t="s">
        <v>308</v>
      </c>
      <c r="C36" s="1" t="s">
        <v>315</v>
      </c>
      <c r="D36" s="1" t="s">
        <v>316</v>
      </c>
      <c r="E36" s="1" t="s">
        <v>318</v>
      </c>
      <c r="F36" s="1">
        <v>22.5</v>
      </c>
      <c r="G36" s="1">
        <v>0.2</v>
      </c>
      <c r="H36" s="1">
        <v>25.7</v>
      </c>
      <c r="I36" s="1">
        <v>5.68</v>
      </c>
      <c r="J36" s="1">
        <v>2.36</v>
      </c>
      <c r="K36" s="1">
        <v>0.11</v>
      </c>
      <c r="L36" s="1" t="s">
        <v>349</v>
      </c>
      <c r="N36" s="1">
        <v>4247901</v>
      </c>
    </row>
    <row r="37" spans="1:14" s="1" customFormat="1">
      <c r="A37" s="8">
        <v>34</v>
      </c>
      <c r="B37" s="1" t="s">
        <v>308</v>
      </c>
      <c r="C37" s="1" t="s">
        <v>315</v>
      </c>
      <c r="D37" s="1" t="s">
        <v>377</v>
      </c>
      <c r="E37" s="1" t="s">
        <v>377</v>
      </c>
      <c r="F37" s="1">
        <v>13.93</v>
      </c>
      <c r="G37" s="1">
        <v>0.53</v>
      </c>
      <c r="H37" s="1">
        <v>8.92</v>
      </c>
      <c r="I37" s="1">
        <v>8.48</v>
      </c>
      <c r="J37" s="1">
        <v>1.17</v>
      </c>
      <c r="K37" s="1">
        <v>0.12</v>
      </c>
      <c r="L37" s="1" t="s">
        <v>322</v>
      </c>
      <c r="M37" s="1">
        <v>4938</v>
      </c>
      <c r="N37" s="1">
        <v>324345</v>
      </c>
    </row>
    <row r="38" spans="1:14" s="1" customFormat="1">
      <c r="A38" s="8">
        <v>35</v>
      </c>
      <c r="B38" s="1" t="s">
        <v>308</v>
      </c>
      <c r="C38" s="1" t="s">
        <v>159</v>
      </c>
      <c r="D38" s="1" t="s">
        <v>192</v>
      </c>
      <c r="E38" s="3" t="s">
        <v>144</v>
      </c>
      <c r="F38" s="1">
        <v>36.35</v>
      </c>
      <c r="G38" s="1">
        <v>0.11</v>
      </c>
      <c r="H38" s="1">
        <v>42.6</v>
      </c>
      <c r="I38" s="1">
        <v>5.3</v>
      </c>
      <c r="J38" s="1">
        <v>4.17</v>
      </c>
      <c r="K38" s="1">
        <v>0.09</v>
      </c>
      <c r="L38" s="1" t="s">
        <v>322</v>
      </c>
      <c r="M38" s="1">
        <v>23927.06</v>
      </c>
      <c r="N38" s="1">
        <v>13329591</v>
      </c>
    </row>
    <row r="39" spans="1:14" s="1" customFormat="1">
      <c r="A39" s="8">
        <v>36</v>
      </c>
      <c r="B39" s="1" t="s">
        <v>308</v>
      </c>
      <c r="C39" s="1" t="s">
        <v>159</v>
      </c>
      <c r="D39" s="1" t="s">
        <v>192</v>
      </c>
      <c r="E39" s="1" t="s">
        <v>319</v>
      </c>
      <c r="F39" s="1">
        <v>33.22</v>
      </c>
      <c r="G39" s="1">
        <v>0.4</v>
      </c>
      <c r="H39" s="1">
        <v>39.07</v>
      </c>
      <c r="I39" s="1">
        <v>9.32</v>
      </c>
      <c r="J39" s="1">
        <v>4.47</v>
      </c>
      <c r="K39" s="1">
        <v>0.17</v>
      </c>
      <c r="L39" s="1" t="s">
        <v>322</v>
      </c>
      <c r="M39" s="1">
        <v>36242.54</v>
      </c>
      <c r="N39" s="1">
        <v>1433800</v>
      </c>
    </row>
    <row r="40" spans="1:14" s="1" customFormat="1">
      <c r="A40" s="8">
        <v>37</v>
      </c>
      <c r="B40" s="1" t="s">
        <v>308</v>
      </c>
      <c r="C40" s="1" t="s">
        <v>159</v>
      </c>
      <c r="D40" s="1" t="s">
        <v>192</v>
      </c>
      <c r="E40" s="1" t="s">
        <v>320</v>
      </c>
      <c r="F40" s="1">
        <v>8.2799999999999994</v>
      </c>
      <c r="G40" s="1">
        <v>0.04</v>
      </c>
      <c r="H40" s="1">
        <v>13.23</v>
      </c>
      <c r="I40" s="1">
        <v>3.33</v>
      </c>
      <c r="J40" s="1">
        <v>1.85</v>
      </c>
      <c r="K40" s="1">
        <v>0.09</v>
      </c>
      <c r="L40" s="1" t="s">
        <v>322</v>
      </c>
      <c r="M40" s="1">
        <v>1372.12</v>
      </c>
      <c r="N40" s="1">
        <v>3478740</v>
      </c>
    </row>
    <row r="41" spans="1:14" s="1" customFormat="1">
      <c r="A41" s="8">
        <v>38</v>
      </c>
      <c r="B41" s="1" t="s">
        <v>308</v>
      </c>
      <c r="C41" s="1" t="s">
        <v>159</v>
      </c>
      <c r="D41" s="1" t="s">
        <v>192</v>
      </c>
      <c r="E41" s="1" t="s">
        <v>327</v>
      </c>
      <c r="F41" s="1">
        <v>37.28</v>
      </c>
      <c r="G41" s="1">
        <v>0.14000000000000001</v>
      </c>
      <c r="H41" s="1">
        <v>49.47</v>
      </c>
      <c r="I41" s="1">
        <v>6.45</v>
      </c>
      <c r="J41" s="1">
        <v>3.95</v>
      </c>
      <c r="K41" s="1">
        <v>0.08</v>
      </c>
      <c r="L41" s="1" t="s">
        <v>322</v>
      </c>
      <c r="M41" s="1">
        <v>7476097</v>
      </c>
      <c r="N41" s="1">
        <v>32041951</v>
      </c>
    </row>
    <row r="42" spans="1:14" s="1" customFormat="1">
      <c r="A42" s="8">
        <v>39</v>
      </c>
      <c r="B42" s="1" t="s">
        <v>308</v>
      </c>
      <c r="C42" s="1" t="s">
        <v>159</v>
      </c>
      <c r="D42" s="1" t="s">
        <v>192</v>
      </c>
      <c r="E42" s="1" t="s">
        <v>328</v>
      </c>
      <c r="F42" s="1">
        <v>27.45</v>
      </c>
      <c r="G42" s="1">
        <v>0.45</v>
      </c>
      <c r="H42" s="1">
        <v>31.3</v>
      </c>
      <c r="I42" s="1">
        <v>6.32</v>
      </c>
      <c r="J42" s="1">
        <v>3.36</v>
      </c>
      <c r="K42" s="1">
        <v>0.11</v>
      </c>
      <c r="L42" s="1" t="s">
        <v>322</v>
      </c>
      <c r="M42" s="1">
        <v>481.78</v>
      </c>
      <c r="N42" s="1">
        <v>268190</v>
      </c>
    </row>
    <row r="43" spans="1:14" s="1" customFormat="1">
      <c r="A43" s="8">
        <v>40</v>
      </c>
      <c r="B43" s="1" t="s">
        <v>308</v>
      </c>
      <c r="C43" s="1" t="s">
        <v>159</v>
      </c>
      <c r="D43" s="1" t="s">
        <v>192</v>
      </c>
      <c r="E43" s="1" t="s">
        <v>160</v>
      </c>
      <c r="F43" s="1">
        <v>43.4</v>
      </c>
      <c r="G43" s="1">
        <v>0.19</v>
      </c>
      <c r="H43" s="1">
        <v>46.64</v>
      </c>
      <c r="I43" s="1">
        <v>9.85</v>
      </c>
      <c r="J43" s="1">
        <v>4.5199999999999996</v>
      </c>
      <c r="K43" s="1">
        <v>0.1</v>
      </c>
      <c r="L43" s="1" t="s">
        <v>322</v>
      </c>
      <c r="M43" s="1">
        <v>6415.74</v>
      </c>
      <c r="N43" s="1">
        <v>3531168</v>
      </c>
    </row>
    <row r="44" spans="1:14" s="1" customFormat="1">
      <c r="A44" s="8">
        <v>41</v>
      </c>
      <c r="B44" s="1" t="s">
        <v>308</v>
      </c>
      <c r="C44" s="1" t="s">
        <v>161</v>
      </c>
      <c r="D44" s="1" t="s">
        <v>190</v>
      </c>
      <c r="E44" s="1" t="s">
        <v>329</v>
      </c>
      <c r="F44" s="1">
        <v>31.93</v>
      </c>
      <c r="G44" s="1">
        <v>0.33</v>
      </c>
      <c r="H44" s="1">
        <v>36.5</v>
      </c>
      <c r="I44" s="1">
        <v>0.42</v>
      </c>
      <c r="J44" s="1">
        <v>4.08</v>
      </c>
      <c r="K44" s="1">
        <v>0.24</v>
      </c>
      <c r="L44" s="1" t="s">
        <v>322</v>
      </c>
      <c r="M44" s="1">
        <v>21358300</v>
      </c>
      <c r="N44" s="1">
        <v>78633240</v>
      </c>
    </row>
    <row r="45" spans="1:14" s="1" customFormat="1">
      <c r="A45" s="8">
        <v>42</v>
      </c>
      <c r="B45" s="1" t="s">
        <v>308</v>
      </c>
      <c r="C45" s="1" t="s">
        <v>162</v>
      </c>
      <c r="D45" s="1" t="s">
        <v>191</v>
      </c>
      <c r="E45" s="1" t="s">
        <v>191</v>
      </c>
      <c r="F45" s="1">
        <v>8.65</v>
      </c>
      <c r="G45" s="1">
        <v>0.17</v>
      </c>
      <c r="H45" s="1">
        <v>7.71</v>
      </c>
      <c r="I45" s="1">
        <v>8.66</v>
      </c>
      <c r="J45" s="1">
        <v>2.13</v>
      </c>
      <c r="K45" s="1">
        <v>0.11</v>
      </c>
      <c r="L45" s="1" t="s">
        <v>322</v>
      </c>
      <c r="M45" s="1">
        <v>1</v>
      </c>
      <c r="N45" s="1">
        <v>8706572</v>
      </c>
    </row>
    <row r="46" spans="1:14" s="1" customFormat="1">
      <c r="A46" s="8">
        <v>43</v>
      </c>
      <c r="B46" s="1" t="s">
        <v>330</v>
      </c>
      <c r="C46" s="1" t="s">
        <v>165</v>
      </c>
      <c r="D46" s="1" t="s">
        <v>193</v>
      </c>
      <c r="E46" s="1" t="s">
        <v>164</v>
      </c>
      <c r="F46" s="1">
        <v>22.46</v>
      </c>
      <c r="G46" s="1">
        <v>0.08</v>
      </c>
      <c r="H46" s="1">
        <v>27.55</v>
      </c>
      <c r="I46" s="1">
        <v>9.94</v>
      </c>
      <c r="J46" s="1">
        <v>3.55</v>
      </c>
      <c r="K46" s="1">
        <v>0.18</v>
      </c>
      <c r="L46" s="1" t="s">
        <v>322</v>
      </c>
      <c r="M46" s="1">
        <v>2164.8000000000002</v>
      </c>
      <c r="N46" s="1">
        <v>12892544</v>
      </c>
    </row>
    <row r="47" spans="1:14" s="1" customFormat="1">
      <c r="A47" s="8">
        <v>44</v>
      </c>
      <c r="B47" s="1" t="s">
        <v>330</v>
      </c>
      <c r="C47" s="1" t="s">
        <v>163</v>
      </c>
      <c r="D47" s="1" t="s">
        <v>193</v>
      </c>
      <c r="E47" s="1" t="s">
        <v>166</v>
      </c>
      <c r="F47" s="1">
        <v>20.93</v>
      </c>
      <c r="G47" s="1">
        <v>0.17</v>
      </c>
      <c r="H47" s="1">
        <v>26.89</v>
      </c>
      <c r="I47" s="1">
        <v>10.65</v>
      </c>
      <c r="J47" s="1">
        <v>2.91</v>
      </c>
      <c r="K47" s="1">
        <v>0.19</v>
      </c>
      <c r="L47" s="1" t="s">
        <v>347</v>
      </c>
      <c r="M47" s="1">
        <v>50148.800000000003</v>
      </c>
      <c r="N47" s="1">
        <v>37093148</v>
      </c>
    </row>
    <row r="48" spans="1:14" s="1" customFormat="1">
      <c r="A48" s="8">
        <v>45</v>
      </c>
      <c r="B48" s="1" t="s">
        <v>330</v>
      </c>
      <c r="C48" s="1" t="s">
        <v>163</v>
      </c>
      <c r="D48" s="1" t="s">
        <v>193</v>
      </c>
      <c r="E48" s="1" t="s">
        <v>168</v>
      </c>
      <c r="F48" s="1">
        <v>18.600000000000001</v>
      </c>
      <c r="G48" s="1">
        <v>0.14000000000000001</v>
      </c>
      <c r="H48" s="1">
        <v>22.53</v>
      </c>
      <c r="I48" s="1">
        <v>0.54</v>
      </c>
      <c r="J48" s="1">
        <v>3.69</v>
      </c>
      <c r="K48" s="1">
        <v>0.16</v>
      </c>
      <c r="L48" s="1" t="s">
        <v>322</v>
      </c>
      <c r="M48" s="1">
        <v>4.0599999999999996</v>
      </c>
      <c r="N48" s="1">
        <v>1511349</v>
      </c>
    </row>
    <row r="49" spans="1:14" s="1" customFormat="1">
      <c r="A49" s="8">
        <v>46</v>
      </c>
      <c r="B49" s="1" t="s">
        <v>330</v>
      </c>
      <c r="C49" s="1" t="s">
        <v>163</v>
      </c>
      <c r="D49" s="1" t="s">
        <v>193</v>
      </c>
      <c r="E49" s="1" t="s">
        <v>169</v>
      </c>
      <c r="F49" s="1">
        <v>19.32</v>
      </c>
      <c r="G49" s="1">
        <v>0.08</v>
      </c>
      <c r="H49" s="1">
        <v>23.59</v>
      </c>
      <c r="I49" s="1">
        <v>9.14</v>
      </c>
      <c r="J49" s="1">
        <v>3.32</v>
      </c>
      <c r="K49" s="1">
        <v>0.17</v>
      </c>
      <c r="L49" s="1" t="s">
        <v>333</v>
      </c>
      <c r="M49" s="1">
        <v>75501.06</v>
      </c>
      <c r="N49" s="1">
        <v>3161136</v>
      </c>
    </row>
    <row r="50" spans="1:14" s="1" customFormat="1">
      <c r="A50" s="8">
        <v>47</v>
      </c>
      <c r="B50" s="1" t="s">
        <v>330</v>
      </c>
      <c r="C50" s="1" t="s">
        <v>163</v>
      </c>
      <c r="D50" s="1" t="s">
        <v>193</v>
      </c>
      <c r="E50" s="1" t="s">
        <v>170</v>
      </c>
      <c r="F50" s="1">
        <v>20.57</v>
      </c>
      <c r="G50" s="1">
        <v>0.11</v>
      </c>
      <c r="H50" s="1">
        <v>27.65</v>
      </c>
      <c r="I50" s="1">
        <v>8.8000000000000007</v>
      </c>
      <c r="J50" s="1">
        <v>5.69</v>
      </c>
      <c r="K50" s="1">
        <v>0.06</v>
      </c>
      <c r="L50" s="1" t="s">
        <v>322</v>
      </c>
      <c r="M50" s="1">
        <v>37497.51</v>
      </c>
      <c r="N50" s="1">
        <v>2478022</v>
      </c>
    </row>
    <row r="51" spans="1:14" s="1" customFormat="1">
      <c r="A51" s="8">
        <v>48</v>
      </c>
      <c r="B51" s="1" t="s">
        <v>330</v>
      </c>
      <c r="C51" s="1" t="s">
        <v>171</v>
      </c>
      <c r="D51" s="1" t="s">
        <v>194</v>
      </c>
      <c r="E51" s="1" t="s">
        <v>331</v>
      </c>
      <c r="F51" s="1">
        <v>16.5</v>
      </c>
      <c r="G51" s="1">
        <v>0.39</v>
      </c>
      <c r="H51" s="1">
        <v>20.9</v>
      </c>
      <c r="I51" s="1">
        <v>10.199999999999999</v>
      </c>
      <c r="J51" s="1">
        <v>3.4</v>
      </c>
      <c r="K51" s="1">
        <v>0.15</v>
      </c>
      <c r="L51" s="1" t="s">
        <v>348</v>
      </c>
      <c r="M51" s="1">
        <v>1624.81</v>
      </c>
      <c r="N51" s="1">
        <v>6686630</v>
      </c>
    </row>
    <row r="52" spans="1:14" s="1" customFormat="1">
      <c r="A52" s="8">
        <v>49</v>
      </c>
      <c r="B52" s="1" t="s">
        <v>330</v>
      </c>
      <c r="C52" s="1" t="s">
        <v>172</v>
      </c>
      <c r="D52" s="1" t="s">
        <v>195</v>
      </c>
      <c r="E52" s="1" t="s">
        <v>201</v>
      </c>
      <c r="F52" s="1">
        <v>20.68</v>
      </c>
      <c r="G52" s="1">
        <v>0.18</v>
      </c>
      <c r="H52" s="1">
        <v>22.12</v>
      </c>
      <c r="I52" s="1">
        <v>8.6300000000000008</v>
      </c>
      <c r="J52" s="1">
        <v>2.38</v>
      </c>
      <c r="K52" s="1">
        <v>0.2</v>
      </c>
      <c r="L52" s="1" t="s">
        <v>334</v>
      </c>
      <c r="M52" s="1">
        <v>13757.7</v>
      </c>
      <c r="N52" s="1">
        <v>6235168</v>
      </c>
    </row>
    <row r="53" spans="1:14" s="1" customFormat="1">
      <c r="A53" s="8">
        <v>50</v>
      </c>
      <c r="B53" s="1" t="s">
        <v>330</v>
      </c>
      <c r="C53" s="1" t="s">
        <v>172</v>
      </c>
      <c r="D53" s="1" t="s">
        <v>195</v>
      </c>
      <c r="E53" s="1" t="s">
        <v>173</v>
      </c>
      <c r="F53" s="1">
        <v>10.63</v>
      </c>
      <c r="G53" s="1">
        <v>0.62</v>
      </c>
      <c r="H53" s="1">
        <v>14.32</v>
      </c>
      <c r="I53" s="1">
        <v>5.89</v>
      </c>
      <c r="J53" s="1">
        <v>0.95</v>
      </c>
      <c r="K53" s="1">
        <v>0.05</v>
      </c>
      <c r="L53" s="1" t="s">
        <v>335</v>
      </c>
      <c r="M53" s="1">
        <v>1234.52</v>
      </c>
      <c r="N53" s="1">
        <v>1556670</v>
      </c>
    </row>
    <row r="54" spans="1:14" s="1" customFormat="1">
      <c r="A54" s="8">
        <v>51</v>
      </c>
      <c r="B54" s="1" t="s">
        <v>330</v>
      </c>
      <c r="C54" s="1" t="s">
        <v>172</v>
      </c>
      <c r="D54" s="1" t="s">
        <v>195</v>
      </c>
      <c r="E54" s="1" t="s">
        <v>174</v>
      </c>
      <c r="F54" s="1">
        <v>14.87</v>
      </c>
      <c r="G54" s="1">
        <v>0.83</v>
      </c>
      <c r="H54" s="1">
        <v>18.100000000000001</v>
      </c>
      <c r="I54" s="1">
        <v>6.86</v>
      </c>
      <c r="J54" s="1">
        <v>1.4</v>
      </c>
      <c r="K54" s="1">
        <v>0.25</v>
      </c>
      <c r="L54" s="1" t="s">
        <v>335</v>
      </c>
      <c r="M54" s="1">
        <v>834.92</v>
      </c>
      <c r="N54" s="1">
        <v>2046684</v>
      </c>
    </row>
    <row r="55" spans="1:14" s="1" customFormat="1">
      <c r="A55" s="8">
        <v>52</v>
      </c>
      <c r="B55" s="1" t="s">
        <v>330</v>
      </c>
      <c r="C55" s="1" t="s">
        <v>172</v>
      </c>
      <c r="D55" s="1" t="s">
        <v>195</v>
      </c>
      <c r="E55" s="1" t="s">
        <v>175</v>
      </c>
      <c r="F55" s="1">
        <v>8.3699999999999992</v>
      </c>
      <c r="G55" s="1">
        <v>0.15</v>
      </c>
      <c r="H55" s="1">
        <v>16.68</v>
      </c>
      <c r="I55" s="1">
        <v>6.14</v>
      </c>
      <c r="J55" s="1">
        <v>0.93</v>
      </c>
      <c r="K55" s="1">
        <v>0.11</v>
      </c>
      <c r="L55" s="1" t="s">
        <v>335</v>
      </c>
      <c r="M55" s="1">
        <v>97.13</v>
      </c>
      <c r="N55" s="1">
        <v>633780</v>
      </c>
    </row>
    <row r="56" spans="1:14" s="1" customFormat="1">
      <c r="A56" s="8">
        <v>53</v>
      </c>
      <c r="B56" s="1" t="s">
        <v>330</v>
      </c>
      <c r="C56" s="1" t="s">
        <v>172</v>
      </c>
      <c r="D56" s="1" t="s">
        <v>195</v>
      </c>
      <c r="E56" s="1" t="s">
        <v>176</v>
      </c>
      <c r="F56" s="1">
        <v>15.4</v>
      </c>
      <c r="G56" s="1">
        <v>0.17</v>
      </c>
      <c r="H56" s="1">
        <v>7.3</v>
      </c>
      <c r="I56" s="1">
        <v>7.44</v>
      </c>
      <c r="J56" s="1">
        <v>1.95</v>
      </c>
      <c r="K56" s="1">
        <v>0.2</v>
      </c>
      <c r="L56" s="1" t="s">
        <v>335</v>
      </c>
      <c r="M56" s="1">
        <v>316.02</v>
      </c>
      <c r="N56" s="1">
        <v>1302096</v>
      </c>
    </row>
    <row r="57" spans="1:14" s="1" customFormat="1">
      <c r="A57" s="8">
        <v>54</v>
      </c>
      <c r="B57" s="1" t="s">
        <v>330</v>
      </c>
      <c r="C57" s="1" t="s">
        <v>177</v>
      </c>
      <c r="D57" s="1" t="s">
        <v>178</v>
      </c>
      <c r="E57" s="1" t="s">
        <v>202</v>
      </c>
      <c r="F57" s="1">
        <v>12.67</v>
      </c>
      <c r="G57" s="1">
        <v>0.37</v>
      </c>
      <c r="H57" s="1">
        <v>27.21</v>
      </c>
      <c r="I57" s="1">
        <v>7.91</v>
      </c>
      <c r="J57" s="1">
        <v>2.81</v>
      </c>
      <c r="K57" s="1">
        <v>7.0000000000000007E-2</v>
      </c>
      <c r="L57" s="1" t="s">
        <v>405</v>
      </c>
      <c r="M57" s="1">
        <v>1846.9</v>
      </c>
      <c r="N57" s="1">
        <v>12008</v>
      </c>
    </row>
    <row r="58" spans="1:14" s="1" customFormat="1">
      <c r="A58" s="8">
        <v>55</v>
      </c>
      <c r="B58" s="1" t="s">
        <v>330</v>
      </c>
      <c r="C58" s="1" t="s">
        <v>177</v>
      </c>
      <c r="D58" s="1" t="s">
        <v>178</v>
      </c>
      <c r="E58" s="1" t="s">
        <v>203</v>
      </c>
      <c r="F58" s="1">
        <v>9.8699999999999992</v>
      </c>
      <c r="G58" s="1">
        <v>0.45</v>
      </c>
      <c r="H58" s="1">
        <v>16.670000000000002</v>
      </c>
      <c r="I58" s="1">
        <v>7.47</v>
      </c>
      <c r="J58" s="1">
        <v>1.08</v>
      </c>
      <c r="K58" s="1">
        <v>0.2</v>
      </c>
      <c r="L58" s="1" t="s">
        <v>405</v>
      </c>
      <c r="M58" s="1">
        <v>104.4</v>
      </c>
      <c r="N58" s="1">
        <v>1084132</v>
      </c>
    </row>
    <row r="59" spans="1:14" s="1" customFormat="1">
      <c r="A59" s="8">
        <v>56</v>
      </c>
      <c r="B59" s="1" t="s">
        <v>330</v>
      </c>
      <c r="C59" s="1" t="s">
        <v>177</v>
      </c>
      <c r="D59" s="1" t="s">
        <v>178</v>
      </c>
      <c r="E59" s="1" t="s">
        <v>204</v>
      </c>
      <c r="F59" s="1">
        <v>17.12</v>
      </c>
      <c r="G59" s="1">
        <v>0.15</v>
      </c>
      <c r="H59" s="1">
        <v>31.81</v>
      </c>
      <c r="I59" s="1">
        <v>6.84</v>
      </c>
      <c r="J59" s="1">
        <v>2.33</v>
      </c>
      <c r="K59" s="1">
        <v>0.1</v>
      </c>
      <c r="L59" s="1" t="s">
        <v>405</v>
      </c>
      <c r="M59" s="1">
        <v>139340</v>
      </c>
      <c r="N59" s="1">
        <v>906180</v>
      </c>
    </row>
    <row r="60" spans="1:14" s="1" customFormat="1">
      <c r="A60" s="8">
        <v>57</v>
      </c>
      <c r="B60" s="1" t="s">
        <v>330</v>
      </c>
      <c r="C60" s="1" t="s">
        <v>177</v>
      </c>
      <c r="D60" s="1" t="s">
        <v>178</v>
      </c>
      <c r="E60" s="7" t="s">
        <v>207</v>
      </c>
      <c r="F60" s="1">
        <v>18.88</v>
      </c>
      <c r="G60" s="1">
        <v>0.25</v>
      </c>
      <c r="H60" s="1">
        <v>25.03</v>
      </c>
      <c r="I60" s="1">
        <v>4.18</v>
      </c>
      <c r="J60" s="1">
        <v>2.0099999999999998</v>
      </c>
      <c r="K60" s="1">
        <v>0.18</v>
      </c>
      <c r="L60" s="1" t="s">
        <v>405</v>
      </c>
      <c r="M60" s="1">
        <v>334.6</v>
      </c>
      <c r="N60" s="1">
        <v>576974</v>
      </c>
    </row>
    <row r="61" spans="1:14" s="1" customFormat="1">
      <c r="A61" s="8">
        <v>58</v>
      </c>
      <c r="B61" s="1" t="s">
        <v>330</v>
      </c>
      <c r="C61" s="1" t="s">
        <v>177</v>
      </c>
      <c r="D61" s="1" t="s">
        <v>178</v>
      </c>
      <c r="E61" s="1" t="s">
        <v>205</v>
      </c>
      <c r="F61" s="1">
        <v>19.510000000000002</v>
      </c>
      <c r="G61" s="1">
        <v>1.27</v>
      </c>
      <c r="H61" s="1">
        <v>28.59</v>
      </c>
      <c r="I61" s="1">
        <v>9.68</v>
      </c>
      <c r="J61" s="1">
        <v>2.54</v>
      </c>
      <c r="K61" s="1">
        <v>0.22</v>
      </c>
      <c r="L61" s="1" t="s">
        <v>405</v>
      </c>
      <c r="M61" s="1">
        <v>595.9</v>
      </c>
      <c r="N61" s="1">
        <v>727628</v>
      </c>
    </row>
    <row r="62" spans="1:14" s="1" customFormat="1">
      <c r="A62" s="8">
        <v>59</v>
      </c>
      <c r="B62" s="1" t="s">
        <v>332</v>
      </c>
      <c r="C62" s="1" t="s">
        <v>179</v>
      </c>
      <c r="D62" s="1" t="s">
        <v>189</v>
      </c>
      <c r="E62" s="1" t="s">
        <v>206</v>
      </c>
      <c r="F62" s="1">
        <v>24.17</v>
      </c>
      <c r="G62" s="1">
        <v>0.14000000000000001</v>
      </c>
      <c r="H62" s="1">
        <v>27.13</v>
      </c>
      <c r="I62" s="1">
        <v>9</v>
      </c>
      <c r="J62" s="1">
        <v>3.52</v>
      </c>
      <c r="K62" s="1">
        <v>0.19</v>
      </c>
      <c r="N62" s="1">
        <v>30509120</v>
      </c>
    </row>
    <row r="63" spans="1:14" s="1" customFormat="1">
      <c r="A63" s="8">
        <v>60</v>
      </c>
      <c r="B63" s="1" t="s">
        <v>332</v>
      </c>
      <c r="C63" s="1" t="s">
        <v>180</v>
      </c>
      <c r="D63" s="1" t="s">
        <v>196</v>
      </c>
      <c r="E63" s="1" t="s">
        <v>181</v>
      </c>
      <c r="F63" s="1">
        <v>17.829999999999998</v>
      </c>
      <c r="G63" s="1">
        <v>0.37</v>
      </c>
      <c r="H63" s="1">
        <v>23.62</v>
      </c>
      <c r="I63" s="1">
        <v>8.5500000000000007</v>
      </c>
      <c r="J63" s="1">
        <v>2.77</v>
      </c>
      <c r="K63" s="1">
        <v>0.15</v>
      </c>
      <c r="L63" s="1" t="s">
        <v>322</v>
      </c>
      <c r="M63" s="1">
        <v>73.83</v>
      </c>
      <c r="N63" s="1">
        <v>603764</v>
      </c>
    </row>
    <row r="64" spans="1:14" s="1" customFormat="1">
      <c r="A64" s="8">
        <v>61</v>
      </c>
      <c r="B64" s="1" t="s">
        <v>332</v>
      </c>
      <c r="C64" s="1" t="s">
        <v>180</v>
      </c>
      <c r="D64" s="1" t="s">
        <v>196</v>
      </c>
      <c r="E64" s="1" t="s">
        <v>182</v>
      </c>
      <c r="F64" s="1">
        <v>35.4</v>
      </c>
      <c r="G64" s="1">
        <v>0.18</v>
      </c>
      <c r="H64" s="1">
        <v>37.21</v>
      </c>
      <c r="I64" s="1">
        <v>6.24</v>
      </c>
      <c r="J64" s="1">
        <v>2.25</v>
      </c>
      <c r="K64" s="1">
        <v>0.09</v>
      </c>
      <c r="L64" s="1" t="s">
        <v>322</v>
      </c>
      <c r="N64" s="1">
        <v>1058230</v>
      </c>
    </row>
    <row r="65" spans="1:14" s="1" customFormat="1">
      <c r="A65" s="8">
        <v>62</v>
      </c>
      <c r="B65" s="1" t="s">
        <v>332</v>
      </c>
      <c r="C65" s="1" t="s">
        <v>180</v>
      </c>
      <c r="D65" s="1" t="s">
        <v>196</v>
      </c>
      <c r="E65" s="1" t="s">
        <v>183</v>
      </c>
      <c r="F65" s="1">
        <v>32.4</v>
      </c>
      <c r="G65" s="1">
        <v>0.21</v>
      </c>
      <c r="H65" s="1">
        <v>35.159999999999997</v>
      </c>
      <c r="I65" s="1">
        <v>7.03</v>
      </c>
      <c r="J65" s="1">
        <v>2.83</v>
      </c>
      <c r="K65" s="1">
        <v>0.1</v>
      </c>
      <c r="L65" s="1" t="s">
        <v>322</v>
      </c>
      <c r="M65" s="1">
        <v>434.06</v>
      </c>
      <c r="N65" s="1">
        <v>1283372</v>
      </c>
    </row>
    <row r="66" spans="1:14" s="1" customFormat="1">
      <c r="A66" s="8">
        <v>63</v>
      </c>
      <c r="B66" s="1" t="s">
        <v>332</v>
      </c>
      <c r="C66" s="1" t="s">
        <v>180</v>
      </c>
      <c r="D66" s="1" t="s">
        <v>196</v>
      </c>
      <c r="E66" s="1" t="s">
        <v>184</v>
      </c>
      <c r="F66" s="1">
        <v>26.91</v>
      </c>
      <c r="G66" s="1">
        <v>0.55000000000000004</v>
      </c>
      <c r="H66" s="1">
        <v>30.73</v>
      </c>
      <c r="I66" s="1">
        <v>8.2899999999999991</v>
      </c>
      <c r="J66" s="1">
        <v>2.95</v>
      </c>
      <c r="K66" s="1">
        <v>0.12</v>
      </c>
      <c r="L66" s="1" t="s">
        <v>322</v>
      </c>
      <c r="M66" s="1">
        <v>63.45</v>
      </c>
      <c r="N66" s="1">
        <v>358110</v>
      </c>
    </row>
    <row r="67" spans="1:14" s="1" customFormat="1" ht="14.25" customHeight="1">
      <c r="A67" s="8">
        <v>64</v>
      </c>
      <c r="B67" s="1" t="s">
        <v>332</v>
      </c>
      <c r="C67" s="1" t="s">
        <v>185</v>
      </c>
      <c r="D67" s="3" t="s">
        <v>198</v>
      </c>
      <c r="E67" s="1" t="s">
        <v>186</v>
      </c>
      <c r="F67" s="1">
        <v>23.77</v>
      </c>
      <c r="G67" s="1">
        <v>0.43</v>
      </c>
      <c r="H67" s="1">
        <v>25.99</v>
      </c>
      <c r="I67" s="1">
        <v>8.86</v>
      </c>
      <c r="J67" s="1">
        <v>2.79</v>
      </c>
      <c r="K67" s="1">
        <v>0.17</v>
      </c>
      <c r="L67" s="1" t="s">
        <v>322</v>
      </c>
      <c r="M67" s="1">
        <v>13575.09</v>
      </c>
      <c r="N67" s="1">
        <v>5300805</v>
      </c>
    </row>
    <row r="68" spans="1:14" s="1" customFormat="1" ht="14.25" customHeight="1">
      <c r="A68" s="8">
        <v>65</v>
      </c>
      <c r="B68" s="1" t="s">
        <v>332</v>
      </c>
      <c r="C68" s="1" t="s">
        <v>185</v>
      </c>
      <c r="D68" s="3" t="s">
        <v>198</v>
      </c>
      <c r="E68" s="1" t="s">
        <v>187</v>
      </c>
      <c r="F68" s="1">
        <v>32.81</v>
      </c>
      <c r="G68" s="1">
        <v>0.59</v>
      </c>
      <c r="H68" s="1">
        <v>38.06</v>
      </c>
      <c r="I68" s="1">
        <v>8.8800000000000008</v>
      </c>
      <c r="J68" s="1">
        <v>4.91</v>
      </c>
      <c r="K68" s="1">
        <v>0.28999999999999998</v>
      </c>
      <c r="L68" s="1" t="s">
        <v>322</v>
      </c>
      <c r="M68" s="1">
        <v>3428.18</v>
      </c>
      <c r="N68" s="1">
        <v>2251108</v>
      </c>
    </row>
    <row r="69" spans="1:14" s="1" customFormat="1">
      <c r="A69" s="8">
        <v>66</v>
      </c>
      <c r="B69" s="1" t="s">
        <v>232</v>
      </c>
      <c r="C69" s="1" t="s">
        <v>188</v>
      </c>
      <c r="D69" s="1" t="s">
        <v>197</v>
      </c>
      <c r="E69" s="1" t="s">
        <v>199</v>
      </c>
      <c r="F69" s="1">
        <v>24.2</v>
      </c>
      <c r="G69" s="1">
        <v>0.38</v>
      </c>
      <c r="H69" s="1">
        <v>32.5</v>
      </c>
      <c r="I69" s="1">
        <v>1.5</v>
      </c>
      <c r="J69" s="1">
        <v>5.49</v>
      </c>
      <c r="K69" s="1">
        <v>0.22</v>
      </c>
      <c r="L69" s="1" t="s">
        <v>322</v>
      </c>
      <c r="M69" s="1">
        <v>147698.53</v>
      </c>
      <c r="N69" s="1">
        <v>61525440</v>
      </c>
    </row>
    <row r="70" spans="1:14" s="1" customFormat="1" ht="14.25" customHeight="1">
      <c r="A70" s="8">
        <v>67</v>
      </c>
      <c r="B70" s="1" t="s">
        <v>232</v>
      </c>
      <c r="C70" s="1" t="s">
        <v>233</v>
      </c>
      <c r="D70" s="3" t="s">
        <v>356</v>
      </c>
      <c r="E70" s="1" t="s">
        <v>253</v>
      </c>
      <c r="F70" s="1">
        <v>31.5</v>
      </c>
      <c r="G70" s="1">
        <v>0.23</v>
      </c>
      <c r="H70" s="1">
        <v>34.200000000000003</v>
      </c>
      <c r="I70" s="1">
        <v>9.5</v>
      </c>
      <c r="J70" s="1">
        <v>3.6</v>
      </c>
      <c r="K70" s="1">
        <v>0.1</v>
      </c>
      <c r="L70" s="1" t="s">
        <v>322</v>
      </c>
      <c r="M70" s="1">
        <v>38119.21</v>
      </c>
      <c r="N70" s="1">
        <v>16404000</v>
      </c>
    </row>
    <row r="71" spans="1:14" s="1" customFormat="1">
      <c r="A71" s="8">
        <v>68</v>
      </c>
      <c r="B71" s="1" t="s">
        <v>234</v>
      </c>
      <c r="C71" s="1" t="s">
        <v>235</v>
      </c>
      <c r="D71" s="1" t="s">
        <v>357</v>
      </c>
      <c r="E71" s="1" t="s">
        <v>254</v>
      </c>
      <c r="F71" s="1">
        <v>29</v>
      </c>
      <c r="G71" s="1">
        <v>0.19</v>
      </c>
      <c r="H71" s="1">
        <v>29.8</v>
      </c>
      <c r="I71" s="1">
        <v>5.38</v>
      </c>
      <c r="J71" s="1">
        <v>3</v>
      </c>
      <c r="K71" s="1">
        <v>0.1</v>
      </c>
      <c r="L71" s="1" t="s">
        <v>338</v>
      </c>
      <c r="M71" s="1">
        <v>4264.3</v>
      </c>
      <c r="N71" s="1">
        <v>4110970</v>
      </c>
    </row>
    <row r="72" spans="1:14" s="1" customFormat="1">
      <c r="A72" s="8">
        <v>69</v>
      </c>
      <c r="B72" s="1" t="s">
        <v>234</v>
      </c>
      <c r="C72" s="1" t="s">
        <v>235</v>
      </c>
      <c r="D72" s="1" t="s">
        <v>357</v>
      </c>
      <c r="E72" s="1" t="s">
        <v>255</v>
      </c>
      <c r="F72" s="1">
        <v>28.04</v>
      </c>
      <c r="G72" s="1">
        <v>0.49</v>
      </c>
      <c r="H72" s="1">
        <v>29.5</v>
      </c>
      <c r="I72" s="1">
        <v>7.98</v>
      </c>
      <c r="J72" s="1">
        <v>2.1800000000000002</v>
      </c>
      <c r="K72" s="1">
        <v>7.0000000000000007E-2</v>
      </c>
      <c r="L72" s="1" t="s">
        <v>322</v>
      </c>
      <c r="M72" s="1">
        <v>1767.69</v>
      </c>
      <c r="N72" s="1">
        <v>715190</v>
      </c>
    </row>
    <row r="73" spans="1:14" s="1" customFormat="1" ht="14.25" customHeight="1">
      <c r="A73" s="8">
        <v>70</v>
      </c>
      <c r="B73" s="1" t="s">
        <v>234</v>
      </c>
      <c r="C73" s="1" t="s">
        <v>236</v>
      </c>
      <c r="D73" s="3" t="s">
        <v>358</v>
      </c>
      <c r="E73" s="3" t="s">
        <v>358</v>
      </c>
      <c r="F73" s="1">
        <v>18.100000000000001</v>
      </c>
      <c r="G73" s="1">
        <v>0.4</v>
      </c>
      <c r="H73" s="1">
        <v>22</v>
      </c>
      <c r="I73" s="1">
        <v>7.01</v>
      </c>
      <c r="J73" s="1">
        <v>2.4700000000000002</v>
      </c>
      <c r="K73" s="1">
        <v>0.12</v>
      </c>
      <c r="L73" s="1" t="s">
        <v>339</v>
      </c>
      <c r="M73" s="1">
        <v>16294.52</v>
      </c>
      <c r="N73" s="1">
        <v>6615952</v>
      </c>
    </row>
    <row r="74" spans="1:14" s="1" customFormat="1" ht="14.25" customHeight="1">
      <c r="A74" s="8">
        <v>71</v>
      </c>
      <c r="B74" s="1" t="s">
        <v>234</v>
      </c>
      <c r="C74" s="1" t="s">
        <v>236</v>
      </c>
      <c r="D74" s="3" t="s">
        <v>358</v>
      </c>
      <c r="E74" s="1" t="s">
        <v>396</v>
      </c>
      <c r="F74" s="1">
        <v>22.7</v>
      </c>
      <c r="G74" s="1">
        <v>0.43</v>
      </c>
      <c r="H74" s="1">
        <v>26.1</v>
      </c>
      <c r="I74" s="1">
        <v>7.99</v>
      </c>
      <c r="J74" s="1">
        <v>2.58</v>
      </c>
      <c r="K74" s="1">
        <v>0.16</v>
      </c>
      <c r="L74" s="1" t="s">
        <v>322</v>
      </c>
      <c r="M74" s="1">
        <v>5413.22</v>
      </c>
      <c r="N74" s="1">
        <v>3295600</v>
      </c>
    </row>
    <row r="75" spans="1:14" s="1" customFormat="1" ht="14.25" customHeight="1">
      <c r="A75" s="8">
        <v>72</v>
      </c>
      <c r="B75" s="1" t="s">
        <v>234</v>
      </c>
      <c r="C75" s="1" t="s">
        <v>236</v>
      </c>
      <c r="D75" s="3" t="s">
        <v>358</v>
      </c>
      <c r="E75" s="1" t="s">
        <v>397</v>
      </c>
      <c r="F75" s="1">
        <v>1.8</v>
      </c>
      <c r="G75" s="1">
        <v>0.27</v>
      </c>
      <c r="H75" s="1">
        <v>14.6</v>
      </c>
      <c r="I75" s="1">
        <v>3.68</v>
      </c>
      <c r="J75" s="1">
        <v>0.37</v>
      </c>
      <c r="K75" s="1">
        <v>0.08</v>
      </c>
      <c r="L75" s="1" t="s">
        <v>322</v>
      </c>
      <c r="M75" s="1">
        <v>88</v>
      </c>
      <c r="N75" s="1">
        <v>1403590</v>
      </c>
    </row>
    <row r="76" spans="1:14" s="1" customFormat="1" ht="14.25" customHeight="1">
      <c r="A76" s="8">
        <v>73</v>
      </c>
      <c r="B76" s="1" t="s">
        <v>237</v>
      </c>
      <c r="C76" s="1" t="s">
        <v>238</v>
      </c>
      <c r="D76" s="3" t="s">
        <v>359</v>
      </c>
      <c r="E76" s="3" t="s">
        <v>398</v>
      </c>
      <c r="F76" s="1">
        <v>39.1</v>
      </c>
      <c r="G76" s="1">
        <v>0.13</v>
      </c>
      <c r="H76" s="1">
        <v>41.9</v>
      </c>
      <c r="I76" s="1">
        <v>9.5</v>
      </c>
      <c r="J76" s="1">
        <v>4.24</v>
      </c>
      <c r="K76" s="1">
        <v>0.06</v>
      </c>
      <c r="L76" s="1" t="s">
        <v>340</v>
      </c>
      <c r="M76" s="1">
        <v>211585</v>
      </c>
      <c r="N76" s="1">
        <v>3838948</v>
      </c>
    </row>
    <row r="77" spans="1:14" s="1" customFormat="1" ht="14.25" customHeight="1">
      <c r="A77" s="8">
        <v>74</v>
      </c>
      <c r="B77" s="1" t="s">
        <v>237</v>
      </c>
      <c r="C77" s="1" t="s">
        <v>238</v>
      </c>
      <c r="D77" s="3" t="s">
        <v>359</v>
      </c>
      <c r="E77" s="3" t="s">
        <v>398</v>
      </c>
      <c r="F77" s="1">
        <v>18.2</v>
      </c>
      <c r="G77" s="1">
        <v>0.04</v>
      </c>
      <c r="H77" s="1">
        <v>21.93</v>
      </c>
      <c r="I77" s="1">
        <v>9.89</v>
      </c>
      <c r="J77" s="1">
        <v>2.0699999999999998</v>
      </c>
      <c r="K77" s="1">
        <v>0.05</v>
      </c>
      <c r="L77" s="1" t="s">
        <v>340</v>
      </c>
      <c r="M77" s="1">
        <v>395801</v>
      </c>
      <c r="N77" s="1">
        <v>87597908</v>
      </c>
    </row>
    <row r="78" spans="1:14" s="1" customFormat="1" ht="14.25" customHeight="1">
      <c r="A78" s="8">
        <v>75</v>
      </c>
      <c r="B78" s="1" t="s">
        <v>239</v>
      </c>
      <c r="C78" s="1" t="s">
        <v>240</v>
      </c>
      <c r="D78" s="3" t="s">
        <v>360</v>
      </c>
      <c r="E78" s="1" t="s">
        <v>361</v>
      </c>
      <c r="F78" s="1">
        <v>33.1</v>
      </c>
      <c r="G78" s="1">
        <v>0.18</v>
      </c>
      <c r="H78" s="1">
        <v>37.61</v>
      </c>
      <c r="I78" s="1">
        <v>8.81</v>
      </c>
      <c r="J78" s="1">
        <v>3.72</v>
      </c>
      <c r="K78" s="1">
        <v>0.11</v>
      </c>
      <c r="L78" s="1">
        <v>1</v>
      </c>
      <c r="M78" s="1">
        <v>22957.81</v>
      </c>
      <c r="N78" s="1">
        <v>1240815</v>
      </c>
    </row>
    <row r="79" spans="1:14" s="1" customFormat="1" ht="14.25" customHeight="1">
      <c r="A79" s="8">
        <v>76</v>
      </c>
      <c r="B79" s="1" t="s">
        <v>239</v>
      </c>
      <c r="C79" s="1" t="s">
        <v>240</v>
      </c>
      <c r="D79" s="3" t="s">
        <v>360</v>
      </c>
      <c r="E79" s="1" t="s">
        <v>363</v>
      </c>
      <c r="F79" s="1">
        <v>28.71</v>
      </c>
      <c r="G79" s="1">
        <v>0.39</v>
      </c>
      <c r="H79" s="1">
        <v>34.54</v>
      </c>
      <c r="I79" s="1">
        <v>9.59</v>
      </c>
      <c r="J79" s="1">
        <v>3.5</v>
      </c>
      <c r="K79" s="1">
        <v>0.13</v>
      </c>
      <c r="L79" s="1">
        <v>1</v>
      </c>
      <c r="M79" s="1">
        <v>41717.89</v>
      </c>
      <c r="N79" s="1">
        <v>16296720</v>
      </c>
    </row>
    <row r="80" spans="1:14" s="1" customFormat="1" ht="14.25" customHeight="1">
      <c r="A80" s="8">
        <v>77</v>
      </c>
      <c r="B80" s="1" t="s">
        <v>239</v>
      </c>
      <c r="C80" s="1" t="s">
        <v>240</v>
      </c>
      <c r="D80" s="3" t="s">
        <v>406</v>
      </c>
      <c r="E80" s="1" t="s">
        <v>364</v>
      </c>
      <c r="F80" s="1">
        <v>28.67</v>
      </c>
      <c r="G80" s="1">
        <v>0.23</v>
      </c>
      <c r="H80" s="1">
        <v>34.74</v>
      </c>
      <c r="I80" s="1">
        <v>7.35</v>
      </c>
      <c r="J80" s="1">
        <v>3.86</v>
      </c>
      <c r="K80" s="1">
        <v>0.12</v>
      </c>
      <c r="L80" s="1">
        <v>1</v>
      </c>
      <c r="M80" s="1">
        <v>355078</v>
      </c>
      <c r="N80" s="1">
        <v>14712579</v>
      </c>
    </row>
    <row r="81" spans="1:14" s="1" customFormat="1" ht="14.25" customHeight="1">
      <c r="A81" s="8">
        <v>78</v>
      </c>
      <c r="B81" s="1" t="s">
        <v>239</v>
      </c>
      <c r="C81" s="1" t="s">
        <v>240</v>
      </c>
      <c r="D81" s="3" t="s">
        <v>360</v>
      </c>
      <c r="E81" s="3" t="s">
        <v>447</v>
      </c>
      <c r="F81" s="1">
        <v>33.18</v>
      </c>
      <c r="G81" s="1">
        <v>0.18</v>
      </c>
      <c r="H81" s="1">
        <v>38.39</v>
      </c>
      <c r="I81" s="1">
        <v>6.99</v>
      </c>
      <c r="J81" s="1">
        <v>3.89</v>
      </c>
      <c r="K81" s="1">
        <v>0.06</v>
      </c>
      <c r="L81" s="1" t="s">
        <v>341</v>
      </c>
      <c r="M81" s="1" t="s">
        <v>342</v>
      </c>
      <c r="N81" s="1">
        <v>5964490</v>
      </c>
    </row>
    <row r="82" spans="1:14" s="1" customFormat="1" ht="14.25" customHeight="1">
      <c r="A82" s="8">
        <v>79</v>
      </c>
      <c r="B82" s="1" t="s">
        <v>239</v>
      </c>
      <c r="C82" s="1" t="s">
        <v>336</v>
      </c>
      <c r="D82" s="3" t="s">
        <v>360</v>
      </c>
      <c r="E82" s="3" t="s">
        <v>366</v>
      </c>
      <c r="F82" s="1">
        <v>23.73</v>
      </c>
      <c r="G82" s="1">
        <v>0.3</v>
      </c>
      <c r="H82" s="1">
        <v>30.88</v>
      </c>
      <c r="I82" s="1">
        <v>9.75</v>
      </c>
      <c r="J82" s="1">
        <v>2.98</v>
      </c>
      <c r="K82" s="1">
        <v>0.09</v>
      </c>
      <c r="L82" s="1">
        <v>1</v>
      </c>
      <c r="M82" s="1">
        <v>1347780</v>
      </c>
      <c r="N82" s="1">
        <v>10273120</v>
      </c>
    </row>
    <row r="83" spans="1:14" s="1" customFormat="1" ht="14.25" customHeight="1">
      <c r="A83" s="8">
        <v>80</v>
      </c>
      <c r="B83" s="1" t="s">
        <v>239</v>
      </c>
      <c r="C83" s="1" t="s">
        <v>240</v>
      </c>
      <c r="D83" s="3" t="s">
        <v>360</v>
      </c>
      <c r="E83" s="1" t="s">
        <v>399</v>
      </c>
      <c r="F83" s="1">
        <v>22.09</v>
      </c>
      <c r="G83" s="1">
        <v>0.21</v>
      </c>
      <c r="H83" s="1">
        <v>27.76</v>
      </c>
      <c r="I83" s="1">
        <v>6.55</v>
      </c>
      <c r="J83" s="1">
        <v>2.78</v>
      </c>
      <c r="K83" s="1">
        <v>0.13</v>
      </c>
      <c r="L83" s="1">
        <v>1</v>
      </c>
      <c r="M83" s="1">
        <v>489331</v>
      </c>
      <c r="N83" s="1">
        <v>2415495</v>
      </c>
    </row>
    <row r="84" spans="1:14" s="1" customFormat="1" ht="14.25" customHeight="1">
      <c r="A84" s="8">
        <v>81</v>
      </c>
      <c r="B84" s="1" t="s">
        <v>239</v>
      </c>
      <c r="C84" s="1" t="s">
        <v>240</v>
      </c>
      <c r="D84" s="3" t="s">
        <v>360</v>
      </c>
      <c r="E84" s="1" t="s">
        <v>368</v>
      </c>
      <c r="F84" s="1">
        <v>24.6</v>
      </c>
      <c r="G84" s="1">
        <v>0.32</v>
      </c>
      <c r="H84" s="1">
        <v>31.4</v>
      </c>
      <c r="I84" s="1">
        <v>8.19</v>
      </c>
      <c r="J84" s="1">
        <v>2.82</v>
      </c>
      <c r="K84" s="1">
        <v>0.16</v>
      </c>
      <c r="L84" s="1" t="s">
        <v>341</v>
      </c>
      <c r="M84" s="1">
        <v>17827.61</v>
      </c>
      <c r="N84" s="1">
        <v>10115680</v>
      </c>
    </row>
    <row r="85" spans="1:14" s="1" customFormat="1" ht="14.25" customHeight="1">
      <c r="A85" s="8">
        <v>82</v>
      </c>
      <c r="B85" s="1" t="s">
        <v>239</v>
      </c>
      <c r="C85" s="1" t="s">
        <v>240</v>
      </c>
      <c r="D85" s="3" t="s">
        <v>360</v>
      </c>
      <c r="E85" s="1" t="s">
        <v>370</v>
      </c>
      <c r="F85" s="1">
        <v>25.3</v>
      </c>
      <c r="G85" s="1">
        <v>0.27</v>
      </c>
      <c r="H85" s="1">
        <v>30.59</v>
      </c>
      <c r="I85" s="1">
        <v>6.5</v>
      </c>
      <c r="J85" s="1">
        <v>2.96</v>
      </c>
      <c r="K85" s="1">
        <v>0.08</v>
      </c>
      <c r="L85" s="1">
        <v>1</v>
      </c>
      <c r="M85" s="1">
        <v>465032</v>
      </c>
      <c r="N85" s="1">
        <v>3866070</v>
      </c>
    </row>
    <row r="86" spans="1:14" s="1" customFormat="1" ht="14.25" customHeight="1">
      <c r="A86" s="8">
        <v>83</v>
      </c>
      <c r="B86" s="1" t="s">
        <v>239</v>
      </c>
      <c r="C86" s="1" t="s">
        <v>240</v>
      </c>
      <c r="D86" s="3" t="s">
        <v>360</v>
      </c>
      <c r="E86" s="3" t="s">
        <v>371</v>
      </c>
      <c r="F86" s="1">
        <v>19.059999999999999</v>
      </c>
      <c r="G86" s="1">
        <v>0.44</v>
      </c>
      <c r="H86" s="1">
        <v>28.42</v>
      </c>
      <c r="I86" s="1">
        <v>6.88</v>
      </c>
      <c r="J86" s="1">
        <v>2.67</v>
      </c>
      <c r="K86" s="1">
        <v>0.13</v>
      </c>
      <c r="L86" s="1">
        <v>1</v>
      </c>
      <c r="M86" s="1">
        <v>3847.76</v>
      </c>
      <c r="N86" s="1">
        <v>1692840</v>
      </c>
    </row>
    <row r="87" spans="1:14" s="1" customFormat="1">
      <c r="A87" s="8">
        <v>84</v>
      </c>
      <c r="B87" s="1" t="s">
        <v>239</v>
      </c>
      <c r="C87" s="1" t="s">
        <v>241</v>
      </c>
      <c r="D87" s="1" t="s">
        <v>242</v>
      </c>
      <c r="E87" s="1" t="s">
        <v>256</v>
      </c>
      <c r="F87" s="1">
        <v>27</v>
      </c>
      <c r="G87" s="1">
        <v>0.23</v>
      </c>
      <c r="H87" s="1">
        <v>29.4</v>
      </c>
      <c r="I87" s="1">
        <v>9.19</v>
      </c>
      <c r="J87" s="1">
        <v>2.38</v>
      </c>
      <c r="K87" s="1">
        <v>0.14000000000000001</v>
      </c>
      <c r="L87" s="1" t="s">
        <v>343</v>
      </c>
      <c r="M87" s="1">
        <v>25150.65</v>
      </c>
      <c r="N87" s="1">
        <v>13461463</v>
      </c>
    </row>
    <row r="88" spans="1:14" s="1" customFormat="1">
      <c r="A88" s="8">
        <v>85</v>
      </c>
      <c r="B88" s="1" t="s">
        <v>239</v>
      </c>
      <c r="C88" s="1" t="s">
        <v>243</v>
      </c>
      <c r="D88" s="3" t="s">
        <v>372</v>
      </c>
      <c r="E88" s="1" t="s">
        <v>400</v>
      </c>
      <c r="F88" s="1">
        <v>19.940000000000001</v>
      </c>
      <c r="G88" s="1">
        <v>0.21</v>
      </c>
      <c r="H88" s="1">
        <v>25.03</v>
      </c>
      <c r="I88" s="1">
        <v>9.52</v>
      </c>
      <c r="J88" s="1">
        <v>2.54</v>
      </c>
      <c r="K88" s="1">
        <v>0.17</v>
      </c>
      <c r="L88" s="1" t="s">
        <v>344</v>
      </c>
      <c r="N88" s="1">
        <v>13468980</v>
      </c>
    </row>
    <row r="89" spans="1:14" s="1" customFormat="1" ht="14.25" customHeight="1">
      <c r="A89" s="8">
        <v>86</v>
      </c>
      <c r="B89" s="1" t="s">
        <v>337</v>
      </c>
      <c r="C89" s="1" t="s">
        <v>244</v>
      </c>
      <c r="D89" s="3" t="s">
        <v>407</v>
      </c>
      <c r="E89" s="1" t="s">
        <v>401</v>
      </c>
      <c r="F89" s="1">
        <v>14.23</v>
      </c>
      <c r="G89" s="1">
        <v>0.26</v>
      </c>
      <c r="H89" s="1">
        <v>21.29</v>
      </c>
      <c r="I89" s="1">
        <v>8.0299999999999994</v>
      </c>
      <c r="J89" s="1">
        <v>2.2400000000000002</v>
      </c>
      <c r="K89" s="1">
        <v>0.14000000000000001</v>
      </c>
      <c r="L89" s="1" t="s">
        <v>345</v>
      </c>
      <c r="M89" s="1">
        <v>2.5499999999999998</v>
      </c>
      <c r="N89" s="1">
        <v>9616591</v>
      </c>
    </row>
    <row r="90" spans="1:14" s="1" customFormat="1">
      <c r="A90" s="8">
        <v>87</v>
      </c>
      <c r="B90" s="1" t="s">
        <v>245</v>
      </c>
      <c r="C90" s="1" t="s">
        <v>246</v>
      </c>
      <c r="D90" s="1" t="s">
        <v>247</v>
      </c>
      <c r="E90" s="1" t="s">
        <v>257</v>
      </c>
      <c r="F90" s="1">
        <v>12.55</v>
      </c>
      <c r="G90" s="1">
        <v>0.26</v>
      </c>
      <c r="H90" s="1">
        <v>17.8</v>
      </c>
      <c r="I90" s="1">
        <v>5.76</v>
      </c>
      <c r="J90" s="1">
        <v>2.75</v>
      </c>
      <c r="K90" s="1">
        <v>0.2</v>
      </c>
      <c r="L90" s="1" t="s">
        <v>322</v>
      </c>
      <c r="M90" s="1">
        <v>9913</v>
      </c>
      <c r="N90" s="1">
        <v>374000</v>
      </c>
    </row>
    <row r="91" spans="1:14" s="1" customFormat="1" ht="14.25" customHeight="1">
      <c r="A91" s="8">
        <v>88</v>
      </c>
      <c r="B91" s="1" t="s">
        <v>248</v>
      </c>
      <c r="C91" s="1" t="s">
        <v>249</v>
      </c>
      <c r="D91" s="3" t="s">
        <v>350</v>
      </c>
      <c r="E91" s="1" t="s">
        <v>258</v>
      </c>
      <c r="F91" s="1">
        <v>23.26</v>
      </c>
      <c r="G91" s="1">
        <v>0.16</v>
      </c>
      <c r="H91" s="1">
        <v>28.89</v>
      </c>
      <c r="I91" s="1">
        <v>7.4</v>
      </c>
      <c r="J91" s="1">
        <v>3.23</v>
      </c>
      <c r="K91" s="1">
        <v>0.09</v>
      </c>
      <c r="L91" s="1" t="s">
        <v>322</v>
      </c>
      <c r="M91" s="1">
        <v>13694</v>
      </c>
      <c r="N91" s="1">
        <v>11707044</v>
      </c>
    </row>
    <row r="92" spans="1:14" s="1" customFormat="1">
      <c r="A92" s="8">
        <v>89</v>
      </c>
      <c r="B92" s="1" t="s">
        <v>248</v>
      </c>
      <c r="C92" s="1" t="s">
        <v>249</v>
      </c>
      <c r="D92" s="1" t="s">
        <v>350</v>
      </c>
      <c r="E92" s="1" t="s">
        <v>259</v>
      </c>
      <c r="F92" s="1">
        <v>22.75</v>
      </c>
      <c r="G92" s="1">
        <v>0.27</v>
      </c>
      <c r="H92" s="1">
        <v>37.17</v>
      </c>
      <c r="I92" s="1">
        <v>6.93</v>
      </c>
      <c r="J92" s="1">
        <v>1.3</v>
      </c>
      <c r="K92" s="1">
        <v>0.06</v>
      </c>
      <c r="L92" s="1" t="s">
        <v>322</v>
      </c>
      <c r="M92" s="1">
        <v>11023.2</v>
      </c>
      <c r="N92" s="1">
        <v>9995006</v>
      </c>
    </row>
    <row r="93" spans="1:14" s="1" customFormat="1">
      <c r="A93" s="8">
        <v>90</v>
      </c>
      <c r="B93" s="1" t="s">
        <v>248</v>
      </c>
      <c r="C93" s="1" t="s">
        <v>250</v>
      </c>
      <c r="D93" s="1" t="s">
        <v>251</v>
      </c>
      <c r="E93" s="1" t="s">
        <v>346</v>
      </c>
      <c r="F93" s="1">
        <v>24.77</v>
      </c>
      <c r="G93" s="1">
        <v>0.04</v>
      </c>
      <c r="H93" s="1">
        <v>27.93</v>
      </c>
      <c r="I93" s="1">
        <v>5.23</v>
      </c>
      <c r="J93" s="1">
        <v>4.6100000000000003</v>
      </c>
      <c r="K93" s="1">
        <v>0.14000000000000001</v>
      </c>
      <c r="L93" s="1" t="s">
        <v>326</v>
      </c>
      <c r="M93" s="1">
        <v>383865</v>
      </c>
      <c r="N93" s="1">
        <v>2192185</v>
      </c>
    </row>
    <row r="94" spans="1:14" s="1" customFormat="1">
      <c r="A94" s="8">
        <v>91</v>
      </c>
      <c r="B94" s="1" t="s">
        <v>248</v>
      </c>
      <c r="C94" s="1" t="s">
        <v>250</v>
      </c>
      <c r="D94" s="1" t="s">
        <v>251</v>
      </c>
      <c r="E94" s="1" t="s">
        <v>260</v>
      </c>
      <c r="F94" s="1">
        <v>17.64</v>
      </c>
      <c r="G94" s="1">
        <v>0.1</v>
      </c>
      <c r="H94" s="1">
        <v>29.76</v>
      </c>
      <c r="I94" s="1">
        <v>5.29</v>
      </c>
      <c r="J94" s="1">
        <v>1.73</v>
      </c>
      <c r="K94" s="1">
        <v>0.21</v>
      </c>
      <c r="N94" s="1">
        <v>2618820</v>
      </c>
    </row>
    <row r="95" spans="1:14" s="1" customFormat="1">
      <c r="A95" s="8">
        <v>92</v>
      </c>
      <c r="B95" s="1" t="s">
        <v>248</v>
      </c>
      <c r="C95" s="1" t="s">
        <v>250</v>
      </c>
      <c r="D95" s="1" t="s">
        <v>251</v>
      </c>
      <c r="E95" s="1" t="s">
        <v>261</v>
      </c>
      <c r="F95" s="1">
        <v>8.52</v>
      </c>
      <c r="G95" s="1">
        <v>0.33</v>
      </c>
      <c r="H95" s="1">
        <v>13.99</v>
      </c>
      <c r="I95" s="1">
        <v>5.82</v>
      </c>
      <c r="J95" s="1">
        <v>0.86</v>
      </c>
      <c r="K95" s="1">
        <v>0.05</v>
      </c>
      <c r="L95" s="1" t="s">
        <v>408</v>
      </c>
      <c r="M95" s="1">
        <v>1241.8699999999999</v>
      </c>
      <c r="N95" s="1">
        <v>145974</v>
      </c>
    </row>
    <row r="96" spans="1:14" s="1" customFormat="1">
      <c r="A96" s="8">
        <v>93</v>
      </c>
      <c r="B96" s="1" t="s">
        <v>248</v>
      </c>
      <c r="C96" s="1" t="s">
        <v>252</v>
      </c>
      <c r="D96" s="1" t="s">
        <v>409</v>
      </c>
      <c r="E96" s="1" t="s">
        <v>262</v>
      </c>
      <c r="F96" s="1">
        <v>11.75</v>
      </c>
      <c r="G96" s="1">
        <v>0.41</v>
      </c>
      <c r="H96" s="1">
        <v>18.29</v>
      </c>
      <c r="I96" s="1">
        <v>6.86</v>
      </c>
      <c r="J96" s="1">
        <v>1.04</v>
      </c>
      <c r="K96" s="1">
        <v>0.14000000000000001</v>
      </c>
      <c r="L96" s="1" t="s">
        <v>298</v>
      </c>
      <c r="N96" s="1">
        <v>2225595</v>
      </c>
    </row>
  </sheetData>
  <mergeCells count="13">
    <mergeCell ref="A1:A3"/>
    <mergeCell ref="B1:B3"/>
    <mergeCell ref="C1:C3"/>
    <mergeCell ref="D1:D3"/>
    <mergeCell ref="E1:E3"/>
    <mergeCell ref="L2:L3"/>
    <mergeCell ref="M2:M3"/>
    <mergeCell ref="L1:M1"/>
    <mergeCell ref="N1:N3"/>
    <mergeCell ref="F1:K1"/>
    <mergeCell ref="F2:G2"/>
    <mergeCell ref="H2:I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污水处理厂网运行情况（一）</vt:lpstr>
      <vt:lpstr>污水处理厂网运行情况（二）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 Zhou</dc:creator>
  <cp:lastModifiedBy>Jiajia Zhou</cp:lastModifiedBy>
  <dcterms:created xsi:type="dcterms:W3CDTF">2025-08-14T06:35:18Z</dcterms:created>
  <dcterms:modified xsi:type="dcterms:W3CDTF">2025-08-18T02:11:12Z</dcterms:modified>
</cp:coreProperties>
</file>