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ibek\Downloads\"/>
    </mc:Choice>
  </mc:AlternateContent>
  <bookViews>
    <workbookView xWindow="0" yWindow="0" windowWidth="23040" windowHeight="9780" firstSheet="2" activeTab="4"/>
  </bookViews>
  <sheets>
    <sheet name="Transpose" sheetId="2" r:id="rId1"/>
    <sheet name="Main Data" sheetId="1" r:id="rId2"/>
    <sheet name="Copy Main Data" sheetId="11" r:id="rId3"/>
    <sheet name="Supply and Demand" sheetId="3" r:id="rId4"/>
    <sheet name="Property Prices" sheetId="5" r:id="rId5"/>
    <sheet name="Finance" sheetId="12" r:id="rId6"/>
    <sheet name="Population" sheetId="6" r:id="rId7"/>
    <sheet name="Ownership" sheetId="7" r:id="rId8"/>
    <sheet name="Workforce" sheetId="8" r:id="rId9"/>
    <sheet name="Dwelling" sheetId="9" r:id="rId10"/>
    <sheet name="Families" sheetId="13" r:id="rId11"/>
  </sheets>
  <definedNames>
    <definedName name="_xlnm._FilterDatabase" localSheetId="2" hidden="1">'Copy Main Data'!$A$1:$F$52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3" l="1"/>
  <c r="B6" i="3"/>
  <c r="C12" i="13"/>
  <c r="D12" i="13"/>
  <c r="E12" i="13"/>
  <c r="F12" i="13"/>
  <c r="C13" i="13"/>
  <c r="D13" i="13"/>
  <c r="E13" i="13"/>
  <c r="F13" i="13"/>
  <c r="C14" i="13"/>
  <c r="D14" i="13"/>
  <c r="E14" i="13"/>
  <c r="F14" i="13"/>
  <c r="D11" i="13"/>
  <c r="E11" i="13"/>
  <c r="F11" i="13"/>
  <c r="C11" i="13"/>
  <c r="C31" i="9" l="1"/>
  <c r="D31" i="9"/>
  <c r="C32" i="9"/>
  <c r="D32" i="9"/>
  <c r="D33" i="9"/>
  <c r="C33" i="9"/>
  <c r="C4" i="9"/>
  <c r="B4" i="6" l="1"/>
  <c r="C28" i="12"/>
  <c r="D28" i="12"/>
  <c r="E28" i="12"/>
  <c r="C27" i="12"/>
  <c r="D27" i="12"/>
  <c r="E27" i="12"/>
  <c r="E26" i="12"/>
  <c r="D26" i="12"/>
  <c r="C26" i="12"/>
  <c r="C19" i="12"/>
  <c r="D19" i="12"/>
  <c r="E19" i="12"/>
  <c r="C20" i="12"/>
  <c r="D20" i="12"/>
  <c r="E20" i="12"/>
  <c r="C21" i="12"/>
  <c r="D21" i="12"/>
  <c r="E21" i="12"/>
  <c r="D13" i="3" l="1"/>
  <c r="E13" i="3"/>
  <c r="F13" i="3"/>
  <c r="C13" i="3"/>
  <c r="D11" i="3" l="1"/>
  <c r="E11" i="3"/>
  <c r="F11" i="3"/>
  <c r="C11" i="3"/>
  <c r="H6" i="2" l="1"/>
  <c r="H5" i="2"/>
  <c r="H4" i="2"/>
  <c r="AC3" i="2"/>
  <c r="H3" i="2"/>
  <c r="C29" i="1" l="1"/>
  <c r="F8" i="1"/>
  <c r="E8" i="1"/>
  <c r="D8" i="1"/>
  <c r="C8" i="1"/>
</calcChain>
</file>

<file path=xl/sharedStrings.xml><?xml version="1.0" encoding="utf-8"?>
<sst xmlns="http://schemas.openxmlformats.org/spreadsheetml/2006/main" count="542" uniqueCount="73">
  <si>
    <t>Location</t>
  </si>
  <si>
    <t>Time</t>
  </si>
  <si>
    <t>MedianHousePrice</t>
  </si>
  <si>
    <t>MedianUnitPrice</t>
  </si>
  <si>
    <t>MedianPersonalWeeklyIncome</t>
  </si>
  <si>
    <t>MedianFamilyWeeklyIncome</t>
  </si>
  <si>
    <t>MedianHouseholdWeeIklyIncome</t>
  </si>
  <si>
    <t>MedianMortgageWeeklyPayment</t>
  </si>
  <si>
    <t>MedianWeeklyRent</t>
  </si>
  <si>
    <t>Population</t>
  </si>
  <si>
    <t>MedianAge</t>
  </si>
  <si>
    <t>Families</t>
  </si>
  <si>
    <t>TotalPrivateDwelling</t>
  </si>
  <si>
    <t>Married(%)</t>
  </si>
  <si>
    <t>Separated+Divorced(%)</t>
  </si>
  <si>
    <t>Widowed(%)</t>
  </si>
  <si>
    <t>NeverMarried(%)</t>
  </si>
  <si>
    <t>BirthInAustralia(%)</t>
  </si>
  <si>
    <t>Worked full-time(%)</t>
  </si>
  <si>
    <t>Worked part-time(%)</t>
  </si>
  <si>
    <t>Unemployment(%)</t>
  </si>
  <si>
    <t>PeopleTravelledToWorkByPublicTransport(%)</t>
  </si>
  <si>
    <t>PeopleTravelledToWorkByCar(%)</t>
  </si>
  <si>
    <t>AverageMotorVehiclesPerDwelling</t>
  </si>
  <si>
    <t>CoupleFamilyNoChidren(%)</t>
  </si>
  <si>
    <t>CoupleFamilyHasChidren(%)</t>
  </si>
  <si>
    <t>OneParentFamily(%)</t>
  </si>
  <si>
    <t>OtherFamily(%)</t>
  </si>
  <si>
    <t>OccupiedDwellings(%)</t>
  </si>
  <si>
    <t>UnoccupiedDwelling(%)</t>
  </si>
  <si>
    <t>SeparateHouse(dwellings%)</t>
  </si>
  <si>
    <t>SemiDetached(dwellings%)</t>
  </si>
  <si>
    <t>FlatUnitApartment(dwellings%)</t>
  </si>
  <si>
    <t>0xBedroom(%)</t>
  </si>
  <si>
    <t>1xBedroom(%)</t>
  </si>
  <si>
    <t>2xBedroom(%)</t>
  </si>
  <si>
    <t>3xBedroom(%)</t>
  </si>
  <si>
    <t>4xBedroom+(%)</t>
  </si>
  <si>
    <t>AverageNumberBedroomsPerDwelling</t>
  </si>
  <si>
    <t>AverageNumberPeoplePerHousehold</t>
  </si>
  <si>
    <t>FullyOwned(%)</t>
  </si>
  <si>
    <t>OwnedWithMortgage(%)</t>
  </si>
  <si>
    <t>Rented(%)</t>
  </si>
  <si>
    <t>FamilyHouseHolds(%)</t>
  </si>
  <si>
    <t>SinglePersonHouseHolds(%)</t>
  </si>
  <si>
    <t>GroupHouseHold(%)</t>
  </si>
  <si>
    <t>LessThan$650WeeklyIncome(%)</t>
  </si>
  <si>
    <t>MoreThan$3000WeeklyIncome(%)</t>
  </si>
  <si>
    <t>HouseholdsRentPayments&lt;30%Income (%)</t>
  </si>
  <si>
    <t>HouseholdsRentPayments&gt;30%Income(%)</t>
  </si>
  <si>
    <t>HouseholdsMortgageRepayments&lt;30%Income(%)</t>
  </si>
  <si>
    <t>HouseholdsMortgageRepayments&gt;30%Income(%)</t>
  </si>
  <si>
    <t>Greater Sydney</t>
  </si>
  <si>
    <t>Y2001</t>
  </si>
  <si>
    <t>Y2006</t>
  </si>
  <si>
    <t>Y2011</t>
  </si>
  <si>
    <t>Y2016</t>
  </si>
  <si>
    <t>Y2021</t>
  </si>
  <si>
    <t>Your Suburb Name</t>
  </si>
  <si>
    <t>Ashbury</t>
  </si>
  <si>
    <t>N/A</t>
  </si>
  <si>
    <t>Demand of Household</t>
  </si>
  <si>
    <t>Supply of Houses (Total Private Dwelling)</t>
  </si>
  <si>
    <t>Percentage of Household Income paid as Mortgage</t>
  </si>
  <si>
    <t>Percentage of Household Income paid as Rent</t>
  </si>
  <si>
    <t>Percentage Change of House Price</t>
  </si>
  <si>
    <t>MedianHouseholdWeeIklyIncome(% change)</t>
  </si>
  <si>
    <t>MedianMortgageWeeklyPayment(% change)</t>
  </si>
  <si>
    <t>MedianWeeklyRent(% change)</t>
  </si>
  <si>
    <t>CoupleFamilyNoChidren(%change)</t>
  </si>
  <si>
    <t>CoupleFamilyHasChidren(%change)</t>
  </si>
  <si>
    <t>OneParentFamily(%change)</t>
  </si>
  <si>
    <t>OtherFamily(%change)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</si>
</sst>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"/>
    <numFmt numFmtId="165" formatCode="0.0%"/>
    <numFmt numFmtId="166" formatCode="#,##0.0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F0000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0"/>
      <color rgb="FFFF0000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EC8E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FAFE7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E6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94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2" fillId="2" borderId="1" xfId="0" applyNumberFormat="1" applyFont="1" applyFill="1" applyBorder="1" applyAlignment="1">
      <alignment vertical="center"/>
    </xf>
    <xf numFmtId="164" fontId="3" fillId="3" borderId="1" xfId="0" applyNumberFormat="1" applyFont="1" applyFill="1" applyBorder="1" applyAlignment="1">
      <alignment vertical="center"/>
    </xf>
    <xf numFmtId="164" fontId="2" fillId="3" borderId="1" xfId="0" applyNumberFormat="1" applyFont="1" applyFill="1" applyBorder="1" applyAlignment="1">
      <alignment vertical="center"/>
    </xf>
    <xf numFmtId="3" fontId="2" fillId="4" borderId="1" xfId="0" applyNumberFormat="1" applyFont="1" applyFill="1" applyBorder="1" applyAlignment="1">
      <alignment vertical="center"/>
    </xf>
    <xf numFmtId="165" fontId="2" fillId="5" borderId="1" xfId="0" applyNumberFormat="1" applyFont="1" applyFill="1" applyBorder="1" applyAlignment="1">
      <alignment vertical="center"/>
    </xf>
    <xf numFmtId="165" fontId="2" fillId="6" borderId="1" xfId="0" applyNumberFormat="1" applyFont="1" applyFill="1" applyBorder="1" applyAlignment="1">
      <alignment vertical="center"/>
    </xf>
    <xf numFmtId="165" fontId="2" fillId="7" borderId="1" xfId="0" applyNumberFormat="1" applyFont="1" applyFill="1" applyBorder="1" applyAlignment="1">
      <alignment vertical="center"/>
    </xf>
    <xf numFmtId="165" fontId="1" fillId="8" borderId="1" xfId="0" applyNumberFormat="1" applyFont="1" applyFill="1" applyBorder="1" applyAlignment="1">
      <alignment vertical="center"/>
    </xf>
    <xf numFmtId="165" fontId="2" fillId="9" borderId="1" xfId="0" applyNumberFormat="1" applyFont="1" applyFill="1" applyBorder="1" applyAlignment="1">
      <alignment vertical="center"/>
    </xf>
    <xf numFmtId="166" fontId="2" fillId="9" borderId="1" xfId="0" applyNumberFormat="1" applyFont="1" applyFill="1" applyBorder="1" applyAlignment="1">
      <alignment vertical="center"/>
    </xf>
    <xf numFmtId="166" fontId="2" fillId="4" borderId="1" xfId="0" applyNumberFormat="1" applyFont="1" applyFill="1" applyBorder="1" applyAlignment="1">
      <alignment vertical="center"/>
    </xf>
    <xf numFmtId="3" fontId="2" fillId="6" borderId="1" xfId="0" applyNumberFormat="1" applyFont="1" applyFill="1" applyBorder="1" applyAlignment="1">
      <alignment vertical="center"/>
    </xf>
    <xf numFmtId="165" fontId="1" fillId="10" borderId="1" xfId="0" applyNumberFormat="1" applyFont="1" applyFill="1" applyBorder="1" applyAlignment="1">
      <alignment vertical="center"/>
    </xf>
    <xf numFmtId="166" fontId="2" fillId="11" borderId="1" xfId="0" applyNumberFormat="1" applyFont="1" applyFill="1" applyBorder="1" applyAlignment="1">
      <alignment vertical="center"/>
    </xf>
    <xf numFmtId="165" fontId="1" fillId="12" borderId="1" xfId="0" applyNumberFormat="1" applyFont="1" applyFill="1" applyBorder="1" applyAlignment="1">
      <alignment vertical="center"/>
    </xf>
    <xf numFmtId="0" fontId="1" fillId="12" borderId="1" xfId="0" applyFont="1" applyFill="1" applyBorder="1"/>
    <xf numFmtId="165" fontId="2" fillId="13" borderId="1" xfId="0" applyNumberFormat="1" applyFont="1" applyFill="1" applyBorder="1" applyAlignment="1">
      <alignment vertical="center"/>
    </xf>
    <xf numFmtId="165" fontId="2" fillId="14" borderId="1" xfId="0" applyNumberFormat="1" applyFont="1" applyFill="1" applyBorder="1" applyAlignment="1">
      <alignment vertical="center"/>
    </xf>
    <xf numFmtId="0" fontId="2" fillId="0" borderId="0" xfId="0" applyFont="1"/>
    <xf numFmtId="0" fontId="1" fillId="7" borderId="1" xfId="0" applyFont="1" applyFill="1" applyBorder="1" applyAlignment="1">
      <alignment horizontal="center" vertical="center"/>
    </xf>
    <xf numFmtId="165" fontId="4" fillId="9" borderId="1" xfId="0" applyNumberFormat="1" applyFont="1" applyFill="1" applyBorder="1" applyAlignment="1">
      <alignment vertical="center"/>
    </xf>
    <xf numFmtId="165" fontId="2" fillId="4" borderId="1" xfId="0" applyNumberFormat="1" applyFont="1" applyFill="1" applyBorder="1" applyAlignment="1">
      <alignment vertical="center"/>
    </xf>
    <xf numFmtId="165" fontId="1" fillId="6" borderId="1" xfId="0" applyNumberFormat="1" applyFont="1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vertical="center"/>
    </xf>
    <xf numFmtId="0" fontId="7" fillId="15" borderId="2" xfId="0" applyFont="1" applyFill="1" applyBorder="1" applyAlignment="1">
      <alignment horizontal="center" wrapText="1"/>
    </xf>
    <xf numFmtId="0" fontId="7" fillId="15" borderId="3" xfId="0" applyFont="1" applyFill="1" applyBorder="1" applyAlignment="1">
      <alignment horizontal="center" wrapText="1"/>
    </xf>
    <xf numFmtId="0" fontId="8" fillId="0" borderId="4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6" fontId="9" fillId="16" borderId="4" xfId="0" applyNumberFormat="1" applyFont="1" applyFill="1" applyBorder="1" applyAlignment="1">
      <alignment horizontal="right" wrapText="1"/>
    </xf>
    <xf numFmtId="6" fontId="9" fillId="16" borderId="5" xfId="0" applyNumberFormat="1" applyFont="1" applyFill="1" applyBorder="1" applyAlignment="1">
      <alignment horizontal="right" wrapText="1"/>
    </xf>
    <xf numFmtId="0" fontId="9" fillId="16" borderId="4" xfId="0" applyFont="1" applyFill="1" applyBorder="1" applyAlignment="1">
      <alignment horizontal="right" wrapText="1"/>
    </xf>
    <xf numFmtId="0" fontId="9" fillId="16" borderId="5" xfId="0" applyFont="1" applyFill="1" applyBorder="1" applyAlignment="1">
      <alignment horizontal="right" wrapText="1"/>
    </xf>
    <xf numFmtId="0" fontId="10" fillId="17" borderId="4" xfId="0" applyFont="1" applyFill="1" applyBorder="1" applyAlignment="1">
      <alignment wrapText="1"/>
    </xf>
    <xf numFmtId="0" fontId="9" fillId="17" borderId="5" xfId="0" applyFont="1" applyFill="1" applyBorder="1" applyAlignment="1">
      <alignment horizontal="right" wrapText="1"/>
    </xf>
    <xf numFmtId="6" fontId="10" fillId="17" borderId="5" xfId="0" applyNumberFormat="1" applyFont="1" applyFill="1" applyBorder="1" applyAlignment="1">
      <alignment wrapText="1"/>
    </xf>
    <xf numFmtId="3" fontId="9" fillId="18" borderId="4" xfId="0" applyNumberFormat="1" applyFont="1" applyFill="1" applyBorder="1" applyAlignment="1">
      <alignment horizontal="right" wrapText="1"/>
    </xf>
    <xf numFmtId="3" fontId="9" fillId="18" borderId="5" xfId="0" applyNumberFormat="1" applyFont="1" applyFill="1" applyBorder="1" applyAlignment="1">
      <alignment horizontal="right" wrapText="1"/>
    </xf>
    <xf numFmtId="0" fontId="9" fillId="18" borderId="4" xfId="0" applyFont="1" applyFill="1" applyBorder="1" applyAlignment="1">
      <alignment wrapText="1"/>
    </xf>
    <xf numFmtId="0" fontId="9" fillId="18" borderId="5" xfId="0" applyFont="1" applyFill="1" applyBorder="1" applyAlignment="1">
      <alignment horizontal="right" wrapText="1"/>
    </xf>
    <xf numFmtId="0" fontId="9" fillId="18" borderId="4" xfId="0" applyFont="1" applyFill="1" applyBorder="1" applyAlignment="1">
      <alignment horizontal="right" wrapText="1"/>
    </xf>
    <xf numFmtId="10" fontId="9" fillId="19" borderId="4" xfId="0" applyNumberFormat="1" applyFont="1" applyFill="1" applyBorder="1" applyAlignment="1">
      <alignment horizontal="right" wrapText="1"/>
    </xf>
    <xf numFmtId="10" fontId="9" fillId="19" borderId="5" xfId="0" applyNumberFormat="1" applyFont="1" applyFill="1" applyBorder="1" applyAlignment="1">
      <alignment horizontal="right" wrapText="1"/>
    </xf>
    <xf numFmtId="10" fontId="9" fillId="20" borderId="4" xfId="0" applyNumberFormat="1" applyFont="1" applyFill="1" applyBorder="1" applyAlignment="1">
      <alignment horizontal="right" wrapText="1"/>
    </xf>
    <xf numFmtId="10" fontId="9" fillId="20" borderId="5" xfId="0" applyNumberFormat="1" applyFont="1" applyFill="1" applyBorder="1" applyAlignment="1">
      <alignment horizontal="right" wrapText="1"/>
    </xf>
    <xf numFmtId="10" fontId="9" fillId="15" borderId="4" xfId="0" applyNumberFormat="1" applyFont="1" applyFill="1" applyBorder="1" applyAlignment="1">
      <alignment horizontal="right" wrapText="1"/>
    </xf>
    <xf numFmtId="10" fontId="9" fillId="15" borderId="5" xfId="0" applyNumberFormat="1" applyFont="1" applyFill="1" applyBorder="1" applyAlignment="1">
      <alignment horizontal="right" wrapText="1"/>
    </xf>
    <xf numFmtId="10" fontId="8" fillId="8" borderId="4" xfId="0" applyNumberFormat="1" applyFont="1" applyFill="1" applyBorder="1" applyAlignment="1">
      <alignment horizontal="right" wrapText="1"/>
    </xf>
    <xf numFmtId="10" fontId="8" fillId="8" borderId="5" xfId="0" applyNumberFormat="1" applyFont="1" applyFill="1" applyBorder="1" applyAlignment="1">
      <alignment horizontal="right" wrapText="1"/>
    </xf>
    <xf numFmtId="0" fontId="9" fillId="21" borderId="4" xfId="0" applyFont="1" applyFill="1" applyBorder="1" applyAlignment="1">
      <alignment wrapText="1"/>
    </xf>
    <xf numFmtId="0" fontId="9" fillId="21" borderId="5" xfId="0" applyFont="1" applyFill="1" applyBorder="1" applyAlignment="1">
      <alignment wrapText="1"/>
    </xf>
    <xf numFmtId="10" fontId="9" fillId="21" borderId="5" xfId="0" applyNumberFormat="1" applyFont="1" applyFill="1" applyBorder="1" applyAlignment="1">
      <alignment horizontal="right" wrapText="1"/>
    </xf>
    <xf numFmtId="0" fontId="9" fillId="21" borderId="5" xfId="0" applyFont="1" applyFill="1" applyBorder="1" applyAlignment="1">
      <alignment horizontal="right" wrapText="1"/>
    </xf>
    <xf numFmtId="10" fontId="9" fillId="18" borderId="4" xfId="0" applyNumberFormat="1" applyFont="1" applyFill="1" applyBorder="1" applyAlignment="1">
      <alignment horizontal="right" wrapText="1"/>
    </xf>
    <xf numFmtId="10" fontId="9" fillId="18" borderId="5" xfId="0" applyNumberFormat="1" applyFont="1" applyFill="1" applyBorder="1" applyAlignment="1">
      <alignment horizontal="right" wrapText="1"/>
    </xf>
    <xf numFmtId="10" fontId="8" fillId="20" borderId="4" xfId="0" applyNumberFormat="1" applyFont="1" applyFill="1" applyBorder="1" applyAlignment="1">
      <alignment horizontal="right" wrapText="1"/>
    </xf>
    <xf numFmtId="0" fontId="8" fillId="20" borderId="5" xfId="0" applyFont="1" applyFill="1" applyBorder="1" applyAlignment="1">
      <alignment horizontal="right" wrapText="1"/>
    </xf>
    <xf numFmtId="10" fontId="8" fillId="20" borderId="5" xfId="0" applyNumberFormat="1" applyFont="1" applyFill="1" applyBorder="1" applyAlignment="1">
      <alignment horizontal="right" wrapText="1"/>
    </xf>
    <xf numFmtId="0" fontId="8" fillId="20" borderId="4" xfId="0" applyFont="1" applyFill="1" applyBorder="1" applyAlignment="1">
      <alignment horizontal="right" wrapText="1"/>
    </xf>
    <xf numFmtId="10" fontId="8" fillId="22" borderId="4" xfId="0" applyNumberFormat="1" applyFont="1" applyFill="1" applyBorder="1" applyAlignment="1">
      <alignment horizontal="right" wrapText="1"/>
    </xf>
    <xf numFmtId="10" fontId="8" fillId="22" borderId="5" xfId="0" applyNumberFormat="1" applyFont="1" applyFill="1" applyBorder="1" applyAlignment="1">
      <alignment horizontal="right" wrapText="1"/>
    </xf>
    <xf numFmtId="0" fontId="9" fillId="19" borderId="4" xfId="0" applyFont="1" applyFill="1" applyBorder="1" applyAlignment="1">
      <alignment wrapText="1"/>
    </xf>
    <xf numFmtId="0" fontId="9" fillId="19" borderId="5" xfId="0" applyFont="1" applyFill="1" applyBorder="1" applyAlignment="1">
      <alignment wrapText="1"/>
    </xf>
    <xf numFmtId="0" fontId="9" fillId="11" borderId="4" xfId="0" applyFont="1" applyFill="1" applyBorder="1" applyAlignment="1">
      <alignment wrapText="1"/>
    </xf>
    <xf numFmtId="0" fontId="9" fillId="11" borderId="5" xfId="0" applyFont="1" applyFill="1" applyBorder="1" applyAlignment="1">
      <alignment horizontal="right" wrapText="1"/>
    </xf>
    <xf numFmtId="10" fontId="8" fillId="23" borderId="4" xfId="0" applyNumberFormat="1" applyFont="1" applyFill="1" applyBorder="1" applyAlignment="1">
      <alignment horizontal="right" wrapText="1"/>
    </xf>
    <xf numFmtId="10" fontId="8" fillId="23" borderId="5" xfId="0" applyNumberFormat="1" applyFont="1" applyFill="1" applyBorder="1" applyAlignment="1">
      <alignment horizontal="right" wrapText="1"/>
    </xf>
    <xf numFmtId="0" fontId="8" fillId="8" borderId="4" xfId="0" applyFont="1" applyFill="1" applyBorder="1" applyAlignment="1">
      <alignment wrapText="1"/>
    </xf>
    <xf numFmtId="0" fontId="8" fillId="8" borderId="5" xfId="0" applyFont="1" applyFill="1" applyBorder="1" applyAlignment="1">
      <alignment wrapText="1"/>
    </xf>
    <xf numFmtId="0" fontId="9" fillId="13" borderId="4" xfId="0" applyFont="1" applyFill="1" applyBorder="1" applyAlignment="1">
      <alignment wrapText="1"/>
    </xf>
    <xf numFmtId="0" fontId="9" fillId="13" borderId="5" xfId="0" applyFont="1" applyFill="1" applyBorder="1" applyAlignment="1">
      <alignment wrapText="1"/>
    </xf>
    <xf numFmtId="10" fontId="9" fillId="13" borderId="5" xfId="0" applyNumberFormat="1" applyFont="1" applyFill="1" applyBorder="1" applyAlignment="1">
      <alignment horizontal="right" wrapText="1"/>
    </xf>
    <xf numFmtId="0" fontId="9" fillId="14" borderId="4" xfId="0" applyFont="1" applyFill="1" applyBorder="1" applyAlignment="1">
      <alignment wrapText="1"/>
    </xf>
    <xf numFmtId="0" fontId="9" fillId="14" borderId="5" xfId="0" applyFont="1" applyFill="1" applyBorder="1" applyAlignment="1">
      <alignment wrapText="1"/>
    </xf>
    <xf numFmtId="10" fontId="9" fillId="14" borderId="5" xfId="0" applyNumberFormat="1" applyFont="1" applyFill="1" applyBorder="1" applyAlignment="1">
      <alignment horizontal="right" wrapText="1"/>
    </xf>
    <xf numFmtId="0" fontId="0" fillId="0" borderId="0" xfId="0" applyFill="1"/>
    <xf numFmtId="9" fontId="0" fillId="0" borderId="0" xfId="1" applyFont="1"/>
    <xf numFmtId="44" fontId="8" fillId="0" borderId="5" xfId="2" applyFont="1" applyBorder="1" applyAlignment="1">
      <alignment horizontal="left" wrapText="1" indent="3"/>
    </xf>
    <xf numFmtId="44" fontId="9" fillId="17" borderId="5" xfId="2" applyFont="1" applyFill="1" applyBorder="1" applyAlignment="1">
      <alignment horizontal="left" wrapText="1" indent="3"/>
    </xf>
    <xf numFmtId="44" fontId="10" fillId="17" borderId="5" xfId="2" applyFont="1" applyFill="1" applyBorder="1" applyAlignment="1">
      <alignment horizontal="left" wrapText="1" indent="3"/>
    </xf>
    <xf numFmtId="164" fontId="2" fillId="3" borderId="0" xfId="0" applyNumberFormat="1" applyFont="1" applyFill="1" applyBorder="1" applyAlignment="1">
      <alignment vertical="center"/>
    </xf>
    <xf numFmtId="9" fontId="9" fillId="17" borderId="5" xfId="1" applyFont="1" applyFill="1" applyBorder="1" applyAlignment="1">
      <alignment horizontal="left" wrapText="1" indent="3"/>
    </xf>
    <xf numFmtId="0" fontId="11" fillId="18" borderId="4" xfId="0" applyFont="1" applyFill="1" applyBorder="1" applyAlignment="1">
      <alignment wrapText="1"/>
    </xf>
    <xf numFmtId="9" fontId="7" fillId="20" borderId="5" xfId="1" applyFont="1" applyFill="1" applyBorder="1" applyAlignment="1">
      <alignment horizontal="right" wrapText="1"/>
    </xf>
    <xf numFmtId="0" fontId="11" fillId="11" borderId="4" xfId="0" applyFont="1" applyFill="1" applyBorder="1" applyAlignment="1">
      <alignment wrapText="1"/>
    </xf>
    <xf numFmtId="0" fontId="8" fillId="0" borderId="1" xfId="0" applyFont="1" applyBorder="1" applyAlignment="1">
      <alignment horizontal="center" wrapText="1"/>
    </xf>
    <xf numFmtId="3" fontId="9" fillId="18" borderId="1" xfId="0" applyNumberFormat="1" applyFont="1" applyFill="1" applyBorder="1" applyAlignment="1">
      <alignment horizontal="left" wrapText="1"/>
    </xf>
    <xf numFmtId="3" fontId="9" fillId="18" borderId="1" xfId="0" applyNumberFormat="1" applyFont="1" applyFill="1" applyBorder="1" applyAlignment="1">
      <alignment horizontal="right" wrapText="1"/>
    </xf>
    <xf numFmtId="0" fontId="0" fillId="4" borderId="1" xfId="0" applyFill="1" applyBorder="1" applyAlignment="1">
      <alignment horizontal="left"/>
    </xf>
    <xf numFmtId="9" fontId="0" fillId="4" borderId="1" xfId="1" applyFont="1" applyFill="1" applyBorder="1"/>
    <xf numFmtId="0" fontId="8" fillId="0" borderId="6" xfId="0" applyFont="1" applyBorder="1" applyAlignment="1">
      <alignment horizontal="center" wrapText="1"/>
    </xf>
    <xf numFmtId="0" fontId="8" fillId="0" borderId="7" xfId="0" applyFont="1" applyBorder="1" applyAlignment="1">
      <alignment horizontal="center" wrapText="1"/>
    </xf>
  </cellXfs>
  <cellStyles count="3">
    <cellStyle name="Currency" xfId="2" builtinId="4"/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mruColors>
      <color rgb="FFCF39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and Demand of Household vs Movement of House Price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'Supply and Demand'!$A$13</c:f>
              <c:strCache>
                <c:ptCount val="1"/>
                <c:pt idx="0">
                  <c:v>Percentage Change of House Price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2">
                  <a:lumMod val="50000"/>
                </a:schemeClr>
              </a:solidFill>
            </a:ln>
            <a:effectLst/>
          </c:spPr>
          <c:invertIfNegative val="0"/>
          <c:dLbls>
            <c:dLbl>
              <c:idx val="1"/>
              <c:layout>
                <c:manualLayout>
                  <c:x val="-1.5110305228165609E-3"/>
                  <c:y val="8.36120401337792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36D1-4650-AC65-6A9A7CCB105A}"/>
                </c:ext>
              </c:extLst>
            </c:dLbl>
            <c:dLbl>
              <c:idx val="2"/>
              <c:layout>
                <c:manualLayout>
                  <c:x val="0"/>
                  <c:y val="0.1170568561872909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36D1-4650-AC65-6A9A7CCB105A}"/>
                </c:ext>
              </c:extLst>
            </c:dLbl>
            <c:dLbl>
              <c:idx val="3"/>
              <c:layout>
                <c:manualLayout>
                  <c:x val="0"/>
                  <c:y val="9.19732441471571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36D1-4650-AC65-6A9A7CCB105A}"/>
                </c:ext>
              </c:extLst>
            </c:dLbl>
            <c:dLbl>
              <c:idx val="4"/>
              <c:layout>
                <c:manualLayout>
                  <c:x val="0"/>
                  <c:y val="0.1421404682274247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36D1-4650-AC65-6A9A7CCB105A}"/>
                </c:ext>
              </c:extLst>
            </c:dLbl>
            <c:spPr>
              <a:gradFill>
                <a:gsLst>
                  <a:gs pos="0">
                    <a:srgbClr val="00B0F0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'Supply and Demand'!$B$10:$F$10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'Supply and Demand'!$B$13:$F$13</c:f>
              <c:numCache>
                <c:formatCode>0%</c:formatCode>
                <c:ptCount val="5"/>
                <c:pt idx="0">
                  <c:v>0</c:v>
                </c:pt>
                <c:pt idx="1">
                  <c:v>0.44425956738768718</c:v>
                </c:pt>
                <c:pt idx="2">
                  <c:v>0.34254992319508448</c:v>
                </c:pt>
                <c:pt idx="3">
                  <c:v>0.78489702517162474</c:v>
                </c:pt>
                <c:pt idx="4">
                  <c:v>0.26442307692307693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D1-4650-AC65-6A9A7CCB1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44668079"/>
        <c:axId val="1144653935"/>
      </c:barChart>
      <c:lineChart>
        <c:grouping val="standard"/>
        <c:varyColors val="0"/>
        <c:ser>
          <c:idx val="0"/>
          <c:order val="0"/>
          <c:tx>
            <c:strRef>
              <c:f>'Supply and Demand'!$A$11</c:f>
              <c:strCache>
                <c:ptCount val="1"/>
                <c:pt idx="0">
                  <c:v>Demand of Household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3.4753702024780959E-2"/>
                  <c:y val="-2.50836120401338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36D1-4650-AC65-6A9A7CCB105A}"/>
                </c:ext>
              </c:extLst>
            </c:dLbl>
            <c:dLbl>
              <c:idx val="2"/>
              <c:layout>
                <c:manualLayout>
                  <c:x val="-3.1731640979147782E-2"/>
                  <c:y val="-5.29542920847268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36D1-4650-AC65-6A9A7CCB105A}"/>
                </c:ext>
              </c:extLst>
            </c:dLbl>
            <c:dLbl>
              <c:idx val="4"/>
              <c:layout>
                <c:manualLayout>
                  <c:x val="-1.3599274705349048E-2"/>
                  <c:y val="5.29542920847268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36D1-4650-AC65-6A9A7CCB105A}"/>
                </c:ext>
              </c:extLst>
            </c:dLbl>
            <c:spPr>
              <a:gradFill>
                <a:gsLst>
                  <a:gs pos="0">
                    <a:schemeClr val="accent4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'Supply and Demand'!$B$10:$F$10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'Supply and Demand'!$B$11:$F$11</c:f>
              <c:numCache>
                <c:formatCode>#,##0</c:formatCode>
                <c:ptCount val="5"/>
                <c:pt idx="0">
                  <c:v>1074.6666666666667</c:v>
                </c:pt>
                <c:pt idx="1">
                  <c:v>1080.6666666666667</c:v>
                </c:pt>
                <c:pt idx="2">
                  <c:v>1044.6666666666667</c:v>
                </c:pt>
                <c:pt idx="3">
                  <c:v>1073.8709677419354</c:v>
                </c:pt>
                <c:pt idx="4">
                  <c:v>1156.2068965517242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D1-4650-AC65-6A9A7CCB105A}"/>
            </c:ext>
          </c:extLst>
        </c:ser>
        <c:ser>
          <c:idx val="1"/>
          <c:order val="1"/>
          <c:tx>
            <c:strRef>
              <c:f>'Supply and Demand'!$A$12</c:f>
              <c:strCache>
                <c:ptCount val="1"/>
                <c:pt idx="0">
                  <c:v>Supply of Houses (Total Private Dwelling)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1.8132366273798731E-2"/>
                  <c:y val="-3.62318840579710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36D1-4650-AC65-6A9A7CCB105A}"/>
                </c:ext>
              </c:extLst>
            </c:dLbl>
            <c:spPr>
              <a:gradFill>
                <a:gsLst>
                  <a:gs pos="0">
                    <a:srgbClr val="00B0F0"/>
                  </a:gs>
                  <a:gs pos="0">
                    <a:schemeClr val="accent5"/>
                  </a:gs>
                  <a:gs pos="0">
                    <a:schemeClr val="accent1">
                      <a:lumMod val="30000"/>
                      <a:lumOff val="70000"/>
                    </a:schemeClr>
                  </a:gs>
                </a:gsLst>
                <a:lin ang="2700000" scaled="1"/>
              </a:gra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'Supply and Demand'!$B$10:$F$10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'Supply and Demand'!$B$12:$F$12</c:f>
              <c:numCache>
                <c:formatCode>#,##0</c:formatCode>
                <c:ptCount val="5"/>
                <c:pt idx="0">
                  <c:v>1134</c:v>
                </c:pt>
                <c:pt idx="1">
                  <c:v>1131</c:v>
                </c:pt>
                <c:pt idx="2">
                  <c:v>1106</c:v>
                </c:pt>
                <c:pt idx="3">
                  <c:v>1162</c:v>
                </c:pt>
                <c:pt idx="4">
                  <c:v>1167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D1-4650-AC65-6A9A7CCB1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659343"/>
        <c:axId val="1144646031"/>
      </c:lineChart>
      <c:catAx>
        <c:axId val="114465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646031"/>
        <c:crosses val="autoZero"/>
        <c:auto val="1"/>
        <c:lblAlgn val="ctr"/>
        <c:lblOffset val="100"/>
        <c:noMultiLvlLbl val="0"/>
      </c:catAx>
      <c:valAx>
        <c:axId val="114464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Households</a:t>
                </a:r>
              </a:p>
            </c:rich>
          </c:tx>
          <c:layout>
            <c:manualLayout>
              <c:xMode val="edge"/>
              <c:yMode val="edge"/>
              <c:x val="0.20398912058023572"/>
              <c:y val="0.250039282297070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659343"/>
        <c:crosses val="autoZero"/>
        <c:crossBetween val="between"/>
      </c:valAx>
      <c:valAx>
        <c:axId val="114465393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Change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668079"/>
        <c:crosses val="max"/>
        <c:crossBetween val="between"/>
      </c:valAx>
      <c:catAx>
        <c:axId val="11446680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4653935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Employment Status over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69011970843764"/>
          <c:y val="0.17695935612046321"/>
          <c:w val="0.79593901868483652"/>
          <c:h val="0.77247049139512314"/>
        </c:manualLayout>
      </c:layout>
      <c:radarChart>
        <c:radarStyle val="marker"/>
        <c:varyColors val="0"/>
        <c:ser>
          <c:idx val="0"/>
          <c:order val="0"/>
          <c:tx>
            <c:strRef>
              <c:f>Workforce!$A$3</c:f>
              <c:strCache>
                <c:ptCount val="1"/>
                <c:pt idx="0">
                  <c:v>Worked full-time(%)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7.7129242474820434E-2"/>
                  <c:y val="5.67865980376714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99D7-410A-9E75-544E66454DEB}"/>
                </c:ext>
              </c:extLst>
            </c:dLbl>
            <c:dLbl>
              <c:idx val="1"/>
              <c:layout>
                <c:manualLayout>
                  <c:x val="-2.659629050855877E-2"/>
                  <c:y val="7.22738520479454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99D7-410A-9E75-544E66454DEB}"/>
                </c:ext>
              </c:extLst>
            </c:dLbl>
            <c:dLbl>
              <c:idx val="2"/>
              <c:layout>
                <c:manualLayout>
                  <c:x val="7.9788871525676309E-3"/>
                  <c:y val="-5.67865980376714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99D7-410A-9E75-544E66454DEB}"/>
                </c:ext>
              </c:extLst>
            </c:dLbl>
            <c:dLbl>
              <c:idx val="3"/>
              <c:layout>
                <c:manualLayout>
                  <c:x val="6.9150355322252749E-2"/>
                  <c:y val="-3.35557170222604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99D7-410A-9E75-544E66454DEB}"/>
                </c:ext>
              </c:extLst>
            </c:dLbl>
            <c:dLbl>
              <c:idx val="4"/>
              <c:layout>
                <c:manualLayout>
                  <c:x val="2.3936661457702894E-2"/>
                  <c:y val="5.67865980376714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99D7-410A-9E75-544E66454DEB}"/>
                </c:ext>
              </c:extLst>
            </c:dLbl>
            <c:spPr>
              <a:gradFill>
                <a:gsLst>
                  <a:gs pos="0">
                    <a:schemeClr val="accent1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2700000" scaled="1"/>
              </a:gra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Workforce!$B$2:$F$2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Workforce!$B$3:$F$3</c:f>
              <c:numCache>
                <c:formatCode>0.00%</c:formatCode>
                <c:ptCount val="5"/>
                <c:pt idx="0">
                  <c:v>0.64100000000000001</c:v>
                </c:pt>
                <c:pt idx="1">
                  <c:v>0.62</c:v>
                </c:pt>
                <c:pt idx="2">
                  <c:v>0.58799999999999997</c:v>
                </c:pt>
                <c:pt idx="3">
                  <c:v>0.61</c:v>
                </c:pt>
                <c:pt idx="4">
                  <c:v>0.54400000000000004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4-4A3F-8D7C-D2B502A1A53B}"/>
            </c:ext>
          </c:extLst>
        </c:ser>
        <c:ser>
          <c:idx val="1"/>
          <c:order val="1"/>
          <c:tx>
            <c:strRef>
              <c:f>Workforce!$A$4</c:f>
              <c:strCache>
                <c:ptCount val="1"/>
                <c:pt idx="0">
                  <c:v>Worked part-time(%)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2.1277032406847113E-2"/>
                  <c:y val="1.0324836006849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99D7-410A-9E75-544E66454DEB}"/>
                </c:ext>
              </c:extLst>
            </c:dLbl>
            <c:dLbl>
              <c:idx val="2"/>
              <c:layout>
                <c:manualLayout>
                  <c:x val="-1.3298145254279385E-2"/>
                  <c:y val="-2.06496720136986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99D7-410A-9E75-544E66454DEB}"/>
                </c:ext>
              </c:extLst>
            </c:dLbl>
            <c:dLbl>
              <c:idx val="3"/>
              <c:layout>
                <c:manualLayout>
                  <c:x val="3.1915548610270524E-2"/>
                  <c:y val="-2.32308810154111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99D7-410A-9E75-544E66454DEB}"/>
                </c:ext>
              </c:extLst>
            </c:dLbl>
            <c:dLbl>
              <c:idx val="4"/>
              <c:layout>
                <c:manualLayout>
                  <c:x val="3.9894435762838153E-2"/>
                  <c:y val="5.162418003424580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99D7-410A-9E75-544E66454DEB}"/>
                </c:ext>
              </c:extLst>
            </c:dLbl>
            <c:spPr>
              <a:gradFill>
                <a:gsLst>
                  <a:gs pos="0">
                    <a:schemeClr val="accent2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2700000" scaled="1"/>
              </a:gra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Workforce!$B$2:$F$2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Workforce!$B$4:$F$4</c:f>
              <c:numCache>
                <c:formatCode>0.00%</c:formatCode>
                <c:ptCount val="5"/>
                <c:pt idx="0">
                  <c:v>0.27700000000000002</c:v>
                </c:pt>
                <c:pt idx="1">
                  <c:v>0.29899999999999999</c:v>
                </c:pt>
                <c:pt idx="2">
                  <c:v>0.30599999999999999</c:v>
                </c:pt>
                <c:pt idx="3">
                  <c:v>0.32</c:v>
                </c:pt>
                <c:pt idx="4">
                  <c:v>0.27600000000000002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04-4A3F-8D7C-D2B502A1A53B}"/>
            </c:ext>
          </c:extLst>
        </c:ser>
        <c:ser>
          <c:idx val="2"/>
          <c:order val="2"/>
          <c:tx>
            <c:strRef>
              <c:f>Workforce!$A$5</c:f>
              <c:strCache>
                <c:ptCount val="1"/>
                <c:pt idx="0">
                  <c:v>Unemployment(%)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gradFill>
                <a:gsLst>
                  <a:gs pos="0">
                    <a:schemeClr val="bg1">
                      <a:lumMod val="50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2700000" scaled="1"/>
              </a:gra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Workforce!$B$2:$F$2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Workforce!$B$5:$F$5</c:f>
              <c:numCache>
                <c:formatCode>0.00%</c:formatCode>
                <c:ptCount val="5"/>
                <c:pt idx="0">
                  <c:v>4.2000000000000003E-2</c:v>
                </c:pt>
                <c:pt idx="1">
                  <c:v>0.03</c:v>
                </c:pt>
                <c:pt idx="2">
                  <c:v>4.2999999999999997E-2</c:v>
                </c:pt>
                <c:pt idx="3">
                  <c:v>3.5000000000000003E-2</c:v>
                </c:pt>
                <c:pt idx="4">
                  <c:v>3.1E-2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04-4A3F-8D7C-D2B502A1A53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82462879"/>
        <c:axId val="1882468287"/>
      </c:radarChart>
      <c:catAx>
        <c:axId val="188246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468287"/>
        <c:crosses val="autoZero"/>
        <c:auto val="1"/>
        <c:lblAlgn val="ctr"/>
        <c:lblOffset val="100"/>
        <c:noMultiLvlLbl val="0"/>
      </c:catAx>
      <c:valAx>
        <c:axId val="188246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46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Income over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Workforce!$A$9</c:f>
              <c:strCache>
                <c:ptCount val="1"/>
                <c:pt idx="0">
                  <c:v>LessThan$650WeeklyIncome(%)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dLbls>
            <c:spPr>
              <a:gradFill>
                <a:gsLst>
                  <a:gs pos="0">
                    <a:schemeClr val="bg1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2700000" scaled="1"/>
              </a:gra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multiLvlStrRef>
              <c:f>Workforce!$B$7:$D$8</c:f>
              <c:multiLvlStrCache>
                <c:ptCount val="3"/>
                <c:lvl>
                  <c:pt idx="0">
                    <c:v>Y2011</c:v>
                  </c:pt>
                  <c:pt idx="1">
                    <c:v>Y2016</c:v>
                  </c:pt>
                  <c:pt idx="2">
                    <c:v>Y2021</c:v>
                  </c:pt>
                </c:lvl>
                <c:lvl>
                  <c:pt idx="0">
                    <c:v>Ashbury</c:v>
                  </c:pt>
                  <c:pt idx="1">
                    <c:v>Ashbury</c:v>
                  </c:pt>
                  <c:pt idx="2">
                    <c:v>Ashbury</c:v>
                  </c:pt>
                </c:lvl>
              </c:multiLvlStrCache>
            </c:multiLvlStrRef>
          </c:cat>
          <c:val>
            <c:numRef>
              <c:f>Workforce!$B$9:$D$9</c:f>
              <c:numCache>
                <c:formatCode>0.00%</c:formatCode>
                <c:ptCount val="3"/>
                <c:pt idx="0">
                  <c:v>0.16800000000000001</c:v>
                </c:pt>
                <c:pt idx="1">
                  <c:v>0.13</c:v>
                </c:pt>
                <c:pt idx="2">
                  <c:v>0.13300000000000001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8-490D-A1D0-066E8610D70B}"/>
            </c:ext>
          </c:extLst>
        </c:ser>
        <c:ser>
          <c:idx val="1"/>
          <c:order val="1"/>
          <c:tx>
            <c:strRef>
              <c:f>Workforce!$A$10</c:f>
              <c:strCache>
                <c:ptCount val="1"/>
                <c:pt idx="0">
                  <c:v>MoreThan$3000WeeklyIncome(%)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dLbls>
            <c:spPr>
              <a:gradFill>
                <a:gsLst>
                  <a:gs pos="0">
                    <a:schemeClr val="accent3">
                      <a:lumMod val="50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2700000" scaled="1"/>
              </a:gra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multiLvlStrRef>
              <c:f>Workforce!$B$7:$D$8</c:f>
              <c:multiLvlStrCache>
                <c:ptCount val="3"/>
                <c:lvl>
                  <c:pt idx="0">
                    <c:v>Y2011</c:v>
                  </c:pt>
                  <c:pt idx="1">
                    <c:v>Y2016</c:v>
                  </c:pt>
                  <c:pt idx="2">
                    <c:v>Y2021</c:v>
                  </c:pt>
                </c:lvl>
                <c:lvl>
                  <c:pt idx="0">
                    <c:v>Ashbury</c:v>
                  </c:pt>
                  <c:pt idx="1">
                    <c:v>Ashbury</c:v>
                  </c:pt>
                  <c:pt idx="2">
                    <c:v>Ashbury</c:v>
                  </c:pt>
                </c:lvl>
              </c:multiLvlStrCache>
            </c:multiLvlStrRef>
          </c:cat>
          <c:val>
            <c:numRef>
              <c:f>Workforce!$B$10:$D$10</c:f>
              <c:numCache>
                <c:formatCode>0.00%</c:formatCode>
                <c:ptCount val="3"/>
                <c:pt idx="0">
                  <c:v>0.20599999999999999</c:v>
                </c:pt>
                <c:pt idx="1">
                  <c:v>0.33100000000000002</c:v>
                </c:pt>
                <c:pt idx="2">
                  <c:v>0.433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F8-490D-A1D0-066E8610D7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54592256"/>
        <c:axId val="954574784"/>
      </c:areaChart>
      <c:catAx>
        <c:axId val="95459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574784"/>
        <c:crosses val="autoZero"/>
        <c:auto val="1"/>
        <c:lblAlgn val="ctr"/>
        <c:lblOffset val="100"/>
        <c:noMultiLvlLbl val="0"/>
      </c:catAx>
      <c:valAx>
        <c:axId val="95457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Change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592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Dwelling Status over</a:t>
            </a:r>
            <a:r>
              <a:rPr lang="en-US" baseline="0"/>
              <a:t>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Dwelling!$A$21</c:f>
              <c:strCache>
                <c:ptCount val="1"/>
                <c:pt idx="0">
                  <c:v>OccupiedDwellings(%)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gradFill>
                <a:gsLst>
                  <a:gs pos="85000">
                    <a:schemeClr val="accent1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2700000" scaled="1"/>
              </a:gra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Dwelling!$B$19:$D$20</c:f>
              <c:multiLvlStrCache>
                <c:ptCount val="3"/>
                <c:lvl>
                  <c:pt idx="0">
                    <c:v>Y2011</c:v>
                  </c:pt>
                  <c:pt idx="1">
                    <c:v>Y2016</c:v>
                  </c:pt>
                  <c:pt idx="2">
                    <c:v>Y2021</c:v>
                  </c:pt>
                </c:lvl>
                <c:lvl>
                  <c:pt idx="0">
                    <c:v>Ashbury</c:v>
                  </c:pt>
                  <c:pt idx="1">
                    <c:v>Ashbury</c:v>
                  </c:pt>
                  <c:pt idx="2">
                    <c:v>Ashbury</c:v>
                  </c:pt>
                </c:lvl>
              </c:multiLvlStrCache>
            </c:multiLvlStrRef>
          </c:cat>
          <c:val>
            <c:numRef>
              <c:f>Dwelling!$B$21:$D$21</c:f>
              <c:numCache>
                <c:formatCode>0.00%</c:formatCode>
                <c:ptCount val="3"/>
                <c:pt idx="0">
                  <c:v>0.95199999999999996</c:v>
                </c:pt>
                <c:pt idx="1">
                  <c:v>0.92900000000000005</c:v>
                </c:pt>
                <c:pt idx="2">
                  <c:v>0.96299999999999997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9-4D6B-89EC-39B7F86095FB}"/>
            </c:ext>
          </c:extLst>
        </c:ser>
        <c:ser>
          <c:idx val="1"/>
          <c:order val="1"/>
          <c:tx>
            <c:strRef>
              <c:f>Dwelling!$A$22</c:f>
              <c:strCache>
                <c:ptCount val="1"/>
                <c:pt idx="0">
                  <c:v>UnoccupiedDwelling(%)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4.6768707482993201E-2"/>
                  <c:y val="-7.34067400734067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B690-486C-98E8-47B2CF491E7C}"/>
                </c:ext>
              </c:extLst>
            </c:dLbl>
            <c:dLbl>
              <c:idx val="1"/>
              <c:layout>
                <c:manualLayout>
                  <c:x val="5.3146258503401357E-2"/>
                  <c:y val="-9.34267600934267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B690-486C-98E8-47B2CF491E7C}"/>
                </c:ext>
              </c:extLst>
            </c:dLbl>
            <c:dLbl>
              <c:idx val="2"/>
              <c:layout>
                <c:manualLayout>
                  <c:x val="3.4013605442176874E-2"/>
                  <c:y val="-7.34067400734067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B690-486C-98E8-47B2CF491E7C}"/>
                </c:ext>
              </c:extLst>
            </c:dLbl>
            <c:spPr>
              <a:gradFill>
                <a:gsLst>
                  <a:gs pos="73000">
                    <a:schemeClr val="accent2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2700000" scaled="1"/>
              </a:gra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Dwelling!$B$19:$D$20</c:f>
              <c:multiLvlStrCache>
                <c:ptCount val="3"/>
                <c:lvl>
                  <c:pt idx="0">
                    <c:v>Y2011</c:v>
                  </c:pt>
                  <c:pt idx="1">
                    <c:v>Y2016</c:v>
                  </c:pt>
                  <c:pt idx="2">
                    <c:v>Y2021</c:v>
                  </c:pt>
                </c:lvl>
                <c:lvl>
                  <c:pt idx="0">
                    <c:v>Ashbury</c:v>
                  </c:pt>
                  <c:pt idx="1">
                    <c:v>Ashbury</c:v>
                  </c:pt>
                  <c:pt idx="2">
                    <c:v>Ashbury</c:v>
                  </c:pt>
                </c:lvl>
              </c:multiLvlStrCache>
            </c:multiLvlStrRef>
          </c:cat>
          <c:val>
            <c:numRef>
              <c:f>Dwelling!$B$22:$D$22</c:f>
              <c:numCache>
                <c:formatCode>0.00%</c:formatCode>
                <c:ptCount val="3"/>
                <c:pt idx="0">
                  <c:v>4.8000000000000001E-2</c:v>
                </c:pt>
                <c:pt idx="1">
                  <c:v>7.0999999999999994E-2</c:v>
                </c:pt>
                <c:pt idx="2">
                  <c:v>3.9E-2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B9-4D6B-89EC-39B7F86095F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54569792"/>
        <c:axId val="954568960"/>
      </c:areaChart>
      <c:barChart>
        <c:barDir val="col"/>
        <c:grouping val="clustered"/>
        <c:varyColors val="0"/>
        <c:ser>
          <c:idx val="2"/>
          <c:order val="2"/>
          <c:tx>
            <c:strRef>
              <c:f>Dwelling!$A$23</c:f>
              <c:strCache>
                <c:ptCount val="1"/>
                <c:pt idx="0">
                  <c:v>SeparateHouse(dwellings%)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gradFill>
                <a:gsLst>
                  <a:gs pos="0">
                    <a:schemeClr val="bg1">
                      <a:lumMod val="50000"/>
                      <a:alpha val="24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2700000" scaled="1"/>
              </a:gra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Dwelling!$B$19:$D$20</c:f>
              <c:multiLvlStrCache>
                <c:ptCount val="3"/>
                <c:lvl>
                  <c:pt idx="0">
                    <c:v>Y2011</c:v>
                  </c:pt>
                  <c:pt idx="1">
                    <c:v>Y2016</c:v>
                  </c:pt>
                  <c:pt idx="2">
                    <c:v>Y2021</c:v>
                  </c:pt>
                </c:lvl>
                <c:lvl>
                  <c:pt idx="0">
                    <c:v>Ashbury</c:v>
                  </c:pt>
                  <c:pt idx="1">
                    <c:v>Ashbury</c:v>
                  </c:pt>
                  <c:pt idx="2">
                    <c:v>Ashbury</c:v>
                  </c:pt>
                </c:lvl>
              </c:multiLvlStrCache>
            </c:multiLvlStrRef>
          </c:cat>
          <c:val>
            <c:numRef>
              <c:f>Dwelling!$B$23:$D$23</c:f>
              <c:numCache>
                <c:formatCode>0.00%</c:formatCode>
                <c:ptCount val="3"/>
                <c:pt idx="0">
                  <c:v>0.95399999999999996</c:v>
                </c:pt>
                <c:pt idx="1">
                  <c:v>0.89200000000000002</c:v>
                </c:pt>
                <c:pt idx="2">
                  <c:v>0.90200000000000002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B9-4D6B-89EC-39B7F86095FB}"/>
            </c:ext>
          </c:extLst>
        </c:ser>
        <c:ser>
          <c:idx val="3"/>
          <c:order val="3"/>
          <c:tx>
            <c:strRef>
              <c:f>Dwelling!$A$24</c:f>
              <c:strCache>
                <c:ptCount val="1"/>
                <c:pt idx="0">
                  <c:v>SemiDetached(dwellings%)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gradFill>
                <a:gsLst>
                  <a:gs pos="64000">
                    <a:srgbClr val="FFFF00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2700000" scaled="1"/>
              </a:gra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Dwelling!$B$19:$D$20</c:f>
              <c:multiLvlStrCache>
                <c:ptCount val="3"/>
                <c:lvl>
                  <c:pt idx="0">
                    <c:v>Y2011</c:v>
                  </c:pt>
                  <c:pt idx="1">
                    <c:v>Y2016</c:v>
                  </c:pt>
                  <c:pt idx="2">
                    <c:v>Y2021</c:v>
                  </c:pt>
                </c:lvl>
                <c:lvl>
                  <c:pt idx="0">
                    <c:v>Ashbury</c:v>
                  </c:pt>
                  <c:pt idx="1">
                    <c:v>Ashbury</c:v>
                  </c:pt>
                  <c:pt idx="2">
                    <c:v>Ashbury</c:v>
                  </c:pt>
                </c:lvl>
              </c:multiLvlStrCache>
            </c:multiLvlStrRef>
          </c:cat>
          <c:val>
            <c:numRef>
              <c:f>Dwelling!$B$24:$D$24</c:f>
              <c:numCache>
                <c:formatCode>0.00%</c:formatCode>
                <c:ptCount val="3"/>
                <c:pt idx="0">
                  <c:v>2.9000000000000001E-2</c:v>
                </c:pt>
                <c:pt idx="1">
                  <c:v>8.5999999999999993E-2</c:v>
                </c:pt>
                <c:pt idx="2">
                  <c:v>7.0999999999999994E-2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B9-4D6B-89EC-39B7F86095FB}"/>
            </c:ext>
          </c:extLst>
        </c:ser>
        <c:ser>
          <c:idx val="4"/>
          <c:order val="4"/>
          <c:tx>
            <c:strRef>
              <c:f>Dwelling!$A$25</c:f>
              <c:strCache>
                <c:ptCount val="1"/>
                <c:pt idx="0">
                  <c:v>FlatUnitApartment(dwellings%)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4"/>
              </a:solidFill>
              <a:prstDash val="solid"/>
            </a:ln>
            <a:effectLst/>
          </c:spPr>
          <c:invertIfNegative val="0"/>
          <c:dLbls>
            <c:dLbl>
              <c:idx val="0"/>
              <c:layout>
                <c:manualLayout>
                  <c:x val="3.613945578231288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B690-486C-98E8-47B2CF491E7C}"/>
                </c:ext>
              </c:extLst>
            </c:dLbl>
            <c:dLbl>
              <c:idx val="1"/>
              <c:layout>
                <c:manualLayout>
                  <c:x val="2.551020408163273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B690-486C-98E8-47B2CF491E7C}"/>
                </c:ext>
              </c:extLst>
            </c:dLbl>
            <c:dLbl>
              <c:idx val="2"/>
              <c:layout>
                <c:manualLayout>
                  <c:x val="2.125850340136054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B690-486C-98E8-47B2CF491E7C}"/>
                </c:ext>
              </c:extLst>
            </c:dLbl>
            <c:spPr>
              <a:gradFill>
                <a:gsLst>
                  <a:gs pos="0">
                    <a:srgbClr val="C00000"/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2700000" scaled="1"/>
              </a:gra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Dwelling!$B$19:$D$20</c:f>
              <c:multiLvlStrCache>
                <c:ptCount val="3"/>
                <c:lvl>
                  <c:pt idx="0">
                    <c:v>Y2011</c:v>
                  </c:pt>
                  <c:pt idx="1">
                    <c:v>Y2016</c:v>
                  </c:pt>
                  <c:pt idx="2">
                    <c:v>Y2021</c:v>
                  </c:pt>
                </c:lvl>
                <c:lvl>
                  <c:pt idx="0">
                    <c:v>Ashbury</c:v>
                  </c:pt>
                  <c:pt idx="1">
                    <c:v>Ashbury</c:v>
                  </c:pt>
                  <c:pt idx="2">
                    <c:v>Ashbury</c:v>
                  </c:pt>
                </c:lvl>
              </c:multiLvlStrCache>
            </c:multiLvlStrRef>
          </c:cat>
          <c:val>
            <c:numRef>
              <c:f>Dwelling!$B$25:$D$25</c:f>
              <c:numCache>
                <c:formatCode>0.00%</c:formatCode>
                <c:ptCount val="3"/>
                <c:pt idx="0">
                  <c:v>8.0000000000000002E-3</c:v>
                </c:pt>
                <c:pt idx="1">
                  <c:v>1.7000000000000001E-2</c:v>
                </c:pt>
                <c:pt idx="2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B9-4D6B-89EC-39B7F86095F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827998656"/>
        <c:axId val="827973696"/>
      </c:barChart>
      <c:catAx>
        <c:axId val="82799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973696"/>
        <c:crosses val="autoZero"/>
        <c:auto val="1"/>
        <c:lblAlgn val="ctr"/>
        <c:lblOffset val="100"/>
        <c:noMultiLvlLbl val="0"/>
      </c:catAx>
      <c:valAx>
        <c:axId val="82797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Dwelling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998656"/>
        <c:crosses val="autoZero"/>
        <c:crossBetween val="between"/>
      </c:valAx>
      <c:valAx>
        <c:axId val="954568960"/>
        <c:scaling>
          <c:orientation val="minMax"/>
          <c:min val="0.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Dwelling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569792"/>
        <c:crosses val="max"/>
        <c:crossBetween val="between"/>
      </c:valAx>
      <c:catAx>
        <c:axId val="954569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54568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Volume of Families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Families!$B$1:$B$2</c:f>
              <c:strCache>
                <c:ptCount val="2"/>
                <c:pt idx="0">
                  <c:v>Ashbury</c:v>
                </c:pt>
                <c:pt idx="1">
                  <c:v>Y2001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4.244205027750572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CCB6-45B4-BBFD-A94D12D068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Families!$A$4:$A$7</c:f>
              <c:strCache>
                <c:ptCount val="4"/>
                <c:pt idx="0">
                  <c:v>CoupleFamilyNoChidren(%)</c:v>
                </c:pt>
                <c:pt idx="1">
                  <c:v>CoupleFamilyHasChidren(%)</c:v>
                </c:pt>
                <c:pt idx="2">
                  <c:v>OneParentFamily(%)</c:v>
                </c:pt>
                <c:pt idx="3">
                  <c:v>OtherFamily(%)</c:v>
                </c:pt>
              </c:strCache>
            </c:strRef>
          </c:cat>
          <c:val>
            <c:numRef>
              <c:f>Families!$B$4:$B$7</c:f>
              <c:numCache>
                <c:formatCode>0.00%</c:formatCode>
                <c:ptCount val="4"/>
                <c:pt idx="0">
                  <c:v>0.27100000000000002</c:v>
                </c:pt>
                <c:pt idx="1">
                  <c:v>0.59199999999999997</c:v>
                </c:pt>
                <c:pt idx="2">
                  <c:v>0.125</c:v>
                </c:pt>
                <c:pt idx="3">
                  <c:v>1.2E-2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6-45B4-BBFD-A94D12D068BB}"/>
            </c:ext>
          </c:extLst>
        </c:ser>
        <c:ser>
          <c:idx val="1"/>
          <c:order val="1"/>
          <c:tx>
            <c:strRef>
              <c:f>Families!$C$1:$C$2</c:f>
              <c:strCache>
                <c:ptCount val="2"/>
                <c:pt idx="0">
                  <c:v>Ashbury</c:v>
                </c:pt>
                <c:pt idx="1">
                  <c:v>Y2006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3.7544890630101226E-2"/>
                  <c:y val="-1.5961691939345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CCB6-45B4-BBFD-A94D12D068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Families!$A$4:$A$7</c:f>
              <c:strCache>
                <c:ptCount val="4"/>
                <c:pt idx="0">
                  <c:v>CoupleFamilyNoChidren(%)</c:v>
                </c:pt>
                <c:pt idx="1">
                  <c:v>CoupleFamilyHasChidren(%)</c:v>
                </c:pt>
                <c:pt idx="2">
                  <c:v>OneParentFamily(%)</c:v>
                </c:pt>
                <c:pt idx="3">
                  <c:v>OtherFamily(%)</c:v>
                </c:pt>
              </c:strCache>
            </c:strRef>
          </c:cat>
          <c:val>
            <c:numRef>
              <c:f>Families!$C$4:$C$7</c:f>
              <c:numCache>
                <c:formatCode>0.00%</c:formatCode>
                <c:ptCount val="4"/>
                <c:pt idx="0">
                  <c:v>0.27700000000000002</c:v>
                </c:pt>
                <c:pt idx="1">
                  <c:v>0.58699999999999997</c:v>
                </c:pt>
                <c:pt idx="2">
                  <c:v>0.128</c:v>
                </c:pt>
                <c:pt idx="3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B6-45B4-BBFD-A94D12D068BB}"/>
            </c:ext>
          </c:extLst>
        </c:ser>
        <c:ser>
          <c:idx val="2"/>
          <c:order val="2"/>
          <c:tx>
            <c:strRef>
              <c:f>Families!$D$1:$D$2</c:f>
              <c:strCache>
                <c:ptCount val="2"/>
                <c:pt idx="0">
                  <c:v>Ashbury</c:v>
                </c:pt>
                <c:pt idx="1">
                  <c:v>Y2011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4.5706823375775397E-2"/>
                  <c:y val="-2.12822559191275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CCB6-45B4-BBFD-A94D12D068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Families!$A$4:$A$7</c:f>
              <c:strCache>
                <c:ptCount val="4"/>
                <c:pt idx="0">
                  <c:v>CoupleFamilyNoChidren(%)</c:v>
                </c:pt>
                <c:pt idx="1">
                  <c:v>CoupleFamilyHasChidren(%)</c:v>
                </c:pt>
                <c:pt idx="2">
                  <c:v>OneParentFamily(%)</c:v>
                </c:pt>
                <c:pt idx="3">
                  <c:v>OtherFamily(%)</c:v>
                </c:pt>
              </c:strCache>
            </c:strRef>
          </c:cat>
          <c:val>
            <c:numRef>
              <c:f>Families!$D$4:$D$7</c:f>
              <c:numCache>
                <c:formatCode>0.00%</c:formatCode>
                <c:ptCount val="4"/>
                <c:pt idx="0">
                  <c:v>0.27300000000000002</c:v>
                </c:pt>
                <c:pt idx="1">
                  <c:v>0.57399999999999995</c:v>
                </c:pt>
                <c:pt idx="2">
                  <c:v>0.13300000000000001</c:v>
                </c:pt>
                <c:pt idx="3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B6-45B4-BBFD-A94D12D068BB}"/>
            </c:ext>
          </c:extLst>
        </c:ser>
        <c:ser>
          <c:idx val="3"/>
          <c:order val="3"/>
          <c:tx>
            <c:strRef>
              <c:f>Families!$E$1:$E$2</c:f>
              <c:strCache>
                <c:ptCount val="2"/>
                <c:pt idx="0">
                  <c:v>Ashbury</c:v>
                </c:pt>
                <c:pt idx="1">
                  <c:v>Y2016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3.7544890630101226E-2"/>
                  <c:y val="-3.45836658685820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CCB6-45B4-BBFD-A94D12D068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Families!$A$4:$A$7</c:f>
              <c:strCache>
                <c:ptCount val="4"/>
                <c:pt idx="0">
                  <c:v>CoupleFamilyNoChidren(%)</c:v>
                </c:pt>
                <c:pt idx="1">
                  <c:v>CoupleFamilyHasChidren(%)</c:v>
                </c:pt>
                <c:pt idx="2">
                  <c:v>OneParentFamily(%)</c:v>
                </c:pt>
                <c:pt idx="3">
                  <c:v>OtherFamily(%)</c:v>
                </c:pt>
              </c:strCache>
            </c:strRef>
          </c:cat>
          <c:val>
            <c:numRef>
              <c:f>Families!$E$4:$E$7</c:f>
              <c:numCache>
                <c:formatCode>0.00%</c:formatCode>
                <c:ptCount val="4"/>
                <c:pt idx="0">
                  <c:v>0.26400000000000001</c:v>
                </c:pt>
                <c:pt idx="1">
                  <c:v>0.59099999999999997</c:v>
                </c:pt>
                <c:pt idx="2">
                  <c:v>0.123</c:v>
                </c:pt>
                <c:pt idx="3">
                  <c:v>2.1999999999999999E-2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B6-45B4-BBFD-A94D12D068BB}"/>
            </c:ext>
          </c:extLst>
        </c:ser>
        <c:ser>
          <c:idx val="4"/>
          <c:order val="4"/>
          <c:tx>
            <c:strRef>
              <c:f>Families!$F$1:$F$2</c:f>
              <c:strCache>
                <c:ptCount val="2"/>
                <c:pt idx="0">
                  <c:v>Ashbury</c:v>
                </c:pt>
                <c:pt idx="1">
                  <c:v>Y2021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3.2647730982696702E-2"/>
                  <c:y val="-5.05453578079276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CCB6-45B4-BBFD-A94D12D068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Families!$A$4:$A$7</c:f>
              <c:strCache>
                <c:ptCount val="4"/>
                <c:pt idx="0">
                  <c:v>CoupleFamilyNoChidren(%)</c:v>
                </c:pt>
                <c:pt idx="1">
                  <c:v>CoupleFamilyHasChidren(%)</c:v>
                </c:pt>
                <c:pt idx="2">
                  <c:v>OneParentFamily(%)</c:v>
                </c:pt>
                <c:pt idx="3">
                  <c:v>OtherFamily(%)</c:v>
                </c:pt>
              </c:strCache>
            </c:strRef>
          </c:cat>
          <c:val>
            <c:numRef>
              <c:f>Families!$F$4:$F$7</c:f>
              <c:numCache>
                <c:formatCode>0.00%</c:formatCode>
                <c:ptCount val="4"/>
                <c:pt idx="0">
                  <c:v>0.28499999999999998</c:v>
                </c:pt>
                <c:pt idx="1">
                  <c:v>0.54500000000000004</c:v>
                </c:pt>
                <c:pt idx="2">
                  <c:v>0.156</c:v>
                </c:pt>
                <c:pt idx="3">
                  <c:v>8.9999999999999993E-3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B6-45B4-BBFD-A94D12D06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919680"/>
        <c:axId val="2044920512"/>
      </c:areaChart>
      <c:catAx>
        <c:axId val="204491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920512"/>
        <c:crosses val="autoZero"/>
        <c:auto val="1"/>
        <c:lblAlgn val="ctr"/>
        <c:lblOffset val="100"/>
        <c:noMultiLvlLbl val="0"/>
      </c:catAx>
      <c:valAx>
        <c:axId val="204492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919680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Change of</a:t>
            </a:r>
            <a:r>
              <a:rPr lang="en-US" baseline="0"/>
              <a:t> Family Type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Families!$A$11</c:f>
              <c:strCache>
                <c:ptCount val="1"/>
                <c:pt idx="0">
                  <c:v>CoupleFamilyNoChidren(%change)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Families!$B$9:$F$10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Ashbury</c:v>
                  </c:pt>
                  <c:pt idx="1">
                    <c:v>Ashbury</c:v>
                  </c:pt>
                  <c:pt idx="2">
                    <c:v>Ashbury</c:v>
                  </c:pt>
                  <c:pt idx="3">
                    <c:v>Ashbury</c:v>
                  </c:pt>
                  <c:pt idx="4">
                    <c:v>Ashbury</c:v>
                  </c:pt>
                </c:lvl>
              </c:multiLvlStrCache>
            </c:multiLvlStrRef>
          </c:cat>
          <c:val>
            <c:numRef>
              <c:f>Families!$B$11:$F$11</c:f>
              <c:numCache>
                <c:formatCode>0%</c:formatCode>
                <c:ptCount val="5"/>
                <c:pt idx="0">
                  <c:v>0</c:v>
                </c:pt>
                <c:pt idx="1">
                  <c:v>2.2140221402214041E-2</c:v>
                </c:pt>
                <c:pt idx="2">
                  <c:v>-1.4440433212996401E-2</c:v>
                </c:pt>
                <c:pt idx="3">
                  <c:v>-3.2967032967032996E-2</c:v>
                </c:pt>
                <c:pt idx="4">
                  <c:v>7.9545454545454405E-2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AE-45E8-94CB-B86E209FC141}"/>
            </c:ext>
          </c:extLst>
        </c:ser>
        <c:ser>
          <c:idx val="1"/>
          <c:order val="1"/>
          <c:tx>
            <c:strRef>
              <c:f>Families!$A$12</c:f>
              <c:strCache>
                <c:ptCount val="1"/>
                <c:pt idx="0">
                  <c:v>CoupleFamilyHasChidren(%change)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Families!$B$9:$F$10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Ashbury</c:v>
                  </c:pt>
                  <c:pt idx="1">
                    <c:v>Ashbury</c:v>
                  </c:pt>
                  <c:pt idx="2">
                    <c:v>Ashbury</c:v>
                  </c:pt>
                  <c:pt idx="3">
                    <c:v>Ashbury</c:v>
                  </c:pt>
                  <c:pt idx="4">
                    <c:v>Ashbury</c:v>
                  </c:pt>
                </c:lvl>
              </c:multiLvlStrCache>
            </c:multiLvlStrRef>
          </c:cat>
          <c:val>
            <c:numRef>
              <c:f>Families!$B$12:$F$12</c:f>
              <c:numCache>
                <c:formatCode>0%</c:formatCode>
                <c:ptCount val="5"/>
                <c:pt idx="0">
                  <c:v>0</c:v>
                </c:pt>
                <c:pt idx="1">
                  <c:v>-8.4459459459459534E-3</c:v>
                </c:pt>
                <c:pt idx="2">
                  <c:v>-2.2146507666098828E-2</c:v>
                </c:pt>
                <c:pt idx="3">
                  <c:v>2.9616724738675985E-2</c:v>
                </c:pt>
                <c:pt idx="4">
                  <c:v>-7.7834179357021888E-2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AE-45E8-94CB-B86E209FC141}"/>
            </c:ext>
          </c:extLst>
        </c:ser>
        <c:ser>
          <c:idx val="2"/>
          <c:order val="2"/>
          <c:tx>
            <c:strRef>
              <c:f>Families!$A$13</c:f>
              <c:strCache>
                <c:ptCount val="1"/>
                <c:pt idx="0">
                  <c:v>OneParentFamily(%change)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Families!$B$9:$F$10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Ashbury</c:v>
                  </c:pt>
                  <c:pt idx="1">
                    <c:v>Ashbury</c:v>
                  </c:pt>
                  <c:pt idx="2">
                    <c:v>Ashbury</c:v>
                  </c:pt>
                  <c:pt idx="3">
                    <c:v>Ashbury</c:v>
                  </c:pt>
                  <c:pt idx="4">
                    <c:v>Ashbury</c:v>
                  </c:pt>
                </c:lvl>
              </c:multiLvlStrCache>
            </c:multiLvlStrRef>
          </c:cat>
          <c:val>
            <c:numRef>
              <c:f>Families!$B$13:$F$13</c:f>
              <c:numCache>
                <c:formatCode>0%</c:formatCode>
                <c:ptCount val="5"/>
                <c:pt idx="0">
                  <c:v>0</c:v>
                </c:pt>
                <c:pt idx="1">
                  <c:v>2.4000000000000021E-2</c:v>
                </c:pt>
                <c:pt idx="2">
                  <c:v>3.9062500000000035E-2</c:v>
                </c:pt>
                <c:pt idx="3">
                  <c:v>-7.5187969924812095E-2</c:v>
                </c:pt>
                <c:pt idx="4">
                  <c:v>0.26829268292682928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AE-45E8-94CB-B86E209FC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257904"/>
        <c:axId val="528258320"/>
      </c:lineChart>
      <c:lineChart>
        <c:grouping val="standard"/>
        <c:varyColors val="0"/>
        <c:ser>
          <c:idx val="3"/>
          <c:order val="3"/>
          <c:tx>
            <c:strRef>
              <c:f>Families!$A$14</c:f>
              <c:strCache>
                <c:ptCount val="1"/>
                <c:pt idx="0">
                  <c:v>OtherFamily(%change)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Families!$B$9:$F$10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Ashbury</c:v>
                  </c:pt>
                  <c:pt idx="1">
                    <c:v>Ashbury</c:v>
                  </c:pt>
                  <c:pt idx="2">
                    <c:v>Ashbury</c:v>
                  </c:pt>
                  <c:pt idx="3">
                    <c:v>Ashbury</c:v>
                  </c:pt>
                  <c:pt idx="4">
                    <c:v>Ashbury</c:v>
                  </c:pt>
                </c:lvl>
              </c:multiLvlStrCache>
            </c:multiLvlStrRef>
          </c:cat>
          <c:val>
            <c:numRef>
              <c:f>Families!$B$14:$F$14</c:f>
              <c:numCache>
                <c:formatCode>0%</c:formatCode>
                <c:ptCount val="5"/>
                <c:pt idx="0">
                  <c:v>0</c:v>
                </c:pt>
                <c:pt idx="1">
                  <c:v>-0.33333333333333331</c:v>
                </c:pt>
                <c:pt idx="2">
                  <c:v>1.5</c:v>
                </c:pt>
                <c:pt idx="3">
                  <c:v>9.9999999999999908E-2</c:v>
                </c:pt>
                <c:pt idx="4">
                  <c:v>-0.59090909090909094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AE-45E8-94CB-B86E209FC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263312"/>
        <c:axId val="528269968"/>
      </c:lineChart>
      <c:catAx>
        <c:axId val="52825790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258320"/>
        <c:crosses val="autoZero"/>
        <c:auto val="1"/>
        <c:lblAlgn val="ctr"/>
        <c:lblOffset val="100"/>
        <c:noMultiLvlLbl val="0"/>
      </c:catAx>
      <c:valAx>
        <c:axId val="52825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Change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257904"/>
        <c:crosses val="autoZero"/>
        <c:crossBetween val="between"/>
      </c:valAx>
      <c:valAx>
        <c:axId val="5282699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Other family </a:t>
                </a:r>
                <a:r>
                  <a:rPr lang="en-US" baseline="0"/>
                  <a:t> Percentage </a:t>
                </a:r>
                <a:r>
                  <a:rPr lang="en-US" sz="1000" b="0" i="0" u="none" strike="noStrike" baseline="0">
                    <a:effectLst/>
                  </a:rPr>
                  <a:t>Change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263312"/>
        <c:crosses val="max"/>
        <c:crossBetween val="between"/>
      </c:valAx>
      <c:catAx>
        <c:axId val="528263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8269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Families and their types(%)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1"/>
          <c:order val="1"/>
          <c:tx>
            <c:strRef>
              <c:f>Families!$A$4</c:f>
              <c:strCache>
                <c:ptCount val="1"/>
                <c:pt idx="0">
                  <c:v>CoupleFamilyNoChidren(%)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6.9359445124439006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34C2-48F7-A517-C050AB1DF450}"/>
                </c:ext>
              </c:extLst>
            </c:dLbl>
            <c:dLbl>
              <c:idx val="1"/>
              <c:layout>
                <c:manualLayout>
                  <c:x val="6.7319461444308365E-2"/>
                  <c:y val="5.8590992481779446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34C2-48F7-A517-C050AB1DF450}"/>
                </c:ext>
              </c:extLst>
            </c:dLbl>
            <c:dLbl>
              <c:idx val="2"/>
              <c:layout>
                <c:manualLayout>
                  <c:x val="7.3439412484700053E-2"/>
                  <c:y val="-5.8590992481779446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34C2-48F7-A517-C050AB1DF450}"/>
                </c:ext>
              </c:extLst>
            </c:dLbl>
            <c:dLbl>
              <c:idx val="3"/>
              <c:layout>
                <c:manualLayout>
                  <c:x val="6.3239494084047179E-2"/>
                  <c:y val="-3.195909236177692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34C2-48F7-A517-C050AB1DF450}"/>
                </c:ext>
              </c:extLst>
            </c:dLbl>
            <c:spPr>
              <a:gradFill>
                <a:gsLst>
                  <a:gs pos="42000">
                    <a:schemeClr val="accent2"/>
                  </a:gs>
                  <a:gs pos="0">
                    <a:schemeClr val="accent5"/>
                  </a:gs>
                  <a:gs pos="0">
                    <a:schemeClr val="accent1">
                      <a:lumMod val="30000"/>
                      <a:lumOff val="70000"/>
                    </a:schemeClr>
                  </a:gs>
                </a:gsLst>
                <a:lin ang="2700000" scaled="1"/>
              </a:gra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Families!$B$1:$F$2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Ashbury</c:v>
                  </c:pt>
                  <c:pt idx="1">
                    <c:v>Ashbury</c:v>
                  </c:pt>
                  <c:pt idx="2">
                    <c:v>Ashbury</c:v>
                  </c:pt>
                  <c:pt idx="3">
                    <c:v>Ashbury</c:v>
                  </c:pt>
                  <c:pt idx="4">
                    <c:v>Ashbury</c:v>
                  </c:pt>
                </c:lvl>
              </c:multiLvlStrCache>
            </c:multiLvlStrRef>
          </c:cat>
          <c:val>
            <c:numRef>
              <c:f>Families!$B$4:$F$4</c:f>
              <c:numCache>
                <c:formatCode>0.00%</c:formatCode>
                <c:ptCount val="5"/>
                <c:pt idx="0">
                  <c:v>0.27100000000000002</c:v>
                </c:pt>
                <c:pt idx="1">
                  <c:v>0.27700000000000002</c:v>
                </c:pt>
                <c:pt idx="2">
                  <c:v>0.27300000000000002</c:v>
                </c:pt>
                <c:pt idx="3">
                  <c:v>0.26400000000000001</c:v>
                </c:pt>
                <c:pt idx="4">
                  <c:v>0.28499999999999998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1A-4F64-A164-8BAC6915B131}"/>
            </c:ext>
          </c:extLst>
        </c:ser>
        <c:ser>
          <c:idx val="2"/>
          <c:order val="2"/>
          <c:tx>
            <c:strRef>
              <c:f>Families!$A$5</c:f>
              <c:strCache>
                <c:ptCount val="1"/>
                <c:pt idx="0">
                  <c:v>CoupleFamilyHasChidren(%)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3.0599755201958349E-2"/>
                  <c:y val="-2.556727388942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34C2-48F7-A517-C050AB1DF450}"/>
                </c:ext>
              </c:extLst>
            </c:dLbl>
            <c:dLbl>
              <c:idx val="1"/>
              <c:layout>
                <c:manualLayout>
                  <c:x val="4.0799673602611181E-3"/>
                  <c:y val="-2.55672738894215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34C2-48F7-A517-C050AB1DF450}"/>
                </c:ext>
              </c:extLst>
            </c:dLbl>
            <c:dLbl>
              <c:idx val="2"/>
              <c:layout>
                <c:manualLayout>
                  <c:x val="-7.4798537525698852E-17"/>
                  <c:y val="-3.83509108341323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34C2-48F7-A517-C050AB1DF450}"/>
                </c:ext>
              </c:extLst>
            </c:dLbl>
            <c:dLbl>
              <c:idx val="3"/>
              <c:layout>
                <c:manualLayout>
                  <c:x val="-1.2239902080783354E-2"/>
                  <c:y val="-4.47427293064876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34C2-48F7-A517-C050AB1DF450}"/>
                </c:ext>
              </c:extLst>
            </c:dLbl>
            <c:dLbl>
              <c:idx val="4"/>
              <c:layout>
                <c:manualLayout>
                  <c:x val="-4.079967360261133E-2"/>
                  <c:y val="-4.15468200703100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34C2-48F7-A517-C050AB1DF450}"/>
                </c:ext>
              </c:extLst>
            </c:dLbl>
            <c:spPr>
              <a:gradFill>
                <a:gsLst>
                  <a:gs pos="42000">
                    <a:schemeClr val="bg1">
                      <a:lumMod val="65000"/>
                    </a:schemeClr>
                  </a:gs>
                  <a:gs pos="0">
                    <a:schemeClr val="accent5"/>
                  </a:gs>
                  <a:gs pos="0">
                    <a:schemeClr val="accent1">
                      <a:lumMod val="30000"/>
                      <a:lumOff val="70000"/>
                    </a:schemeClr>
                  </a:gs>
                </a:gsLst>
                <a:lin ang="2700000" scaled="1"/>
              </a:gra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Families!$B$1:$F$2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Ashbury</c:v>
                  </c:pt>
                  <c:pt idx="1">
                    <c:v>Ashbury</c:v>
                  </c:pt>
                  <c:pt idx="2">
                    <c:v>Ashbury</c:v>
                  </c:pt>
                  <c:pt idx="3">
                    <c:v>Ashbury</c:v>
                  </c:pt>
                  <c:pt idx="4">
                    <c:v>Ashbury</c:v>
                  </c:pt>
                </c:lvl>
              </c:multiLvlStrCache>
            </c:multiLvlStrRef>
          </c:cat>
          <c:val>
            <c:numRef>
              <c:f>Families!$B$5:$F$5</c:f>
              <c:numCache>
                <c:formatCode>0.00%</c:formatCode>
                <c:ptCount val="5"/>
                <c:pt idx="0">
                  <c:v>0.59199999999999997</c:v>
                </c:pt>
                <c:pt idx="1">
                  <c:v>0.58699999999999997</c:v>
                </c:pt>
                <c:pt idx="2">
                  <c:v>0.57399999999999995</c:v>
                </c:pt>
                <c:pt idx="3">
                  <c:v>0.59099999999999997</c:v>
                </c:pt>
                <c:pt idx="4">
                  <c:v>0.54500000000000004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1A-4F64-A164-8BAC6915B131}"/>
            </c:ext>
          </c:extLst>
        </c:ser>
        <c:ser>
          <c:idx val="3"/>
          <c:order val="3"/>
          <c:tx>
            <c:strRef>
              <c:f>Families!$A$6</c:f>
              <c:strCache>
                <c:ptCount val="1"/>
                <c:pt idx="0">
                  <c:v>OneParentFamily(%)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dLbls>
            <c:spPr>
              <a:gradFill>
                <a:gsLst>
                  <a:gs pos="62000">
                    <a:srgbClr val="FFC000"/>
                  </a:gs>
                  <a:gs pos="0">
                    <a:schemeClr val="accent5"/>
                  </a:gs>
                  <a:gs pos="0">
                    <a:schemeClr val="accent1">
                      <a:lumMod val="30000"/>
                      <a:lumOff val="70000"/>
                    </a:schemeClr>
                  </a:gs>
                </a:gsLst>
                <a:lin ang="2700000" scaled="1"/>
              </a:gra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Families!$B$1:$F$2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Ashbury</c:v>
                  </c:pt>
                  <c:pt idx="1">
                    <c:v>Ashbury</c:v>
                  </c:pt>
                  <c:pt idx="2">
                    <c:v>Ashbury</c:v>
                  </c:pt>
                  <c:pt idx="3">
                    <c:v>Ashbury</c:v>
                  </c:pt>
                  <c:pt idx="4">
                    <c:v>Ashbury</c:v>
                  </c:pt>
                </c:lvl>
              </c:multiLvlStrCache>
            </c:multiLvlStrRef>
          </c:cat>
          <c:val>
            <c:numRef>
              <c:f>Families!$B$6:$F$6</c:f>
              <c:numCache>
                <c:formatCode>0.00%</c:formatCode>
                <c:ptCount val="5"/>
                <c:pt idx="0">
                  <c:v>0.125</c:v>
                </c:pt>
                <c:pt idx="1">
                  <c:v>0.128</c:v>
                </c:pt>
                <c:pt idx="2">
                  <c:v>0.13300000000000001</c:v>
                </c:pt>
                <c:pt idx="3">
                  <c:v>0.123</c:v>
                </c:pt>
                <c:pt idx="4">
                  <c:v>0.156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1A-4F64-A164-8BAC6915B131}"/>
            </c:ext>
          </c:extLst>
        </c:ser>
        <c:ser>
          <c:idx val="4"/>
          <c:order val="4"/>
          <c:tx>
            <c:strRef>
              <c:f>Families!$A$7</c:f>
              <c:strCache>
                <c:ptCount val="1"/>
                <c:pt idx="0">
                  <c:v>OtherFamily(%)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4.0799673602611181E-3"/>
                  <c:y val="-5.11345477788430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34C2-48F7-A517-C050AB1DF450}"/>
                </c:ext>
              </c:extLst>
            </c:dLbl>
            <c:dLbl>
              <c:idx val="1"/>
              <c:layout>
                <c:manualLayout>
                  <c:x val="0"/>
                  <c:y val="-5.43304570150207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34C2-48F7-A517-C050AB1DF450}"/>
                </c:ext>
              </c:extLst>
            </c:dLbl>
            <c:dLbl>
              <c:idx val="2"/>
              <c:layout>
                <c:manualLayout>
                  <c:x val="0"/>
                  <c:y val="-6.71140939597315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34C2-48F7-A517-C050AB1DF450}"/>
                </c:ext>
              </c:extLst>
            </c:dLbl>
            <c:dLbl>
              <c:idx val="3"/>
              <c:layout>
                <c:manualLayout>
                  <c:x val="2.039983680130484E-3"/>
                  <c:y val="-5.4330457015020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34C2-48F7-A517-C050AB1DF450}"/>
                </c:ext>
              </c:extLst>
            </c:dLbl>
            <c:dLbl>
              <c:idx val="4"/>
              <c:layout>
                <c:manualLayout>
                  <c:x val="2.0399836801305591E-3"/>
                  <c:y val="-6.07222754873761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34C2-48F7-A517-C050AB1DF450}"/>
                </c:ext>
              </c:extLst>
            </c:dLbl>
            <c:spPr>
              <a:gradFill>
                <a:gsLst>
                  <a:gs pos="100000">
                    <a:srgbClr val="C00000"/>
                  </a:gs>
                  <a:gs pos="0">
                    <a:schemeClr val="accent5"/>
                  </a:gs>
                  <a:gs pos="70000">
                    <a:schemeClr val="accent1">
                      <a:lumMod val="30000"/>
                      <a:lumOff val="70000"/>
                    </a:schemeClr>
                  </a:gs>
                </a:gsLst>
                <a:lin ang="2700000" scaled="1"/>
              </a:gra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Families!$B$1:$F$2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Ashbury</c:v>
                  </c:pt>
                  <c:pt idx="1">
                    <c:v>Ashbury</c:v>
                  </c:pt>
                  <c:pt idx="2">
                    <c:v>Ashbury</c:v>
                  </c:pt>
                  <c:pt idx="3">
                    <c:v>Ashbury</c:v>
                  </c:pt>
                  <c:pt idx="4">
                    <c:v>Ashbury</c:v>
                  </c:pt>
                </c:lvl>
              </c:multiLvlStrCache>
            </c:multiLvlStrRef>
          </c:cat>
          <c:val>
            <c:numRef>
              <c:f>Families!$B$7:$F$7</c:f>
              <c:numCache>
                <c:formatCode>0.00%</c:formatCode>
                <c:ptCount val="5"/>
                <c:pt idx="0">
                  <c:v>1.2E-2</c:v>
                </c:pt>
                <c:pt idx="1">
                  <c:v>8.0000000000000002E-3</c:v>
                </c:pt>
                <c:pt idx="2">
                  <c:v>0.02</c:v>
                </c:pt>
                <c:pt idx="3">
                  <c:v>2.1999999999999999E-2</c:v>
                </c:pt>
                <c:pt idx="4">
                  <c:v>8.9999999999999993E-3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1A-4F64-A164-8BAC6915B13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42594672"/>
        <c:axId val="442589680"/>
      </c:areaChart>
      <c:barChart>
        <c:barDir val="col"/>
        <c:grouping val="clustered"/>
        <c:varyColors val="0"/>
        <c:ser>
          <c:idx val="0"/>
          <c:order val="0"/>
          <c:tx>
            <c:strRef>
              <c:f>Families!$A$3</c:f>
              <c:strCache>
                <c:ptCount val="1"/>
                <c:pt idx="0">
                  <c:v>Families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7399268762849426E-17"/>
                  <c:y val="7.67018216682646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34C2-48F7-A517-C050AB1DF450}"/>
                </c:ext>
              </c:extLst>
            </c:dLbl>
            <c:dLbl>
              <c:idx val="1"/>
              <c:layout>
                <c:manualLayout>
                  <c:x val="-7.4798537525698852E-17"/>
                  <c:y val="5.75263662511984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34C2-48F7-A517-C050AB1DF450}"/>
                </c:ext>
              </c:extLst>
            </c:dLbl>
            <c:dLbl>
              <c:idx val="2"/>
              <c:layout>
                <c:manualLayout>
                  <c:x val="0"/>
                  <c:y val="7.35059124320869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34C2-48F7-A517-C050AB1DF450}"/>
                </c:ext>
              </c:extLst>
            </c:dLbl>
            <c:dLbl>
              <c:idx val="3"/>
              <c:layout>
                <c:manualLayout>
                  <c:x val="-2.0399836801306337E-3"/>
                  <c:y val="0.182166826462128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34C2-48F7-A517-C050AB1DF450}"/>
                </c:ext>
              </c:extLst>
            </c:dLbl>
            <c:dLbl>
              <c:idx val="4"/>
              <c:layout>
                <c:manualLayout>
                  <c:x val="0"/>
                  <c:y val="0.3068072866730585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34C2-48F7-A517-C050AB1DF450}"/>
                </c:ext>
              </c:extLst>
            </c:dLbl>
            <c:spPr>
              <a:gradFill>
                <a:gsLst>
                  <a:gs pos="42000">
                    <a:srgbClr val="00B0F0"/>
                  </a:gs>
                  <a:gs pos="0">
                    <a:schemeClr val="accent5"/>
                  </a:gs>
                  <a:gs pos="0">
                    <a:schemeClr val="accent1">
                      <a:lumMod val="30000"/>
                      <a:lumOff val="70000"/>
                    </a:schemeClr>
                  </a:gs>
                </a:gsLst>
                <a:lin ang="2700000" scaled="1"/>
              </a:gra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Families!$B$1:$F$2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Ashbury</c:v>
                  </c:pt>
                  <c:pt idx="1">
                    <c:v>Ashbury</c:v>
                  </c:pt>
                  <c:pt idx="2">
                    <c:v>Ashbury</c:v>
                  </c:pt>
                  <c:pt idx="3">
                    <c:v>Ashbury</c:v>
                  </c:pt>
                  <c:pt idx="4">
                    <c:v>Ashbury</c:v>
                  </c:pt>
                </c:lvl>
              </c:multiLvlStrCache>
            </c:multiLvlStrRef>
          </c:cat>
          <c:val>
            <c:numRef>
              <c:f>Families!$B$3:$F$3</c:f>
              <c:numCache>
                <c:formatCode>General</c:formatCode>
                <c:ptCount val="5"/>
                <c:pt idx="0">
                  <c:v>889</c:v>
                </c:pt>
                <c:pt idx="1">
                  <c:v>876</c:v>
                </c:pt>
                <c:pt idx="2">
                  <c:v>889</c:v>
                </c:pt>
                <c:pt idx="3">
                  <c:v>915</c:v>
                </c:pt>
                <c:pt idx="4">
                  <c:v>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1A-4F64-A164-8BAC6915B13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528256656"/>
        <c:axId val="528247504"/>
      </c:barChart>
      <c:catAx>
        <c:axId val="44259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589680"/>
        <c:crosses val="autoZero"/>
        <c:auto val="1"/>
        <c:lblAlgn val="ctr"/>
        <c:lblOffset val="100"/>
        <c:noMultiLvlLbl val="0"/>
      </c:catAx>
      <c:valAx>
        <c:axId val="44258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594672"/>
        <c:crosses val="autoZero"/>
        <c:crossBetween val="between"/>
      </c:valAx>
      <c:valAx>
        <c:axId val="5282475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Families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256656"/>
        <c:crosses val="max"/>
        <c:crossBetween val="between"/>
      </c:valAx>
      <c:catAx>
        <c:axId val="528256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8247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Property Price and Payments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'Property Prices'!$B$4:$B$4</c:f>
              <c:strCache>
                <c:ptCount val="1"/>
                <c:pt idx="0">
                  <c:v>MedianHousePrice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'Property Prices'!$C$2:$E$3</c:f>
              <c:multiLvlStrCache>
                <c:ptCount val="3"/>
                <c:lvl>
                  <c:pt idx="0">
                    <c:v>Y2011</c:v>
                  </c:pt>
                  <c:pt idx="1">
                    <c:v>Y2016</c:v>
                  </c:pt>
                  <c:pt idx="2">
                    <c:v>Y2021</c:v>
                  </c:pt>
                </c:lvl>
                <c:lvl>
                  <c:pt idx="0">
                    <c:v>Ashbury</c:v>
                  </c:pt>
                  <c:pt idx="1">
                    <c:v>Ashbury</c:v>
                  </c:pt>
                  <c:pt idx="2">
                    <c:v>Ashbury</c:v>
                  </c:pt>
                </c:lvl>
              </c:multiLvlStrCache>
            </c:multiLvlStrRef>
          </c:cat>
          <c:val>
            <c:numRef>
              <c:f>'Property Prices'!$C$4:$E$4</c:f>
              <c:numCache>
                <c:formatCode>"$"#,##0_);[Red]\("$"#,##0\)</c:formatCode>
                <c:ptCount val="3"/>
                <c:pt idx="0">
                  <c:v>874000</c:v>
                </c:pt>
                <c:pt idx="1">
                  <c:v>1560000</c:v>
                </c:pt>
                <c:pt idx="2">
                  <c:v>1972500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8-4D1D-928E-CF73CFBD6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609503"/>
        <c:axId val="1914600351"/>
      </c:areaChart>
      <c:lineChart>
        <c:grouping val="standard"/>
        <c:varyColors val="0"/>
        <c:ser>
          <c:idx val="3"/>
          <c:order val="3"/>
          <c:tx>
            <c:strRef>
              <c:f>'Property Prices'!$B$5:$B$5</c:f>
              <c:strCache>
                <c:ptCount val="1"/>
                <c:pt idx="0">
                  <c:v>HouseholdsRentPayments&lt;30%Income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'Property Prices'!$C$2:$E$3</c:f>
              <c:multiLvlStrCache>
                <c:ptCount val="3"/>
                <c:lvl>
                  <c:pt idx="0">
                    <c:v>Y2011</c:v>
                  </c:pt>
                  <c:pt idx="1">
                    <c:v>Y2016</c:v>
                  </c:pt>
                  <c:pt idx="2">
                    <c:v>Y2021</c:v>
                  </c:pt>
                </c:lvl>
                <c:lvl>
                  <c:pt idx="0">
                    <c:v>Ashbury</c:v>
                  </c:pt>
                  <c:pt idx="1">
                    <c:v>Ashbury</c:v>
                  </c:pt>
                  <c:pt idx="2">
                    <c:v>Ashbury</c:v>
                  </c:pt>
                </c:lvl>
              </c:multiLvlStrCache>
            </c:multiLvlStrRef>
          </c:cat>
          <c:val>
            <c:numRef>
              <c:f>'Property Prices'!$C$5:$E$5</c:f>
              <c:numCache>
                <c:formatCode>0.00%</c:formatCode>
                <c:ptCount val="3"/>
                <c:pt idx="0">
                  <c:v>0.94799999999999995</c:v>
                </c:pt>
                <c:pt idx="1">
                  <c:v>0.96899999999999997</c:v>
                </c:pt>
                <c:pt idx="2">
                  <c:v>0.54400000000000004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E8-4D1D-928E-CF73CFBD6141}"/>
            </c:ext>
          </c:extLst>
        </c:ser>
        <c:ser>
          <c:idx val="4"/>
          <c:order val="4"/>
          <c:tx>
            <c:strRef>
              <c:f>'Property Prices'!$B$6:$B$6</c:f>
              <c:strCache>
                <c:ptCount val="1"/>
                <c:pt idx="0">
                  <c:v>HouseholdsRentPayments&gt;30%Income(%)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'Property Prices'!$C$2:$E$3</c:f>
              <c:multiLvlStrCache>
                <c:ptCount val="3"/>
                <c:lvl>
                  <c:pt idx="0">
                    <c:v>Y2011</c:v>
                  </c:pt>
                  <c:pt idx="1">
                    <c:v>Y2016</c:v>
                  </c:pt>
                  <c:pt idx="2">
                    <c:v>Y2021</c:v>
                  </c:pt>
                </c:lvl>
                <c:lvl>
                  <c:pt idx="0">
                    <c:v>Ashbury</c:v>
                  </c:pt>
                  <c:pt idx="1">
                    <c:v>Ashbury</c:v>
                  </c:pt>
                  <c:pt idx="2">
                    <c:v>Ashbury</c:v>
                  </c:pt>
                </c:lvl>
              </c:multiLvlStrCache>
            </c:multiLvlStrRef>
          </c:cat>
          <c:val>
            <c:numRef>
              <c:f>'Property Prices'!$C$6:$E$6</c:f>
              <c:numCache>
                <c:formatCode>0.00%</c:formatCode>
                <c:ptCount val="3"/>
                <c:pt idx="0">
                  <c:v>5.1999999999999998E-2</c:v>
                </c:pt>
                <c:pt idx="1">
                  <c:v>3.1E-2</c:v>
                </c:pt>
                <c:pt idx="2">
                  <c:v>0.33800000000000002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E8-4D1D-928E-CF73CFBD6141}"/>
            </c:ext>
          </c:extLst>
        </c:ser>
        <c:ser>
          <c:idx val="5"/>
          <c:order val="5"/>
          <c:tx>
            <c:strRef>
              <c:f>'Property Prices'!$B$7:$B$7</c:f>
              <c:strCache>
                <c:ptCount val="1"/>
                <c:pt idx="0">
                  <c:v>HouseholdsMortgageRepayments&lt;30%Income(%)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'Property Prices'!$C$2:$E$3</c:f>
              <c:multiLvlStrCache>
                <c:ptCount val="3"/>
                <c:lvl>
                  <c:pt idx="0">
                    <c:v>Y2011</c:v>
                  </c:pt>
                  <c:pt idx="1">
                    <c:v>Y2016</c:v>
                  </c:pt>
                  <c:pt idx="2">
                    <c:v>Y2021</c:v>
                  </c:pt>
                </c:lvl>
                <c:lvl>
                  <c:pt idx="0">
                    <c:v>Ashbury</c:v>
                  </c:pt>
                  <c:pt idx="1">
                    <c:v>Ashbury</c:v>
                  </c:pt>
                  <c:pt idx="2">
                    <c:v>Ashbury</c:v>
                  </c:pt>
                </c:lvl>
              </c:multiLvlStrCache>
            </c:multiLvlStrRef>
          </c:cat>
          <c:val>
            <c:numRef>
              <c:f>'Property Prices'!$C$7:$E$7</c:f>
              <c:numCache>
                <c:formatCode>0.00%</c:formatCode>
                <c:ptCount val="3"/>
                <c:pt idx="0">
                  <c:v>0.88500000000000001</c:v>
                </c:pt>
                <c:pt idx="1">
                  <c:v>0.93100000000000005</c:v>
                </c:pt>
                <c:pt idx="2">
                  <c:v>0.77400000000000002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E8-4D1D-928E-CF73CFBD6141}"/>
            </c:ext>
          </c:extLst>
        </c:ser>
        <c:ser>
          <c:idx val="6"/>
          <c:order val="6"/>
          <c:tx>
            <c:strRef>
              <c:f>'Property Prices'!$B$8:$B$8</c:f>
              <c:strCache>
                <c:ptCount val="1"/>
                <c:pt idx="0">
                  <c:v>HouseholdsMortgageRepayments&gt;30%Income(%)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'Property Prices'!$C$2:$E$3</c:f>
              <c:multiLvlStrCache>
                <c:ptCount val="3"/>
                <c:lvl>
                  <c:pt idx="0">
                    <c:v>Y2011</c:v>
                  </c:pt>
                  <c:pt idx="1">
                    <c:v>Y2016</c:v>
                  </c:pt>
                  <c:pt idx="2">
                    <c:v>Y2021</c:v>
                  </c:pt>
                </c:lvl>
                <c:lvl>
                  <c:pt idx="0">
                    <c:v>Ashbury</c:v>
                  </c:pt>
                  <c:pt idx="1">
                    <c:v>Ashbury</c:v>
                  </c:pt>
                  <c:pt idx="2">
                    <c:v>Ashbury</c:v>
                  </c:pt>
                </c:lvl>
              </c:multiLvlStrCache>
            </c:multiLvlStrRef>
          </c:cat>
          <c:val>
            <c:numRef>
              <c:f>'Property Prices'!$C$8:$E$8</c:f>
              <c:numCache>
                <c:formatCode>0.00%</c:formatCode>
                <c:ptCount val="3"/>
                <c:pt idx="0">
                  <c:v>0.115</c:v>
                </c:pt>
                <c:pt idx="1">
                  <c:v>6.9000000000000006E-2</c:v>
                </c:pt>
                <c:pt idx="2">
                  <c:v>0.13800000000000001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E8-4D1D-928E-CF73CFBD6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2469951"/>
        <c:axId val="188246163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'Property Prices'!#REF!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'Property Prices'!$C$2:$E$3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Y2011</c:v>
                        </c:pt>
                        <c:pt idx="1">
                          <c:v>Y2016</c:v>
                        </c:pt>
                        <c:pt idx="2">
                          <c:v>Y2021</c:v>
                        </c:pt>
                      </c:lvl>
                      <c:lvl>
                        <c:pt idx="0">
                          <c:v>Ashbury</c:v>
                        </c:pt>
                        <c:pt idx="1">
                          <c:v>Ashbury</c:v>
                        </c:pt>
                        <c:pt idx="2">
                          <c:v>Ashbury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'Property Prices'!#REF!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2E8-4D1D-928E-CF73CFBD614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'Property Prices'!#REF!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'Property Prices'!$C$2:$E$3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Y2011</c:v>
                        </c:pt>
                        <c:pt idx="1">
                          <c:v>Y2016</c:v>
                        </c:pt>
                        <c:pt idx="2">
                          <c:v>Y2021</c:v>
                        </c:pt>
                      </c:lvl>
                      <c:lvl>
                        <c:pt idx="0">
                          <c:v>Ashbury</c:v>
                        </c:pt>
                        <c:pt idx="1">
                          <c:v>Ashbury</c:v>
                        </c:pt>
                        <c:pt idx="2">
                          <c:v>Ashbury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'Property Prices'!#REF!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2E8-4D1D-928E-CF73CFBD6141}"/>
                  </c:ext>
                </c:extLst>
              </c15:ser>
            </c15:filteredLineSeries>
          </c:ext>
        </c:extLst>
      </c:lineChart>
      <c:catAx>
        <c:axId val="1914609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600351"/>
        <c:crosses val="autoZero"/>
        <c:auto val="1"/>
        <c:lblAlgn val="ctr"/>
        <c:lblOffset val="100"/>
        <c:noMultiLvlLbl val="0"/>
      </c:catAx>
      <c:valAx>
        <c:axId val="191460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609503"/>
        <c:crosses val="autoZero"/>
        <c:crossBetween val="between"/>
      </c:valAx>
      <c:valAx>
        <c:axId val="188246163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Payments 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469951"/>
        <c:crosses val="max"/>
        <c:crossBetween val="between"/>
      </c:valAx>
      <c:catAx>
        <c:axId val="18824699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24616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Property Price vs Payments&gt;30%</a:t>
            </a:r>
            <a:r>
              <a:rPr lang="en-US" baseline="0"/>
              <a:t> Income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'Property Prices'!$B$4:$B$4</c:f>
              <c:strCache>
                <c:ptCount val="1"/>
                <c:pt idx="0">
                  <c:v>MedianHousePrice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8.406893652795254E-3"/>
                  <c:y val="-0.1663272233536999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52F6-4E2C-9FB9-28E4C0FB3B7C}"/>
                </c:ext>
              </c:extLst>
            </c:dLbl>
            <c:dLbl>
              <c:idx val="1"/>
              <c:layout>
                <c:manualLayout>
                  <c:x val="6.3051702395963919E-3"/>
                  <c:y val="-0.1900882552613713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52F6-4E2C-9FB9-28E4C0FB3B7C}"/>
                </c:ext>
              </c:extLst>
            </c:dLbl>
            <c:dLbl>
              <c:idx val="2"/>
              <c:layout>
                <c:manualLayout>
                  <c:x val="1.4712063892391608E-2"/>
                  <c:y val="-0.1052274270196877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52F6-4E2C-9FB9-28E4C0FB3B7C}"/>
                </c:ext>
              </c:extLst>
            </c:dLbl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'Property Prices'!$C$2:$E$3</c:f>
              <c:multiLvlStrCache>
                <c:ptCount val="3"/>
                <c:lvl>
                  <c:pt idx="0">
                    <c:v>Y2011</c:v>
                  </c:pt>
                  <c:pt idx="1">
                    <c:v>Y2016</c:v>
                  </c:pt>
                  <c:pt idx="2">
                    <c:v>Y2021</c:v>
                  </c:pt>
                </c:lvl>
                <c:lvl>
                  <c:pt idx="0">
                    <c:v>Ashbury</c:v>
                  </c:pt>
                  <c:pt idx="1">
                    <c:v>Ashbury</c:v>
                  </c:pt>
                  <c:pt idx="2">
                    <c:v>Ashbury</c:v>
                  </c:pt>
                </c:lvl>
              </c:multiLvlStrCache>
            </c:multiLvlStrRef>
          </c:cat>
          <c:val>
            <c:numRef>
              <c:f>'Property Prices'!$C$4:$E$4</c:f>
              <c:numCache>
                <c:formatCode>"$"#,##0_);[Red]\("$"#,##0\)</c:formatCode>
                <c:ptCount val="3"/>
                <c:pt idx="0">
                  <c:v>874000</c:v>
                </c:pt>
                <c:pt idx="1">
                  <c:v>1560000</c:v>
                </c:pt>
                <c:pt idx="2">
                  <c:v>1972500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EF-4E20-8C09-CFB1535F55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14609503"/>
        <c:axId val="1914600351"/>
      </c:areaChart>
      <c:lineChart>
        <c:grouping val="standard"/>
        <c:varyColors val="0"/>
        <c:ser>
          <c:idx val="4"/>
          <c:order val="4"/>
          <c:tx>
            <c:strRef>
              <c:f>'Property Prices'!$B$6:$B$6</c:f>
              <c:strCache>
                <c:ptCount val="1"/>
                <c:pt idx="0">
                  <c:v>HouseholdsRentPayments&gt;30%Income(%)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gradFill>
                <a:gsLst>
                  <a:gs pos="0">
                    <a:srgbClr val="C00000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'Property Prices'!$C$2:$E$3</c:f>
              <c:multiLvlStrCache>
                <c:ptCount val="3"/>
                <c:lvl>
                  <c:pt idx="0">
                    <c:v>Y2011</c:v>
                  </c:pt>
                  <c:pt idx="1">
                    <c:v>Y2016</c:v>
                  </c:pt>
                  <c:pt idx="2">
                    <c:v>Y2021</c:v>
                  </c:pt>
                </c:lvl>
                <c:lvl>
                  <c:pt idx="0">
                    <c:v>Ashbury</c:v>
                  </c:pt>
                  <c:pt idx="1">
                    <c:v>Ashbury</c:v>
                  </c:pt>
                  <c:pt idx="2">
                    <c:v>Ashbury</c:v>
                  </c:pt>
                </c:lvl>
              </c:multiLvlStrCache>
            </c:multiLvlStrRef>
          </c:cat>
          <c:val>
            <c:numRef>
              <c:f>'Property Prices'!$C$6:$E$6</c:f>
              <c:numCache>
                <c:formatCode>0.00%</c:formatCode>
                <c:ptCount val="3"/>
                <c:pt idx="0">
                  <c:v>5.1999999999999998E-2</c:v>
                </c:pt>
                <c:pt idx="1">
                  <c:v>3.1E-2</c:v>
                </c:pt>
                <c:pt idx="2">
                  <c:v>0.33800000000000002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EF-4E20-8C09-CFB1535F5539}"/>
            </c:ext>
          </c:extLst>
        </c:ser>
        <c:ser>
          <c:idx val="6"/>
          <c:order val="6"/>
          <c:tx>
            <c:strRef>
              <c:f>'Property Prices'!$B$8:$B$8</c:f>
              <c:strCache>
                <c:ptCount val="1"/>
                <c:pt idx="0">
                  <c:v>HouseholdsMortgageRepayments&gt;30%Income(%)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6.725514922236242E-2"/>
                  <c:y val="-5.09164969450102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52F6-4E2C-9FB9-28E4C0FB3B7C}"/>
                </c:ext>
              </c:extLst>
            </c:dLbl>
            <c:spPr>
              <a:gradFill>
                <a:gsLst>
                  <a:gs pos="0">
                    <a:schemeClr val="accent1">
                      <a:lumMod val="50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'Property Prices'!$C$2:$E$3</c:f>
              <c:multiLvlStrCache>
                <c:ptCount val="3"/>
                <c:lvl>
                  <c:pt idx="0">
                    <c:v>Y2011</c:v>
                  </c:pt>
                  <c:pt idx="1">
                    <c:v>Y2016</c:v>
                  </c:pt>
                  <c:pt idx="2">
                    <c:v>Y2021</c:v>
                  </c:pt>
                </c:lvl>
                <c:lvl>
                  <c:pt idx="0">
                    <c:v>Ashbury</c:v>
                  </c:pt>
                  <c:pt idx="1">
                    <c:v>Ashbury</c:v>
                  </c:pt>
                  <c:pt idx="2">
                    <c:v>Ashbury</c:v>
                  </c:pt>
                </c:lvl>
              </c:multiLvlStrCache>
            </c:multiLvlStrRef>
          </c:cat>
          <c:val>
            <c:numRef>
              <c:f>'Property Prices'!$C$8:$E$8</c:f>
              <c:numCache>
                <c:formatCode>0.00%</c:formatCode>
                <c:ptCount val="3"/>
                <c:pt idx="0">
                  <c:v>0.115</c:v>
                </c:pt>
                <c:pt idx="1">
                  <c:v>6.9000000000000006E-2</c:v>
                </c:pt>
                <c:pt idx="2">
                  <c:v>0.13800000000000001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EF-4E20-8C09-CFB1535F55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82469951"/>
        <c:axId val="188246163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'Property Prices'!$C$2:$E$3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Y2011</c:v>
                        </c:pt>
                        <c:pt idx="1">
                          <c:v>Y2016</c:v>
                        </c:pt>
                        <c:pt idx="2">
                          <c:v>Y2021</c:v>
                        </c:pt>
                      </c:lvl>
                      <c:lvl>
                        <c:pt idx="0">
                          <c:v>Ashbury</c:v>
                        </c:pt>
                        <c:pt idx="1">
                          <c:v>Ashbury</c:v>
                        </c:pt>
                        <c:pt idx="2">
                          <c:v>Ashbury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'Property Prices'!$B$11:$B$12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4EF-4E20-8C09-CFB1535F5539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'Property Prices'!$C$2:$E$3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Y2011</c:v>
                        </c:pt>
                        <c:pt idx="1">
                          <c:v>Y2016</c:v>
                        </c:pt>
                        <c:pt idx="2">
                          <c:v>Y2021</c:v>
                        </c:pt>
                      </c:lvl>
                      <c:lvl>
                        <c:pt idx="0">
                          <c:v>Ashbury</c:v>
                        </c:pt>
                        <c:pt idx="1">
                          <c:v>Ashbury</c:v>
                        </c:pt>
                        <c:pt idx="2">
                          <c:v>Ashbury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'Property Prices'!$B$16:$B$18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4EF-4E20-8C09-CFB1535F553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'Property Prices'!$B$5:$B$5</c15:sqref>
                        </c15:formulaRef>
                      </c:ext>
                    </c:extLst>
                    <c:strCache>
                      <c:ptCount val="1"/>
                      <c:pt idx="0">
                        <c:v>HouseholdsRentPayments&lt;30%Income (%)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'Property Prices'!$C$2:$E$3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Y2011</c:v>
                        </c:pt>
                        <c:pt idx="1">
                          <c:v>Y2016</c:v>
                        </c:pt>
                        <c:pt idx="2">
                          <c:v>Y2021</c:v>
                        </c:pt>
                      </c:lvl>
                      <c:lvl>
                        <c:pt idx="0">
                          <c:v>Ashbury</c:v>
                        </c:pt>
                        <c:pt idx="1">
                          <c:v>Ashbury</c:v>
                        </c:pt>
                        <c:pt idx="2">
                          <c:v>Ashbury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'Property Prices'!$C$5:$E$5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0.94799999999999995</c:v>
                      </c:pt>
                      <c:pt idx="1">
                        <c:v>0.96899999999999997</c:v>
                      </c:pt>
                      <c:pt idx="2">
                        <c:v>0.54400000000000004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4EF-4E20-8C09-CFB1535F553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'Property Prices'!$B$7:$B$7</c15:sqref>
                        </c15:formulaRef>
                      </c:ext>
                    </c:extLst>
                    <c:strCache>
                      <c:ptCount val="1"/>
                      <c:pt idx="0">
                        <c:v>HouseholdsMortgageRepayments&lt;30%Income(%)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'Property Prices'!$C$2:$E$3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Y2011</c:v>
                        </c:pt>
                        <c:pt idx="1">
                          <c:v>Y2016</c:v>
                        </c:pt>
                        <c:pt idx="2">
                          <c:v>Y2021</c:v>
                        </c:pt>
                      </c:lvl>
                      <c:lvl>
                        <c:pt idx="0">
                          <c:v>Ashbury</c:v>
                        </c:pt>
                        <c:pt idx="1">
                          <c:v>Ashbury</c:v>
                        </c:pt>
                        <c:pt idx="2">
                          <c:v>Ashbury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'Property Prices'!$C$7:$E$7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0.88500000000000001</c:v>
                      </c:pt>
                      <c:pt idx="1">
                        <c:v>0.93100000000000005</c:v>
                      </c:pt>
                      <c:pt idx="2">
                        <c:v>0.77400000000000002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4EF-4E20-8C09-CFB1535F5539}"/>
                  </c:ext>
                </c:extLst>
              </c15:ser>
            </c15:filteredLineSeries>
          </c:ext>
        </c:extLst>
      </c:lineChart>
      <c:catAx>
        <c:axId val="1914609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600351"/>
        <c:crosses val="autoZero"/>
        <c:auto val="1"/>
        <c:lblAlgn val="ctr"/>
        <c:lblOffset val="100"/>
        <c:noMultiLvlLbl val="0"/>
      </c:catAx>
      <c:valAx>
        <c:axId val="191460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609503"/>
        <c:crosses val="autoZero"/>
        <c:crossBetween val="between"/>
      </c:valAx>
      <c:valAx>
        <c:axId val="188246163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Payment</a:t>
                </a:r>
                <a:r>
                  <a:rPr lang="en-US" baseline="0"/>
                  <a:t> Percentage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469951"/>
        <c:crosses val="max"/>
        <c:crossBetween val="between"/>
      </c:valAx>
      <c:catAx>
        <c:axId val="18824699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24616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Property Price vs Payments&lt;30% Income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'Property Prices'!$B$4:$B$4</c:f>
              <c:strCache>
                <c:ptCount val="1"/>
                <c:pt idx="0">
                  <c:v>MedianHousePrice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dLbl>
              <c:idx val="2"/>
              <c:layout>
                <c:manualLayout>
                  <c:x val="-3.6726128016789088E-2"/>
                  <c:y val="4.0733197556008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E29F-4C96-BF05-041A71F6A3AC}"/>
                </c:ext>
              </c:extLst>
            </c:dLbl>
            <c:spPr>
              <a:gradFill>
                <a:gsLst>
                  <a:gs pos="0">
                    <a:schemeClr val="accent1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'Property Prices'!$C$2:$E$3</c:f>
              <c:multiLvlStrCache>
                <c:ptCount val="3"/>
                <c:lvl>
                  <c:pt idx="0">
                    <c:v>Y2011</c:v>
                  </c:pt>
                  <c:pt idx="1">
                    <c:v>Y2016</c:v>
                  </c:pt>
                  <c:pt idx="2">
                    <c:v>Y2021</c:v>
                  </c:pt>
                </c:lvl>
                <c:lvl>
                  <c:pt idx="0">
                    <c:v>Ashbury</c:v>
                  </c:pt>
                  <c:pt idx="1">
                    <c:v>Ashbury</c:v>
                  </c:pt>
                  <c:pt idx="2">
                    <c:v>Ashbury</c:v>
                  </c:pt>
                </c:lvl>
              </c:multiLvlStrCache>
            </c:multiLvlStrRef>
          </c:cat>
          <c:val>
            <c:numRef>
              <c:f>'Property Prices'!$C$4:$E$4</c:f>
              <c:numCache>
                <c:formatCode>"$"#,##0_);[Red]\("$"#,##0\)</c:formatCode>
                <c:ptCount val="3"/>
                <c:pt idx="0">
                  <c:v>874000</c:v>
                </c:pt>
                <c:pt idx="1">
                  <c:v>1560000</c:v>
                </c:pt>
                <c:pt idx="2">
                  <c:v>1972500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8-4FEA-ADD1-6BB1C0E46B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14609503"/>
        <c:axId val="1914600351"/>
      </c:areaChart>
      <c:lineChart>
        <c:grouping val="standard"/>
        <c:varyColors val="0"/>
        <c:ser>
          <c:idx val="5"/>
          <c:order val="5"/>
          <c:tx>
            <c:strRef>
              <c:f>'Property Prices'!$B$7:$B$7</c:f>
              <c:strCache>
                <c:ptCount val="1"/>
                <c:pt idx="0">
                  <c:v>HouseholdsMortgageRepayments&lt;30%Income(%)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2735222105631371E-2"/>
                  <c:y val="5.43109300746775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E29F-4C96-BF05-041A71F6A3AC}"/>
                </c:ext>
              </c:extLst>
            </c:dLbl>
            <c:dLbl>
              <c:idx val="1"/>
              <c:layout>
                <c:manualLayout>
                  <c:x val="-3.6726128016789088E-2"/>
                  <c:y val="6.10997963340122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E29F-4C96-BF05-041A71F6A3AC}"/>
                </c:ext>
              </c:extLst>
            </c:dLbl>
            <c:spPr>
              <a:gradFill>
                <a:gsLst>
                  <a:gs pos="0">
                    <a:srgbClr val="92D050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'Property Prices'!$C$2:$E$3</c:f>
              <c:multiLvlStrCache>
                <c:ptCount val="3"/>
                <c:lvl>
                  <c:pt idx="0">
                    <c:v>Y2011</c:v>
                  </c:pt>
                  <c:pt idx="1">
                    <c:v>Y2016</c:v>
                  </c:pt>
                  <c:pt idx="2">
                    <c:v>Y2021</c:v>
                  </c:pt>
                </c:lvl>
                <c:lvl>
                  <c:pt idx="0">
                    <c:v>Ashbury</c:v>
                  </c:pt>
                  <c:pt idx="1">
                    <c:v>Ashbury</c:v>
                  </c:pt>
                  <c:pt idx="2">
                    <c:v>Ashbury</c:v>
                  </c:pt>
                </c:lvl>
              </c:multiLvlStrCache>
            </c:multiLvlStrRef>
          </c:cat>
          <c:val>
            <c:numRef>
              <c:f>'Property Prices'!$C$7:$E$7</c:f>
              <c:numCache>
                <c:formatCode>0.00%</c:formatCode>
                <c:ptCount val="3"/>
                <c:pt idx="0">
                  <c:v>0.88500000000000001</c:v>
                </c:pt>
                <c:pt idx="1">
                  <c:v>0.93100000000000005</c:v>
                </c:pt>
                <c:pt idx="2">
                  <c:v>0.77400000000000002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38-4FEA-ADD1-6BB1C0E46BD2}"/>
            </c:ext>
          </c:extLst>
        </c:ser>
        <c:ser>
          <c:idx val="3"/>
          <c:order val="3"/>
          <c:tx>
            <c:strRef>
              <c:f>'Property Prices'!$B$5:$B$5</c:f>
              <c:strCache>
                <c:ptCount val="1"/>
                <c:pt idx="0">
                  <c:v>HouseholdsRentPayments&lt;30%Income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7981811822315496E-2"/>
                  <c:y val="-4.4127630685675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E29F-4C96-BF05-041A71F6A3AC}"/>
                </c:ext>
              </c:extLst>
            </c:dLbl>
            <c:dLbl>
              <c:idx val="1"/>
              <c:layout>
                <c:manualLayout>
                  <c:x val="-6.9954529555788739E-3"/>
                  <c:y val="-6.10997963340122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E29F-4C96-BF05-041A71F6A3AC}"/>
                </c:ext>
              </c:extLst>
            </c:dLbl>
            <c:spPr>
              <a:gradFill>
                <a:gsLst>
                  <a:gs pos="0">
                    <a:srgbClr val="FFFF00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'Property Prices'!$C$2:$E$3</c:f>
              <c:multiLvlStrCache>
                <c:ptCount val="3"/>
                <c:lvl>
                  <c:pt idx="0">
                    <c:v>Y2011</c:v>
                  </c:pt>
                  <c:pt idx="1">
                    <c:v>Y2016</c:v>
                  </c:pt>
                  <c:pt idx="2">
                    <c:v>Y2021</c:v>
                  </c:pt>
                </c:lvl>
                <c:lvl>
                  <c:pt idx="0">
                    <c:v>Ashbury</c:v>
                  </c:pt>
                  <c:pt idx="1">
                    <c:v>Ashbury</c:v>
                  </c:pt>
                  <c:pt idx="2">
                    <c:v>Ashbury</c:v>
                  </c:pt>
                </c:lvl>
              </c:multiLvlStrCache>
            </c:multiLvlStrRef>
          </c:cat>
          <c:val>
            <c:numRef>
              <c:f>'Property Prices'!$C$5:$E$5</c:f>
              <c:numCache>
                <c:formatCode>0.00%</c:formatCode>
                <c:ptCount val="3"/>
                <c:pt idx="0">
                  <c:v>0.94799999999999995</c:v>
                </c:pt>
                <c:pt idx="1">
                  <c:v>0.96899999999999997</c:v>
                </c:pt>
                <c:pt idx="2">
                  <c:v>0.54400000000000004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38-4FEA-ADD1-6BB1C0E46B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14607423"/>
        <c:axId val="191458870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'Property Prices'!$C$2:$E$3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Y2011</c:v>
                        </c:pt>
                        <c:pt idx="1">
                          <c:v>Y2016</c:v>
                        </c:pt>
                        <c:pt idx="2">
                          <c:v>Y2021</c:v>
                        </c:pt>
                      </c:lvl>
                      <c:lvl>
                        <c:pt idx="0">
                          <c:v>Ashbury</c:v>
                        </c:pt>
                        <c:pt idx="1">
                          <c:v>Ashbury</c:v>
                        </c:pt>
                        <c:pt idx="2">
                          <c:v>Ashbury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'Property Prices'!$K$48:$K$49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338-4FEA-ADD1-6BB1C0E46BD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'Property Prices'!$B$6:$B$6</c15:sqref>
                        </c15:formulaRef>
                      </c:ext>
                    </c:extLst>
                    <c:strCache>
                      <c:ptCount val="1"/>
                      <c:pt idx="0">
                        <c:v>HouseholdsRentPayments&gt;30%Income(%)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'Property Prices'!$C$2:$E$3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Y2011</c:v>
                        </c:pt>
                        <c:pt idx="1">
                          <c:v>Y2016</c:v>
                        </c:pt>
                        <c:pt idx="2">
                          <c:v>Y2021</c:v>
                        </c:pt>
                      </c:lvl>
                      <c:lvl>
                        <c:pt idx="0">
                          <c:v>Ashbury</c:v>
                        </c:pt>
                        <c:pt idx="1">
                          <c:v>Ashbury</c:v>
                        </c:pt>
                        <c:pt idx="2">
                          <c:v>Ashbury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'Property Prices'!$C$6:$E$6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5.1999999999999998E-2</c:v>
                      </c:pt>
                      <c:pt idx="1">
                        <c:v>3.1E-2</c:v>
                      </c:pt>
                      <c:pt idx="2">
                        <c:v>0.33800000000000002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338-4FEA-ADD1-6BB1C0E46BD2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'Property Prices'!$C$2:$E$3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Y2011</c:v>
                        </c:pt>
                        <c:pt idx="1">
                          <c:v>Y2016</c:v>
                        </c:pt>
                        <c:pt idx="2">
                          <c:v>Y2021</c:v>
                        </c:pt>
                      </c:lvl>
                      <c:lvl>
                        <c:pt idx="0">
                          <c:v>Ashbury</c:v>
                        </c:pt>
                        <c:pt idx="1">
                          <c:v>Ashbury</c:v>
                        </c:pt>
                        <c:pt idx="2">
                          <c:v>Ashbury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'Property Prices'!$I$46:$I$48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338-4FEA-ADD1-6BB1C0E46BD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'Property Prices'!$B$8:$B$8</c15:sqref>
                        </c15:formulaRef>
                      </c:ext>
                    </c:extLst>
                    <c:strCache>
                      <c:ptCount val="1"/>
                      <c:pt idx="0">
                        <c:v>HouseholdsMortgageRepayments&gt;30%Income(%)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'Property Prices'!$C$2:$E$3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Y2011</c:v>
                        </c:pt>
                        <c:pt idx="1">
                          <c:v>Y2016</c:v>
                        </c:pt>
                        <c:pt idx="2">
                          <c:v>Y2021</c:v>
                        </c:pt>
                      </c:lvl>
                      <c:lvl>
                        <c:pt idx="0">
                          <c:v>Ashbury</c:v>
                        </c:pt>
                        <c:pt idx="1">
                          <c:v>Ashbury</c:v>
                        </c:pt>
                        <c:pt idx="2">
                          <c:v>Ashbury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'Property Prices'!$C$8:$E$8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0.115</c:v>
                      </c:pt>
                      <c:pt idx="1">
                        <c:v>6.9000000000000006E-2</c:v>
                      </c:pt>
                      <c:pt idx="2">
                        <c:v>0.13800000000000001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338-4FEA-ADD1-6BB1C0E46BD2}"/>
                  </c:ext>
                </c:extLst>
              </c15:ser>
            </c15:filteredLineSeries>
          </c:ext>
        </c:extLst>
      </c:lineChart>
      <c:catAx>
        <c:axId val="1914609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600351"/>
        <c:crosses val="autoZero"/>
        <c:auto val="1"/>
        <c:lblAlgn val="ctr"/>
        <c:lblOffset val="100"/>
        <c:noMultiLvlLbl val="0"/>
      </c:catAx>
      <c:valAx>
        <c:axId val="191460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609503"/>
        <c:crosses val="autoZero"/>
        <c:crossBetween val="between"/>
      </c:valAx>
      <c:valAx>
        <c:axId val="191458870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Payments 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607423"/>
        <c:crosses val="max"/>
        <c:crossBetween val="between"/>
      </c:valAx>
      <c:catAx>
        <c:axId val="19146074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45887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Income vs Payments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1"/>
          <c:order val="1"/>
          <c:tx>
            <c:strRef>
              <c:f>Finance!$A$14</c:f>
              <c:strCache>
                <c:ptCount val="1"/>
                <c:pt idx="0">
                  <c:v>MedianMortgageWeeklyPayment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-7.2847682119205323E-2"/>
                  <c:y val="8.431703204047217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9ADD-4066-BBF9-C09555DA99FA}"/>
                </c:ext>
              </c:extLst>
            </c:dLbl>
            <c:dLbl>
              <c:idx val="1"/>
              <c:layout>
                <c:manualLayout>
                  <c:x val="-9.7130242825607102E-2"/>
                  <c:y val="1.68634064080944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9ADD-4066-BBF9-C09555DA99FA}"/>
                </c:ext>
              </c:extLst>
            </c:dLbl>
            <c:dLbl>
              <c:idx val="2"/>
              <c:layout>
                <c:manualLayout>
                  <c:x val="-0.10154525386313466"/>
                  <c:y val="5.62113546936481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9ADD-4066-BBF9-C09555DA99FA}"/>
                </c:ext>
              </c:extLst>
            </c:dLbl>
            <c:dLbl>
              <c:idx val="3"/>
              <c:layout>
                <c:manualLayout>
                  <c:x val="-9.2715231788079638E-2"/>
                  <c:y val="2.810567734682508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9ADD-4066-BBF9-C09555DA99FA}"/>
                </c:ext>
              </c:extLst>
            </c:dLbl>
            <c:spPr>
              <a:gradFill>
                <a:gsLst>
                  <a:gs pos="0">
                    <a:srgbClr val="FFFF00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Finance!$B$11:$E$12</c:f>
              <c:multiLvlStrCache>
                <c:ptCount val="4"/>
                <c:lvl>
                  <c:pt idx="0">
                    <c:v>Y2006</c:v>
                  </c:pt>
                  <c:pt idx="1">
                    <c:v>Y2011</c:v>
                  </c:pt>
                  <c:pt idx="2">
                    <c:v>Y2016</c:v>
                  </c:pt>
                  <c:pt idx="3">
                    <c:v>Y2021</c:v>
                  </c:pt>
                </c:lvl>
                <c:lvl>
                  <c:pt idx="0">
                    <c:v>Ashbury</c:v>
                  </c:pt>
                  <c:pt idx="1">
                    <c:v>Ashbury</c:v>
                  </c:pt>
                  <c:pt idx="2">
                    <c:v>Ashbury</c:v>
                  </c:pt>
                  <c:pt idx="3">
                    <c:v>Ashbury</c:v>
                  </c:pt>
                </c:lvl>
              </c:multiLvlStrCache>
            </c:multiLvlStrRef>
          </c:cat>
          <c:val>
            <c:numRef>
              <c:f>Finance!$B$14:$E$14</c:f>
              <c:numCache>
                <c:formatCode>_("$"* #,##0.00_);_("$"* \(#,##0.00\);_("$"* "-"??_);_(@_)</c:formatCode>
                <c:ptCount val="4"/>
                <c:pt idx="0">
                  <c:v>461.53846149999998</c:v>
                </c:pt>
                <c:pt idx="1">
                  <c:v>576.92307689999996</c:v>
                </c:pt>
                <c:pt idx="2">
                  <c:v>576.92307689999996</c:v>
                </c:pt>
                <c:pt idx="3">
                  <c:v>650.07692310000004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3C-421F-9724-FFF89DC64BB2}"/>
            </c:ext>
          </c:extLst>
        </c:ser>
        <c:ser>
          <c:idx val="2"/>
          <c:order val="2"/>
          <c:tx>
            <c:strRef>
              <c:f>Finance!$A$15</c:f>
              <c:strCache>
                <c:ptCount val="1"/>
                <c:pt idx="0">
                  <c:v>MedianWeeklyRent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-7.7262693156732912E-2"/>
                  <c:y val="-1.40528386734120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9ADD-4066-BBF9-C09555DA99FA}"/>
                </c:ext>
              </c:extLst>
            </c:dLbl>
            <c:dLbl>
              <c:idx val="1"/>
              <c:layout>
                <c:manualLayout>
                  <c:x val="-8.6092715231788117E-2"/>
                  <c:y val="1.40528386734119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9ADD-4066-BBF9-C09555DA99FA}"/>
                </c:ext>
              </c:extLst>
            </c:dLbl>
            <c:dLbl>
              <c:idx val="2"/>
              <c:layout>
                <c:manualLayout>
                  <c:x val="-0.10375275938189846"/>
                  <c:y val="1.12422709387296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9ADD-4066-BBF9-C09555DA99FA}"/>
                </c:ext>
              </c:extLst>
            </c:dLbl>
            <c:dLbl>
              <c:idx val="3"/>
              <c:layout>
                <c:manualLayout>
                  <c:x val="-9.9337748344370855E-2"/>
                  <c:y val="1.12422709387296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9ADD-4066-BBF9-C09555DA99FA}"/>
                </c:ext>
              </c:extLst>
            </c:dLbl>
            <c:spPr>
              <a:gradFill>
                <a:gsLst>
                  <a:gs pos="0">
                    <a:schemeClr val="bg1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Finance!$B$11:$E$12</c:f>
              <c:multiLvlStrCache>
                <c:ptCount val="4"/>
                <c:lvl>
                  <c:pt idx="0">
                    <c:v>Y2006</c:v>
                  </c:pt>
                  <c:pt idx="1">
                    <c:v>Y2011</c:v>
                  </c:pt>
                  <c:pt idx="2">
                    <c:v>Y2016</c:v>
                  </c:pt>
                  <c:pt idx="3">
                    <c:v>Y2021</c:v>
                  </c:pt>
                </c:lvl>
                <c:lvl>
                  <c:pt idx="0">
                    <c:v>Ashbury</c:v>
                  </c:pt>
                  <c:pt idx="1">
                    <c:v>Ashbury</c:v>
                  </c:pt>
                  <c:pt idx="2">
                    <c:v>Ashbury</c:v>
                  </c:pt>
                  <c:pt idx="3">
                    <c:v>Ashbury</c:v>
                  </c:pt>
                </c:lvl>
              </c:multiLvlStrCache>
            </c:multiLvlStrRef>
          </c:cat>
          <c:val>
            <c:numRef>
              <c:f>Finance!$B$15:$E$15</c:f>
              <c:numCache>
                <c:formatCode>_("$"* #,##0.00_);_("$"* \(#,##0.00\);_("$"* "-"??_);_(@_)</c:formatCode>
                <c:ptCount val="4"/>
                <c:pt idx="0">
                  <c:v>330</c:v>
                </c:pt>
                <c:pt idx="1">
                  <c:v>443</c:v>
                </c:pt>
                <c:pt idx="2">
                  <c:v>560</c:v>
                </c:pt>
                <c:pt idx="3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3C-421F-9724-FFF89DC64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589535"/>
        <c:axId val="1914588287"/>
      </c:areaChart>
      <c:barChart>
        <c:barDir val="col"/>
        <c:grouping val="clustered"/>
        <c:varyColors val="0"/>
        <c:ser>
          <c:idx val="0"/>
          <c:order val="0"/>
          <c:tx>
            <c:strRef>
              <c:f>Finance!$A$13</c:f>
              <c:strCache>
                <c:ptCount val="1"/>
                <c:pt idx="0">
                  <c:v>MedianHouseholdWeeIklyIncome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Finance!$B$11:$E$12</c:f>
              <c:multiLvlStrCache>
                <c:ptCount val="4"/>
                <c:lvl>
                  <c:pt idx="0">
                    <c:v>Y2006</c:v>
                  </c:pt>
                  <c:pt idx="1">
                    <c:v>Y2011</c:v>
                  </c:pt>
                  <c:pt idx="2">
                    <c:v>Y2016</c:v>
                  </c:pt>
                  <c:pt idx="3">
                    <c:v>Y2021</c:v>
                  </c:pt>
                </c:lvl>
                <c:lvl>
                  <c:pt idx="0">
                    <c:v>Ashbury</c:v>
                  </c:pt>
                  <c:pt idx="1">
                    <c:v>Ashbury</c:v>
                  </c:pt>
                  <c:pt idx="2">
                    <c:v>Ashbury</c:v>
                  </c:pt>
                  <c:pt idx="3">
                    <c:v>Ashbury</c:v>
                  </c:pt>
                </c:lvl>
              </c:multiLvlStrCache>
            </c:multiLvlStrRef>
          </c:cat>
          <c:val>
            <c:numRef>
              <c:f>Finance!$B$13:$E$13</c:f>
              <c:numCache>
                <c:formatCode>_("$"* #,##0.00_);_("$"* \(#,##0.00\);_("$"* "-"??_);_(@_)</c:formatCode>
                <c:ptCount val="4"/>
                <c:pt idx="0">
                  <c:v>1352</c:v>
                </c:pt>
                <c:pt idx="1">
                  <c:v>1693</c:v>
                </c:pt>
                <c:pt idx="2">
                  <c:v>2157</c:v>
                </c:pt>
                <c:pt idx="3">
                  <c:v>2571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3C-421F-9724-FFF89DC64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14589535"/>
        <c:axId val="1914588287"/>
      </c:barChart>
      <c:catAx>
        <c:axId val="191458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588287"/>
        <c:crosses val="autoZero"/>
        <c:auto val="1"/>
        <c:lblAlgn val="ctr"/>
        <c:lblOffset val="100"/>
        <c:noMultiLvlLbl val="0"/>
      </c:catAx>
      <c:valAx>
        <c:axId val="191458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58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YOY change in</a:t>
            </a:r>
            <a:r>
              <a:rPr lang="en-US" baseline="0"/>
              <a:t> Weekly Income and Payments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Finance!$A$19</c:f>
              <c:strCache>
                <c:ptCount val="1"/>
                <c:pt idx="0">
                  <c:v>MedianHouseholdWeeIklyIncome(% change)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Finance!$B$17:$E$18</c:f>
              <c:multiLvlStrCache>
                <c:ptCount val="4"/>
                <c:lvl>
                  <c:pt idx="0">
                    <c:v>Y2006</c:v>
                  </c:pt>
                  <c:pt idx="1">
                    <c:v>Y2011</c:v>
                  </c:pt>
                  <c:pt idx="2">
                    <c:v>Y2016</c:v>
                  </c:pt>
                  <c:pt idx="3">
                    <c:v>Y2021</c:v>
                  </c:pt>
                </c:lvl>
                <c:lvl>
                  <c:pt idx="0">
                    <c:v>Ashbury</c:v>
                  </c:pt>
                  <c:pt idx="1">
                    <c:v>Ashbury</c:v>
                  </c:pt>
                  <c:pt idx="2">
                    <c:v>Ashbury</c:v>
                  </c:pt>
                  <c:pt idx="3">
                    <c:v>Ashbury</c:v>
                  </c:pt>
                </c:lvl>
              </c:multiLvlStrCache>
            </c:multiLvlStrRef>
          </c:cat>
          <c:val>
            <c:numRef>
              <c:f>Finance!$B$19:$E$19</c:f>
              <c:numCache>
                <c:formatCode>0%</c:formatCode>
                <c:ptCount val="4"/>
                <c:pt idx="0">
                  <c:v>0</c:v>
                </c:pt>
                <c:pt idx="1">
                  <c:v>0.25221893491124259</c:v>
                </c:pt>
                <c:pt idx="2">
                  <c:v>0.27406969875959836</c:v>
                </c:pt>
                <c:pt idx="3">
                  <c:v>0.19193324061196107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3-4CD2-9143-DBF046364D26}"/>
            </c:ext>
          </c:extLst>
        </c:ser>
        <c:ser>
          <c:idx val="1"/>
          <c:order val="1"/>
          <c:tx>
            <c:strRef>
              <c:f>Finance!$A$20</c:f>
              <c:strCache>
                <c:ptCount val="1"/>
                <c:pt idx="0">
                  <c:v>MedianMortgageWeeklyPayment(% change)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Finance!$B$17:$E$18</c:f>
              <c:multiLvlStrCache>
                <c:ptCount val="4"/>
                <c:lvl>
                  <c:pt idx="0">
                    <c:v>Y2006</c:v>
                  </c:pt>
                  <c:pt idx="1">
                    <c:v>Y2011</c:v>
                  </c:pt>
                  <c:pt idx="2">
                    <c:v>Y2016</c:v>
                  </c:pt>
                  <c:pt idx="3">
                    <c:v>Y2021</c:v>
                  </c:pt>
                </c:lvl>
                <c:lvl>
                  <c:pt idx="0">
                    <c:v>Ashbury</c:v>
                  </c:pt>
                  <c:pt idx="1">
                    <c:v>Ashbury</c:v>
                  </c:pt>
                  <c:pt idx="2">
                    <c:v>Ashbury</c:v>
                  </c:pt>
                  <c:pt idx="3">
                    <c:v>Ashbury</c:v>
                  </c:pt>
                </c:lvl>
              </c:multiLvlStrCache>
            </c:multiLvlStrRef>
          </c:cat>
          <c:val>
            <c:numRef>
              <c:f>Finance!$B$20:$E$20</c:f>
              <c:numCache>
                <c:formatCode>0%</c:formatCode>
                <c:ptCount val="4"/>
                <c:pt idx="0">
                  <c:v>0</c:v>
                </c:pt>
                <c:pt idx="1">
                  <c:v>0.25000000005416662</c:v>
                </c:pt>
                <c:pt idx="2">
                  <c:v>0</c:v>
                </c:pt>
                <c:pt idx="3">
                  <c:v>0.12680000008507217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3-4CD2-9143-DBF046364D26}"/>
            </c:ext>
          </c:extLst>
        </c:ser>
        <c:ser>
          <c:idx val="2"/>
          <c:order val="2"/>
          <c:tx>
            <c:strRef>
              <c:f>Finance!$A$21</c:f>
              <c:strCache>
                <c:ptCount val="1"/>
                <c:pt idx="0">
                  <c:v>MedianWeeklyRent(% change)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Finance!$B$17:$E$18</c:f>
              <c:multiLvlStrCache>
                <c:ptCount val="4"/>
                <c:lvl>
                  <c:pt idx="0">
                    <c:v>Y2006</c:v>
                  </c:pt>
                  <c:pt idx="1">
                    <c:v>Y2011</c:v>
                  </c:pt>
                  <c:pt idx="2">
                    <c:v>Y2016</c:v>
                  </c:pt>
                  <c:pt idx="3">
                    <c:v>Y2021</c:v>
                  </c:pt>
                </c:lvl>
                <c:lvl>
                  <c:pt idx="0">
                    <c:v>Ashbury</c:v>
                  </c:pt>
                  <c:pt idx="1">
                    <c:v>Ashbury</c:v>
                  </c:pt>
                  <c:pt idx="2">
                    <c:v>Ashbury</c:v>
                  </c:pt>
                  <c:pt idx="3">
                    <c:v>Ashbury</c:v>
                  </c:pt>
                </c:lvl>
              </c:multiLvlStrCache>
            </c:multiLvlStrRef>
          </c:cat>
          <c:val>
            <c:numRef>
              <c:f>Finance!$B$21:$E$21</c:f>
              <c:numCache>
                <c:formatCode>0%</c:formatCode>
                <c:ptCount val="4"/>
                <c:pt idx="0">
                  <c:v>0</c:v>
                </c:pt>
                <c:pt idx="1">
                  <c:v>0.34242424242424241</c:v>
                </c:pt>
                <c:pt idx="2">
                  <c:v>0.26410835214446954</c:v>
                </c:pt>
                <c:pt idx="3">
                  <c:v>7.1428571428571425E-2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3-4CD2-9143-DBF046364D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192404239"/>
        <c:axId val="1192405903"/>
      </c:barChart>
      <c:catAx>
        <c:axId val="119240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405903"/>
        <c:crosses val="autoZero"/>
        <c:auto val="1"/>
        <c:lblAlgn val="ctr"/>
        <c:lblOffset val="100"/>
        <c:noMultiLvlLbl val="0"/>
      </c:catAx>
      <c:valAx>
        <c:axId val="119240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Change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40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and Median 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1"/>
          <c:order val="1"/>
          <c:tx>
            <c:strRef>
              <c:f>Population!$A$4</c:f>
              <c:strCache>
                <c:ptCount val="1"/>
                <c:pt idx="0">
                  <c:v>MedianAge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-4.4843049327354285E-2"/>
                  <c:y val="6.51340996168580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D4B2-411A-B90B-9EB98EF3B8B8}"/>
                </c:ext>
              </c:extLst>
            </c:dLbl>
            <c:dLbl>
              <c:idx val="1"/>
              <c:layout>
                <c:manualLayout>
                  <c:x val="-6.726457399103139E-2"/>
                  <c:y val="7.662835249042074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4B2-411A-B90B-9EB98EF3B8B8}"/>
                </c:ext>
              </c:extLst>
            </c:dLbl>
            <c:dLbl>
              <c:idx val="2"/>
              <c:layout>
                <c:manualLayout>
                  <c:x val="-6.2282012954658697E-2"/>
                  <c:y val="4.98084291187738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D4B2-411A-B90B-9EB98EF3B8B8}"/>
                </c:ext>
              </c:extLst>
            </c:dLbl>
            <c:dLbl>
              <c:idx val="3"/>
              <c:layout>
                <c:manualLayout>
                  <c:x val="-6.726457399103139E-2"/>
                  <c:y val="4.98084291187738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D4B2-411A-B90B-9EB98EF3B8B8}"/>
                </c:ext>
              </c:extLst>
            </c:dLbl>
            <c:dLbl>
              <c:idx val="4"/>
              <c:layout>
                <c:manualLayout>
                  <c:x val="-8.2212257100149483E-2"/>
                  <c:y val="7.27969348659003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D4B2-411A-B90B-9EB98EF3B8B8}"/>
                </c:ext>
              </c:extLst>
            </c:dLbl>
            <c:spPr>
              <a:gradFill>
                <a:gsLst>
                  <a:gs pos="0">
                    <a:srgbClr val="FF0000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Population!$B$1:$F$2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Ashbury</c:v>
                  </c:pt>
                  <c:pt idx="1">
                    <c:v>Ashbury</c:v>
                  </c:pt>
                  <c:pt idx="2">
                    <c:v>Ashbury</c:v>
                  </c:pt>
                  <c:pt idx="3">
                    <c:v>Ashbury</c:v>
                  </c:pt>
                  <c:pt idx="4">
                    <c:v>Ashbury</c:v>
                  </c:pt>
                </c:lvl>
              </c:multiLvlStrCache>
            </c:multiLvlStrRef>
          </c:cat>
          <c:val>
            <c:numRef>
              <c:f>Population!$B$4:$F$4</c:f>
              <c:numCache>
                <c:formatCode>General</c:formatCode>
                <c:ptCount val="5"/>
                <c:pt idx="0">
                  <c:v>41.5</c:v>
                </c:pt>
                <c:pt idx="1">
                  <c:v>39</c:v>
                </c:pt>
                <c:pt idx="2">
                  <c:v>41</c:v>
                </c:pt>
                <c:pt idx="3">
                  <c:v>42</c:v>
                </c:pt>
                <c:pt idx="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C5-4262-95FE-1B40F192806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68547439"/>
        <c:axId val="1868543279"/>
      </c:areaChart>
      <c:barChart>
        <c:barDir val="col"/>
        <c:grouping val="clustered"/>
        <c:varyColors val="0"/>
        <c:ser>
          <c:idx val="0"/>
          <c:order val="0"/>
          <c:tx>
            <c:strRef>
              <c:f>Population!$A$3</c:f>
              <c:strCache>
                <c:ptCount val="1"/>
                <c:pt idx="0">
                  <c:v>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gradFill>
                <a:gsLst>
                  <a:gs pos="81000">
                    <a:srgbClr val="FFFF00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Population!$B$1:$F$2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Ashbury</c:v>
                  </c:pt>
                  <c:pt idx="1">
                    <c:v>Ashbury</c:v>
                  </c:pt>
                  <c:pt idx="2">
                    <c:v>Ashbury</c:v>
                  </c:pt>
                  <c:pt idx="3">
                    <c:v>Ashbury</c:v>
                  </c:pt>
                  <c:pt idx="4">
                    <c:v>Ashbury</c:v>
                  </c:pt>
                </c:lvl>
              </c:multiLvlStrCache>
            </c:multiLvlStrRef>
          </c:cat>
          <c:val>
            <c:numRef>
              <c:f>Population!$B$3:$F$3</c:f>
              <c:numCache>
                <c:formatCode>#,##0</c:formatCode>
                <c:ptCount val="5"/>
                <c:pt idx="0">
                  <c:v>3224</c:v>
                </c:pt>
                <c:pt idx="1">
                  <c:v>3242</c:v>
                </c:pt>
                <c:pt idx="2">
                  <c:v>3134</c:v>
                </c:pt>
                <c:pt idx="3">
                  <c:v>3329</c:v>
                </c:pt>
                <c:pt idx="4">
                  <c:v>3353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C5-4262-95FE-1B40F192806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868559087"/>
        <c:axId val="1868552015"/>
      </c:barChart>
      <c:catAx>
        <c:axId val="186855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552015"/>
        <c:crosses val="autoZero"/>
        <c:auto val="1"/>
        <c:lblAlgn val="ctr"/>
        <c:lblOffset val="100"/>
        <c:noMultiLvlLbl val="0"/>
      </c:catAx>
      <c:valAx>
        <c:axId val="186855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559087"/>
        <c:crosses val="autoZero"/>
        <c:crossBetween val="between"/>
      </c:valAx>
      <c:valAx>
        <c:axId val="1868543279"/>
        <c:scaling>
          <c:orientation val="minMax"/>
          <c:max val="50"/>
          <c:min val="3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 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547439"/>
        <c:crosses val="max"/>
        <c:crossBetween val="between"/>
      </c:valAx>
      <c:catAx>
        <c:axId val="18685474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68543279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and BirthinAustralia(%)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Population!$A$11</c:f>
              <c:strCache>
                <c:ptCount val="1"/>
                <c:pt idx="0">
                  <c:v>BirthInAustralia(%)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multiLvlStrRef>
              <c:f>Population!$B$8:$F$9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Ashbury</c:v>
                  </c:pt>
                  <c:pt idx="1">
                    <c:v>Ashbury</c:v>
                  </c:pt>
                  <c:pt idx="2">
                    <c:v>Ashbury</c:v>
                  </c:pt>
                  <c:pt idx="3">
                    <c:v>Ashbury</c:v>
                  </c:pt>
                  <c:pt idx="4">
                    <c:v>Ashbury</c:v>
                  </c:pt>
                </c:lvl>
              </c:multiLvlStrCache>
            </c:multiLvlStrRef>
          </c:cat>
          <c:val>
            <c:numRef>
              <c:f>Population!$B$11:$F$11</c:f>
              <c:numCache>
                <c:formatCode>0.00%</c:formatCode>
                <c:ptCount val="5"/>
                <c:pt idx="0">
                  <c:v>0.59199999999999997</c:v>
                </c:pt>
                <c:pt idx="1">
                  <c:v>0.58899999999999997</c:v>
                </c:pt>
                <c:pt idx="2">
                  <c:v>0.63600000000000001</c:v>
                </c:pt>
                <c:pt idx="3">
                  <c:v>0.65800000000000003</c:v>
                </c:pt>
                <c:pt idx="4">
                  <c:v>0.66700000000000004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D8-4609-9E3A-5DDDD2868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991311"/>
        <c:axId val="1320989647"/>
      </c:areaChart>
      <c:barChart>
        <c:barDir val="col"/>
        <c:grouping val="clustered"/>
        <c:varyColors val="0"/>
        <c:ser>
          <c:idx val="0"/>
          <c:order val="0"/>
          <c:tx>
            <c:strRef>
              <c:f>Population!$A$10</c:f>
              <c:strCache>
                <c:ptCount val="1"/>
                <c:pt idx="0">
                  <c:v>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Population!$B$8:$F$9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Ashbury</c:v>
                  </c:pt>
                  <c:pt idx="1">
                    <c:v>Ashbury</c:v>
                  </c:pt>
                  <c:pt idx="2">
                    <c:v>Ashbury</c:v>
                  </c:pt>
                  <c:pt idx="3">
                    <c:v>Ashbury</c:v>
                  </c:pt>
                  <c:pt idx="4">
                    <c:v>Ashbury</c:v>
                  </c:pt>
                </c:lvl>
              </c:multiLvlStrCache>
            </c:multiLvlStrRef>
          </c:cat>
          <c:val>
            <c:numRef>
              <c:f>Population!$B$10:$F$10</c:f>
              <c:numCache>
                <c:formatCode>#,##0</c:formatCode>
                <c:ptCount val="5"/>
                <c:pt idx="0">
                  <c:v>3224</c:v>
                </c:pt>
                <c:pt idx="1">
                  <c:v>3242</c:v>
                </c:pt>
                <c:pt idx="2">
                  <c:v>3134</c:v>
                </c:pt>
                <c:pt idx="3">
                  <c:v>3329</c:v>
                </c:pt>
                <c:pt idx="4">
                  <c:v>3353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D8-4609-9E3A-5DDDD2868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8551599"/>
        <c:axId val="1868549519"/>
      </c:barChart>
      <c:valAx>
        <c:axId val="132098964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991311"/>
        <c:crosses val="max"/>
        <c:crossBetween val="between"/>
      </c:valAx>
      <c:catAx>
        <c:axId val="1320991311"/>
        <c:scaling>
          <c:orientation val="minMax"/>
        </c:scaling>
        <c:delete val="1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320989647"/>
        <c:crosses val="autoZero"/>
        <c:auto val="1"/>
        <c:lblAlgn val="ctr"/>
        <c:lblOffset val="100"/>
        <c:noMultiLvlLbl val="0"/>
      </c:catAx>
      <c:valAx>
        <c:axId val="18685495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layout>
            <c:manualLayout>
              <c:xMode val="edge"/>
              <c:yMode val="edge"/>
              <c:x val="9.6222347206599154E-2"/>
              <c:y val="0.25084756041354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551599"/>
        <c:crosses val="autoZero"/>
        <c:crossBetween val="between"/>
      </c:valAx>
      <c:catAx>
        <c:axId val="18685515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68549519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Property Ownership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Ownership!$A$3</c:f>
              <c:strCache>
                <c:ptCount val="1"/>
                <c:pt idx="0">
                  <c:v>FullyOwned(%)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gradFill flip="none" rotWithShape="1">
                <a:gsLst>
                  <a:gs pos="0">
                    <a:schemeClr val="accent1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2700000" scaled="1"/>
                <a:tileRect/>
              </a:gra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Ownership!$B$1:$F$2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Ashbury</c:v>
                  </c:pt>
                  <c:pt idx="1">
                    <c:v>Ashbury</c:v>
                  </c:pt>
                  <c:pt idx="2">
                    <c:v>Ashbury</c:v>
                  </c:pt>
                  <c:pt idx="3">
                    <c:v>Ashbury</c:v>
                  </c:pt>
                  <c:pt idx="4">
                    <c:v>Ashbury</c:v>
                  </c:pt>
                </c:lvl>
              </c:multiLvlStrCache>
            </c:multiLvlStrRef>
          </c:cat>
          <c:val>
            <c:numRef>
              <c:f>Ownership!$B$3:$F$3</c:f>
              <c:numCache>
                <c:formatCode>0.00%</c:formatCode>
                <c:ptCount val="5"/>
                <c:pt idx="0">
                  <c:v>0.57899999999999996</c:v>
                </c:pt>
                <c:pt idx="1">
                  <c:v>0.48099999999999998</c:v>
                </c:pt>
                <c:pt idx="2">
                  <c:v>0.499</c:v>
                </c:pt>
                <c:pt idx="3">
                  <c:v>0.497</c:v>
                </c:pt>
                <c:pt idx="4">
                  <c:v>0.48899999999999999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0C-4ACA-A0BE-5BA698AB86B8}"/>
            </c:ext>
          </c:extLst>
        </c:ser>
        <c:ser>
          <c:idx val="1"/>
          <c:order val="1"/>
          <c:tx>
            <c:strRef>
              <c:f>Ownership!$A$4</c:f>
              <c:strCache>
                <c:ptCount val="1"/>
                <c:pt idx="0">
                  <c:v>OwnedWithMortgage(%)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gradFill>
                <a:gsLst>
                  <a:gs pos="0">
                    <a:schemeClr val="accent2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Ownership!$B$1:$F$2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Ashbury</c:v>
                  </c:pt>
                  <c:pt idx="1">
                    <c:v>Ashbury</c:v>
                  </c:pt>
                  <c:pt idx="2">
                    <c:v>Ashbury</c:v>
                  </c:pt>
                  <c:pt idx="3">
                    <c:v>Ashbury</c:v>
                  </c:pt>
                  <c:pt idx="4">
                    <c:v>Ashbury</c:v>
                  </c:pt>
                </c:lvl>
              </c:multiLvlStrCache>
            </c:multiLvlStrRef>
          </c:cat>
          <c:val>
            <c:numRef>
              <c:f>Ownership!$B$4:$F$4</c:f>
              <c:numCache>
                <c:formatCode>0.00%</c:formatCode>
                <c:ptCount val="5"/>
                <c:pt idx="0">
                  <c:v>0.22800000000000001</c:v>
                </c:pt>
                <c:pt idx="1">
                  <c:v>0.30199999999999999</c:v>
                </c:pt>
                <c:pt idx="2">
                  <c:v>0.35</c:v>
                </c:pt>
                <c:pt idx="3">
                  <c:v>0.36899999999999999</c:v>
                </c:pt>
                <c:pt idx="4">
                  <c:v>0.372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0C-4ACA-A0BE-5BA698AB86B8}"/>
            </c:ext>
          </c:extLst>
        </c:ser>
        <c:ser>
          <c:idx val="2"/>
          <c:order val="2"/>
          <c:tx>
            <c:strRef>
              <c:f>Ownership!$A$5</c:f>
              <c:strCache>
                <c:ptCount val="1"/>
                <c:pt idx="0">
                  <c:v>Rented(%)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gradFill>
                <a:gsLst>
                  <a:gs pos="0">
                    <a:schemeClr val="bg1">
                      <a:lumMod val="50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Ownership!$B$1:$F$2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Ashbury</c:v>
                  </c:pt>
                  <c:pt idx="1">
                    <c:v>Ashbury</c:v>
                  </c:pt>
                  <c:pt idx="2">
                    <c:v>Ashbury</c:v>
                  </c:pt>
                  <c:pt idx="3">
                    <c:v>Ashbury</c:v>
                  </c:pt>
                  <c:pt idx="4">
                    <c:v>Ashbury</c:v>
                  </c:pt>
                </c:lvl>
              </c:multiLvlStrCache>
            </c:multiLvlStrRef>
          </c:cat>
          <c:val>
            <c:numRef>
              <c:f>Ownership!$B$5:$F$5</c:f>
              <c:numCache>
                <c:formatCode>0.00%</c:formatCode>
                <c:ptCount val="5"/>
                <c:pt idx="0">
                  <c:v>0.12</c:v>
                </c:pt>
                <c:pt idx="1">
                  <c:v>0.13500000000000001</c:v>
                </c:pt>
                <c:pt idx="2">
                  <c:v>0.121</c:v>
                </c:pt>
                <c:pt idx="3">
                  <c:v>0.11600000000000001</c:v>
                </c:pt>
                <c:pt idx="4">
                  <c:v>0.123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0C-4ACA-A0BE-5BA698AB86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77302799"/>
        <c:axId val="1877294479"/>
      </c:barChart>
      <c:catAx>
        <c:axId val="187730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294479"/>
        <c:crosses val="autoZero"/>
        <c:auto val="1"/>
        <c:lblAlgn val="ctr"/>
        <c:lblOffset val="100"/>
        <c:noMultiLvlLbl val="0"/>
      </c:catAx>
      <c:valAx>
        <c:axId val="187729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Owned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30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16</xdr:row>
      <xdr:rowOff>15240</xdr:rowOff>
    </xdr:from>
    <xdr:to>
      <xdr:col>12</xdr:col>
      <xdr:colOff>518160</xdr:colOff>
      <xdr:row>41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0.28372</cdr:x>
      <cdr:y>0.18022</cdr:y>
    </cdr:from>
    <cdr:to>
      <cdr:x>0.70629</cdr:x>
      <cdr:y>0.2115</cdr:y>
    </cdr:to>
    <cdr:sp macro="" textlink="">
      <cdr:nvSpPr>
        <cdr:cNvPr id="2" name="Right Arrow 1"/>
        <cdr:cNvSpPr/>
      </cdr:nvSpPr>
      <cdr:spPr>
        <a:xfrm xmlns:a="http://schemas.openxmlformats.org/drawingml/2006/main" rot="190080">
          <a:off x="2263560" y="851427"/>
          <a:ext cx="3371319" cy="147787"/>
        </a:xfrm>
        <a:prstGeom xmlns:a="http://schemas.openxmlformats.org/drawingml/2006/main" prst="rightArrow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0.36676</cdr:x>
      <cdr:y>0.13065</cdr:y>
    </cdr:from>
    <cdr:to>
      <cdr:x>0.48138</cdr:x>
      <cdr:y>0.32419</cdr:y>
    </cdr:to>
    <cdr:sp macro="" textlink="">
      <cdr:nvSpPr>
        <cdr:cNvPr id="3" name="TextBox 2"/>
        <cdr:cNvSpPr txBox="1"/>
      </cdr:nvSpPr>
      <cdr:spPr>
        <a:xfrm xmlns:a="http://schemas.openxmlformats.org/drawingml/2006/main" rot="162829">
          <a:off x="2926081" y="61722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Fully Owned(Downward</a:t>
          </a:r>
          <a:r>
            <a:rPr lang="en-US" sz="1100" baseline="0"/>
            <a:t> Trend)</a:t>
          </a:r>
          <a:endParaRPr lang="en-US" sz="1100"/>
        </a:p>
      </cdr:txBody>
    </cdr:sp>
  </cdr:relSizeAnchor>
  <cdr:relSizeAnchor xmlns:cdr="http://schemas.openxmlformats.org/drawingml/2006/chartDrawing">
    <cdr:from>
      <cdr:x>0.72875</cdr:x>
      <cdr:y>0.05161</cdr:y>
    </cdr:from>
    <cdr:to>
      <cdr:x>0.98949</cdr:x>
      <cdr:y>0.22419</cdr:y>
    </cdr:to>
    <cdr:sp macro="" textlink="">
      <cdr:nvSpPr>
        <cdr:cNvPr id="4" name="Cloud 3"/>
        <cdr:cNvSpPr/>
      </cdr:nvSpPr>
      <cdr:spPr>
        <a:xfrm xmlns:a="http://schemas.openxmlformats.org/drawingml/2006/main">
          <a:off x="5814060" y="243840"/>
          <a:ext cx="2080260" cy="815340"/>
        </a:xfrm>
        <a:prstGeom xmlns:a="http://schemas.openxmlformats.org/drawingml/2006/main" prst="cloud">
          <a:avLst/>
        </a:prstGeom>
        <a:solidFill xmlns:a="http://schemas.openxmlformats.org/drawingml/2006/main">
          <a:schemeClr val="accent2">
            <a:alpha val="30000"/>
          </a:scheme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b="1">
              <a:solidFill>
                <a:srgbClr val="FF0000"/>
              </a:solidFill>
            </a:rPr>
            <a:t>Owned with Mortgage (Upward</a:t>
          </a:r>
          <a:r>
            <a:rPr lang="en-US" b="1" baseline="0">
              <a:solidFill>
                <a:srgbClr val="FF0000"/>
              </a:solidFill>
            </a:rPr>
            <a:t> trend)</a:t>
          </a:r>
          <a:endParaRPr lang="en-US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0.9618</cdr:x>
      <cdr:y>0.18226</cdr:y>
    </cdr:from>
    <cdr:to>
      <cdr:x>0.98472</cdr:x>
      <cdr:y>0.49194</cdr:y>
    </cdr:to>
    <cdr:sp macro="" textlink="">
      <cdr:nvSpPr>
        <cdr:cNvPr id="5" name="Down Arrow 4"/>
        <cdr:cNvSpPr/>
      </cdr:nvSpPr>
      <cdr:spPr>
        <a:xfrm xmlns:a="http://schemas.openxmlformats.org/drawingml/2006/main" rot="10800000">
          <a:off x="7673340" y="861060"/>
          <a:ext cx="182880" cy="1463040"/>
        </a:xfrm>
        <a:prstGeom xmlns:a="http://schemas.openxmlformats.org/drawingml/2006/main" prst="downArrow">
          <a:avLst/>
        </a:prstGeom>
        <a:solidFill xmlns:a="http://schemas.openxmlformats.org/drawingml/2006/main">
          <a:schemeClr val="accent2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153864</xdr:colOff>
      <xdr:row>2</xdr:row>
      <xdr:rowOff>87924</xdr:rowOff>
    </xdr:from>
    <xdr:to>
      <xdr:col>15</xdr:col>
      <xdr:colOff>337037</xdr:colOff>
      <xdr:row>29</xdr:row>
      <xdr:rowOff>46308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97449</xdr:rowOff>
    </xdr:from>
    <xdr:to>
      <xdr:col>6</xdr:col>
      <xdr:colOff>0</xdr:colOff>
      <xdr:row>35</xdr:row>
      <xdr:rowOff>124558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0.24493</cdr:x>
      <cdr:y>0.13639</cdr:y>
    </cdr:from>
    <cdr:to>
      <cdr:x>0.59405</cdr:x>
      <cdr:y>0.28379</cdr:y>
    </cdr:to>
    <cdr:sp macro="" textlink="">
      <cdr:nvSpPr>
        <cdr:cNvPr id="2" name="Right Arrow 1"/>
        <cdr:cNvSpPr/>
      </cdr:nvSpPr>
      <cdr:spPr>
        <a:xfrm xmlns:a="http://schemas.openxmlformats.org/drawingml/2006/main" rot="20390706">
          <a:off x="1326173" y="481379"/>
          <a:ext cx="1890347" cy="520212"/>
        </a:xfrm>
        <a:prstGeom xmlns:a="http://schemas.openxmlformats.org/drawingml/2006/main" prst="rightArrow">
          <a:avLst/>
        </a:prstGeom>
        <a:solidFill xmlns:a="http://schemas.openxmlformats.org/drawingml/2006/main">
          <a:schemeClr val="accent2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0.24387</cdr:x>
      <cdr:y>0.18052</cdr:y>
    </cdr:from>
    <cdr:to>
      <cdr:x>0.56187</cdr:x>
      <cdr:y>0.26462</cdr:y>
    </cdr:to>
    <cdr:sp macro="" textlink="">
      <cdr:nvSpPr>
        <cdr:cNvPr id="3" name="TextBox 2"/>
        <cdr:cNvSpPr txBox="1"/>
      </cdr:nvSpPr>
      <cdr:spPr>
        <a:xfrm xmlns:a="http://schemas.openxmlformats.org/drawingml/2006/main" rot="20389508" flipH="1">
          <a:off x="1320439" y="637106"/>
          <a:ext cx="1721870" cy="296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/>
            <a:t>More than</a:t>
          </a:r>
          <a:r>
            <a:rPr lang="en-US" sz="900" baseline="0"/>
            <a:t> $3000 Weekly Income</a:t>
          </a:r>
          <a:endParaRPr lang="en-US" sz="900"/>
        </a:p>
      </cdr:txBody>
    </cdr:sp>
  </cdr:relSizeAnchor>
  <cdr:relSizeAnchor xmlns:cdr="http://schemas.openxmlformats.org/drawingml/2006/chartDrawing">
    <cdr:from>
      <cdr:x>0.88716</cdr:x>
      <cdr:y>0.26041</cdr:y>
    </cdr:from>
    <cdr:to>
      <cdr:x>0.98314</cdr:x>
      <cdr:y>0.80646</cdr:y>
    </cdr:to>
    <cdr:sp macro="" textlink="">
      <cdr:nvSpPr>
        <cdr:cNvPr id="4" name="Down Arrow 3"/>
        <cdr:cNvSpPr/>
      </cdr:nvSpPr>
      <cdr:spPr>
        <a:xfrm xmlns:a="http://schemas.openxmlformats.org/drawingml/2006/main">
          <a:off x="5011617" y="1104167"/>
          <a:ext cx="542192" cy="2315308"/>
        </a:xfrm>
        <a:prstGeom xmlns:a="http://schemas.openxmlformats.org/drawingml/2006/main" prst="downArrow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0.80156</cdr:x>
      <cdr:y>0.27424</cdr:y>
    </cdr:from>
    <cdr:to>
      <cdr:x>0.96342</cdr:x>
      <cdr:y>0.48989</cdr:y>
    </cdr:to>
    <cdr:sp macro="" textlink="">
      <cdr:nvSpPr>
        <cdr:cNvPr id="5" name="TextBox 4"/>
        <cdr:cNvSpPr txBox="1"/>
      </cdr:nvSpPr>
      <cdr:spPr>
        <a:xfrm xmlns:a="http://schemas.openxmlformats.org/drawingml/2006/main" rot="5400000">
          <a:off x="4528041" y="116278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Less than $650 Weekly Income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121920</xdr:colOff>
      <xdr:row>2</xdr:row>
      <xdr:rowOff>163830</xdr:rowOff>
    </xdr:from>
    <xdr:to>
      <xdr:col>18</xdr:col>
      <xdr:colOff>312420</xdr:colOff>
      <xdr:row>33</xdr:row>
      <xdr:rowOff>68580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</xdr:colOff>
      <xdr:row>0</xdr:row>
      <xdr:rowOff>0</xdr:rowOff>
    </xdr:from>
    <xdr:to>
      <xdr:col>21</xdr:col>
      <xdr:colOff>60960</xdr:colOff>
      <xdr:row>26</xdr:row>
      <xdr:rowOff>125730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22860</xdr:rowOff>
    </xdr:from>
    <xdr:to>
      <xdr:col>7</xdr:col>
      <xdr:colOff>83820</xdr:colOff>
      <xdr:row>48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579120</xdr:colOff>
      <xdr:row>27</xdr:row>
      <xdr:rowOff>11430</xdr:rowOff>
    </xdr:from>
    <xdr:to>
      <xdr:col>18</xdr:col>
      <xdr:colOff>99060</xdr:colOff>
      <xdr:row>48</xdr:row>
      <xdr:rowOff>144780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0.04442</cdr:x>
      <cdr:y>0.10368</cdr:y>
    </cdr:from>
    <cdr:to>
      <cdr:x>0.14506</cdr:x>
      <cdr:y>0.60702</cdr:y>
    </cdr:to>
    <cdr:sp macro="" textlink="">
      <cdr:nvSpPr>
        <cdr:cNvPr id="2" name="Up Arrow 1"/>
        <cdr:cNvSpPr/>
      </cdr:nvSpPr>
      <cdr:spPr>
        <a:xfrm xmlns:a="http://schemas.openxmlformats.org/drawingml/2006/main">
          <a:off x="373380" y="472440"/>
          <a:ext cx="845820" cy="2293620"/>
        </a:xfrm>
        <a:prstGeom xmlns:a="http://schemas.openxmlformats.org/drawingml/2006/main" prst="upArrow">
          <a:avLst/>
        </a:prstGeom>
        <a:ln xmlns:a="http://schemas.openxmlformats.org/drawingml/2006/main">
          <a:solidFill>
            <a:srgbClr val="002060"/>
          </a:solidFill>
        </a:ln>
      </cdr:spPr>
      <cdr:style>
        <a:lnRef xmlns:a="http://schemas.openxmlformats.org/drawingml/2006/main" idx="2">
          <a:schemeClr val="accent6">
            <a:shade val="50000"/>
          </a:schemeClr>
        </a:lnRef>
        <a:fillRef xmlns:a="http://schemas.openxmlformats.org/drawingml/2006/main" idx="1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0.07072</cdr:x>
      <cdr:y>0.18395</cdr:y>
    </cdr:from>
    <cdr:to>
      <cdr:x>0.11151</cdr:x>
      <cdr:y>0.44482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171450" y="1261110"/>
          <a:ext cx="118872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800">
              <a:solidFill>
                <a:schemeClr val="bg1"/>
              </a:solidFill>
            </a:rPr>
            <a:t>Price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259080</xdr:colOff>
      <xdr:row>2</xdr:row>
      <xdr:rowOff>152400</xdr:rowOff>
    </xdr:from>
    <xdr:to>
      <xdr:col>20</xdr:col>
      <xdr:colOff>472440</xdr:colOff>
      <xdr:row>24</xdr:row>
      <xdr:rowOff>7620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76200</xdr:colOff>
      <xdr:row>22</xdr:row>
      <xdr:rowOff>160020</xdr:rowOff>
    </xdr:from>
    <xdr:to>
      <xdr:col>7</xdr:col>
      <xdr:colOff>106680</xdr:colOff>
      <xdr:row>43</xdr:row>
      <xdr:rowOff>60960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259080</xdr:colOff>
      <xdr:row>22</xdr:row>
      <xdr:rowOff>152400</xdr:rowOff>
    </xdr:from>
    <xdr:to>
      <xdr:col>19</xdr:col>
      <xdr:colOff>205740</xdr:colOff>
      <xdr:row>43</xdr:row>
      <xdr:rowOff>53340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2232660</xdr:colOff>
      <xdr:row>19</xdr:row>
      <xdr:rowOff>160020</xdr:rowOff>
    </xdr:from>
    <xdr:to>
      <xdr:col>6</xdr:col>
      <xdr:colOff>441960</xdr:colOff>
      <xdr:row>22</xdr:row>
      <xdr:rowOff>114300</xdr:rowOff>
    </xdr:to>
    <xdr:sp macro="" textlink="">
      <xdr:nvSpPr>
        <xdr:cNvPr id="2" name="Rectangle 1"/>
        <xdr:cNvSpPr/>
      </xdr:nvSpPr>
      <xdr:spPr>
        <a:xfrm>
          <a:off x="2232660" y="3505200"/>
          <a:ext cx="3611880" cy="502920"/>
        </a:xfrm>
        <a:prstGeom prst="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0.81707</cdr:x>
      <cdr:y>0.82913</cdr:y>
    </cdr:from>
    <cdr:to>
      <cdr:x>0.83481</cdr:x>
      <cdr:y>0.95368</cdr:y>
    </cdr:to>
    <cdr:sp macro="" textlink="">
      <cdr:nvSpPr>
        <cdr:cNvPr id="2" name="Up Arrow 1"/>
        <cdr:cNvSpPr/>
      </cdr:nvSpPr>
      <cdr:spPr>
        <a:xfrm xmlns:a="http://schemas.openxmlformats.org/drawingml/2006/main">
          <a:off x="7147560" y="3253740"/>
          <a:ext cx="155143" cy="488803"/>
        </a:xfrm>
        <a:prstGeom xmlns:a="http://schemas.openxmlformats.org/drawingml/2006/main" prst="upArrow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0.16463</cdr:x>
      <cdr:y>0.89126</cdr:y>
    </cdr:from>
    <cdr:to>
      <cdr:x>0.18206</cdr:x>
      <cdr:y>0.98641</cdr:y>
    </cdr:to>
    <cdr:sp macro="" textlink="">
      <cdr:nvSpPr>
        <cdr:cNvPr id="3" name="Down Arrow 2"/>
        <cdr:cNvSpPr/>
      </cdr:nvSpPr>
      <cdr:spPr>
        <a:xfrm xmlns:a="http://schemas.openxmlformats.org/drawingml/2006/main">
          <a:off x="1440180" y="3497580"/>
          <a:ext cx="152400" cy="373380"/>
        </a:xfrm>
        <a:prstGeom xmlns:a="http://schemas.openxmlformats.org/drawingml/2006/main" prst="downArrow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0.50348</cdr:x>
      <cdr:y>0.82136</cdr:y>
    </cdr:from>
    <cdr:to>
      <cdr:x>0.86063</cdr:x>
      <cdr:y>0.96699</cdr:y>
    </cdr:to>
    <cdr:sp macro="" textlink="">
      <cdr:nvSpPr>
        <cdr:cNvPr id="5" name="Rectangle 4"/>
        <cdr:cNvSpPr/>
      </cdr:nvSpPr>
      <cdr:spPr>
        <a:xfrm xmlns:a="http://schemas.openxmlformats.org/drawingml/2006/main">
          <a:off x="4404360" y="3223260"/>
          <a:ext cx="3124200" cy="57150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alpha val="23000"/>
          </a:scheme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541020</xdr:colOff>
      <xdr:row>0</xdr:row>
      <xdr:rowOff>160020</xdr:rowOff>
    </xdr:from>
    <xdr:to>
      <xdr:col>17</xdr:col>
      <xdr:colOff>198120</xdr:colOff>
      <xdr:row>24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7620</xdr:rowOff>
    </xdr:from>
    <xdr:to>
      <xdr:col>6</xdr:col>
      <xdr:colOff>7620</xdr:colOff>
      <xdr:row>45</xdr:row>
      <xdr:rowOff>60960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304800</xdr:colOff>
      <xdr:row>4</xdr:row>
      <xdr:rowOff>167640</xdr:rowOff>
    </xdr:from>
    <xdr:to>
      <xdr:col>15</xdr:col>
      <xdr:colOff>152400</xdr:colOff>
      <xdr:row>7</xdr:row>
      <xdr:rowOff>167640</xdr:rowOff>
    </xdr:to>
    <xdr:sp macro="" textlink="">
      <xdr:nvSpPr>
        <xdr:cNvPr id="8" name="Right Arrow 7"/>
        <xdr:cNvSpPr/>
      </xdr:nvSpPr>
      <xdr:spPr>
        <a:xfrm rot="20471199">
          <a:off x="8831580" y="929640"/>
          <a:ext cx="3505200" cy="571500"/>
        </a:xfrm>
        <a:prstGeom prst="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11</xdr:col>
      <xdr:colOff>441960</xdr:colOff>
      <xdr:row>5</xdr:row>
      <xdr:rowOff>160019</xdr:rowOff>
    </xdr:from>
    <xdr:ext cx="524118" cy="264560"/>
    <xdr:sp macro="" textlink="">
      <xdr:nvSpPr>
        <xdr:cNvPr id="9" name="TextBox 8"/>
        <xdr:cNvSpPr txBox="1"/>
      </xdr:nvSpPr>
      <xdr:spPr>
        <a:xfrm rot="20369441">
          <a:off x="10187940" y="1112519"/>
          <a:ext cx="52411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Prices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99060</xdr:colOff>
      <xdr:row>0</xdr:row>
      <xdr:rowOff>0</xdr:rowOff>
    </xdr:from>
    <xdr:to>
      <xdr:col>19</xdr:col>
      <xdr:colOff>320040</xdr:colOff>
      <xdr:row>17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121920</xdr:rowOff>
    </xdr:from>
    <xdr:to>
      <xdr:col>10</xdr:col>
      <xdr:colOff>487680</xdr:colOff>
      <xdr:row>36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0.22318</cdr:x>
      <cdr:y>0.1699</cdr:y>
    </cdr:from>
    <cdr:to>
      <cdr:x>0.6167</cdr:x>
      <cdr:y>0.26832</cdr:y>
    </cdr:to>
    <cdr:sp macro="" textlink="">
      <cdr:nvSpPr>
        <cdr:cNvPr id="2" name="Right Arrow 1"/>
        <cdr:cNvSpPr/>
      </cdr:nvSpPr>
      <cdr:spPr>
        <a:xfrm xmlns:a="http://schemas.openxmlformats.org/drawingml/2006/main" rot="20934992">
          <a:off x="1137738" y="563158"/>
          <a:ext cx="2006050" cy="326258"/>
        </a:xfrm>
        <a:prstGeom xmlns:a="http://schemas.openxmlformats.org/drawingml/2006/main" prst="rightArrow">
          <a:avLst/>
        </a:prstGeom>
      </cdr:spPr>
      <cdr:style>
        <a:lnRef xmlns:a="http://schemas.openxmlformats.org/drawingml/2006/main" idx="2">
          <a:schemeClr val="accent3">
            <a:shade val="50000"/>
          </a:schemeClr>
        </a:lnRef>
        <a:fillRef xmlns:a="http://schemas.openxmlformats.org/drawingml/2006/main" idx="1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0.28401</cdr:x>
      <cdr:y>0.18851</cdr:y>
    </cdr:from>
    <cdr:to>
      <cdr:x>0.49477</cdr:x>
      <cdr:y>0.25977</cdr:y>
    </cdr:to>
    <cdr:sp macro="" textlink="">
      <cdr:nvSpPr>
        <cdr:cNvPr id="4" name="TextBox 3"/>
        <cdr:cNvSpPr txBox="1"/>
      </cdr:nvSpPr>
      <cdr:spPr>
        <a:xfrm xmlns:a="http://schemas.openxmlformats.org/drawingml/2006/main" rot="21013114">
          <a:off x="1447800" y="624841"/>
          <a:ext cx="1074420" cy="236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Increasing Trend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0.28541</cdr:x>
      <cdr:y>0.12754</cdr:y>
    </cdr:from>
    <cdr:to>
      <cdr:x>0.62919</cdr:x>
      <cdr:y>0.24769</cdr:y>
    </cdr:to>
    <cdr:sp macro="" textlink="">
      <cdr:nvSpPr>
        <cdr:cNvPr id="2" name="Right Arrow 1"/>
        <cdr:cNvSpPr/>
      </cdr:nvSpPr>
      <cdr:spPr>
        <a:xfrm xmlns:a="http://schemas.openxmlformats.org/drawingml/2006/main" rot="20934992">
          <a:off x="2011680" y="525780"/>
          <a:ext cx="2423160" cy="495300"/>
        </a:xfrm>
        <a:prstGeom xmlns:a="http://schemas.openxmlformats.org/drawingml/2006/main" prst="rightArrow">
          <a:avLst/>
        </a:prstGeom>
      </cdr:spPr>
      <cdr:style>
        <a:lnRef xmlns:a="http://schemas.openxmlformats.org/drawingml/2006/main" idx="2">
          <a:schemeClr val="accent3">
            <a:shade val="50000"/>
          </a:schemeClr>
        </a:lnRef>
        <a:fillRef xmlns:a="http://schemas.openxmlformats.org/drawingml/2006/main" idx="1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0.34919</cdr:x>
      <cdr:y>0.16266</cdr:y>
    </cdr:from>
    <cdr:to>
      <cdr:x>0.50162</cdr:x>
      <cdr:y>0.21811</cdr:y>
    </cdr:to>
    <cdr:sp macro="" textlink="">
      <cdr:nvSpPr>
        <cdr:cNvPr id="3" name="TextBox 2"/>
        <cdr:cNvSpPr txBox="1"/>
      </cdr:nvSpPr>
      <cdr:spPr>
        <a:xfrm xmlns:a="http://schemas.openxmlformats.org/drawingml/2006/main" rot="21059802">
          <a:off x="2461260" y="670560"/>
          <a:ext cx="107442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Increasing Trend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160020</xdr:rowOff>
    </xdr:from>
    <xdr:to>
      <xdr:col>11</xdr:col>
      <xdr:colOff>449580</xdr:colOff>
      <xdr:row>31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C00000"/>
      </a:accent5>
      <a:accent6>
        <a:srgbClr val="70AD47"/>
      </a:accent6>
      <a:hlink>
        <a:srgbClr val="AC6388"/>
      </a:hlink>
      <a:folHlink>
        <a:srgbClr val="171616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"/>
  <sheetViews>
    <sheetView workbookViewId="0">
      <selection activeCell="J24" sqref="J24"/>
    </sheetView>
  </sheetViews>
  <sheetFormatPr defaultRowHeight="14.4" x14ac:dyDescent="0.3"/>
  <sheetData>
    <row r="1" spans="1:52" x14ac:dyDescent="0.3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7" t="s">
        <v>17</v>
      </c>
      <c r="S1" s="8" t="s">
        <v>18</v>
      </c>
      <c r="T1" s="8" t="s">
        <v>19</v>
      </c>
      <c r="U1" s="9" t="s">
        <v>20</v>
      </c>
      <c r="V1" s="10" t="s">
        <v>21</v>
      </c>
      <c r="W1" s="10" t="s">
        <v>22</v>
      </c>
      <c r="X1" s="11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13" t="s">
        <v>28</v>
      </c>
      <c r="AD1" s="13" t="s">
        <v>29</v>
      </c>
      <c r="AE1" s="14" t="s">
        <v>30</v>
      </c>
      <c r="AF1" s="14" t="s">
        <v>31</v>
      </c>
      <c r="AG1" s="14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15" t="s">
        <v>38</v>
      </c>
      <c r="AN1" s="15" t="s">
        <v>39</v>
      </c>
      <c r="AO1" s="16" t="s">
        <v>40</v>
      </c>
      <c r="AP1" s="16" t="s">
        <v>41</v>
      </c>
      <c r="AQ1" s="16" t="s">
        <v>42</v>
      </c>
      <c r="AR1" s="17" t="s">
        <v>43</v>
      </c>
      <c r="AS1" s="17" t="s">
        <v>44</v>
      </c>
      <c r="AT1" s="17" t="s">
        <v>45</v>
      </c>
      <c r="AU1" s="9" t="s">
        <v>46</v>
      </c>
      <c r="AV1" s="9" t="s">
        <v>47</v>
      </c>
      <c r="AW1" s="18" t="s">
        <v>48</v>
      </c>
      <c r="AX1" s="18" t="s">
        <v>49</v>
      </c>
      <c r="AY1" s="19" t="s">
        <v>50</v>
      </c>
      <c r="AZ1" s="19" t="s">
        <v>51</v>
      </c>
    </row>
    <row r="2" spans="1:52" x14ac:dyDescent="0.3">
      <c r="A2" s="21" t="s">
        <v>52</v>
      </c>
      <c r="B2" s="1" t="s">
        <v>53</v>
      </c>
      <c r="C2" s="2">
        <v>325300</v>
      </c>
      <c r="D2" s="2">
        <v>287800</v>
      </c>
      <c r="E2" s="4"/>
      <c r="F2" s="4"/>
      <c r="G2" s="4"/>
      <c r="H2" s="4"/>
      <c r="I2" s="4"/>
      <c r="J2" s="5">
        <v>3948015</v>
      </c>
      <c r="K2" s="5"/>
      <c r="L2" s="5">
        <v>1024441</v>
      </c>
      <c r="M2" s="5">
        <v>1546691</v>
      </c>
      <c r="N2" s="6">
        <v>0.50900000000000001</v>
      </c>
      <c r="O2" s="6">
        <v>0.10100000000000001</v>
      </c>
      <c r="P2" s="6">
        <v>0.06</v>
      </c>
      <c r="Q2" s="6">
        <v>0.33</v>
      </c>
      <c r="R2" s="7">
        <v>0.622</v>
      </c>
      <c r="S2" s="8">
        <v>0.63500000000000001</v>
      </c>
      <c r="T2" s="8">
        <v>0.27500000000000002</v>
      </c>
      <c r="U2" s="9">
        <v>6.0999999999999999E-2</v>
      </c>
      <c r="V2" s="10"/>
      <c r="W2" s="10"/>
      <c r="X2" s="11"/>
      <c r="Y2" s="23">
        <v>0.32400000000000001</v>
      </c>
      <c r="Z2" s="23">
        <v>0.505</v>
      </c>
      <c r="AA2" s="23">
        <v>0.16</v>
      </c>
      <c r="AB2" s="23">
        <v>2.1000000000000001E-2</v>
      </c>
      <c r="AC2" s="24">
        <v>0.93</v>
      </c>
      <c r="AD2" s="24">
        <v>7.0000000000000007E-2</v>
      </c>
      <c r="AE2" s="14">
        <v>0.63100000000000001</v>
      </c>
      <c r="AF2" s="14">
        <v>0.113</v>
      </c>
      <c r="AG2" s="14">
        <v>0.23899999999999999</v>
      </c>
      <c r="AH2" s="6"/>
      <c r="AI2" s="6"/>
      <c r="AJ2" s="6"/>
      <c r="AK2" s="6"/>
      <c r="AL2" s="6"/>
      <c r="AM2" s="15"/>
      <c r="AN2" s="15"/>
      <c r="AO2" s="16">
        <v>0.39</v>
      </c>
      <c r="AP2" s="16">
        <v>0.23699999999999999</v>
      </c>
      <c r="AQ2" s="16">
        <v>0.28999999999999998</v>
      </c>
      <c r="AR2" s="16">
        <v>0.69599999999999995</v>
      </c>
      <c r="AS2" s="16">
        <v>0.21299999999999999</v>
      </c>
      <c r="AT2" s="16">
        <v>4.1000000000000002E-2</v>
      </c>
      <c r="AU2" s="9"/>
      <c r="AV2" s="9"/>
      <c r="AW2" s="18"/>
      <c r="AX2" s="18"/>
      <c r="AY2" s="19"/>
      <c r="AZ2" s="19"/>
    </row>
    <row r="3" spans="1:52" x14ac:dyDescent="0.3">
      <c r="A3" s="21" t="s">
        <v>52</v>
      </c>
      <c r="B3" s="1" t="s">
        <v>54</v>
      </c>
      <c r="C3" s="2">
        <v>521500</v>
      </c>
      <c r="D3" s="2">
        <v>356400</v>
      </c>
      <c r="E3" s="4">
        <v>518</v>
      </c>
      <c r="F3" s="4">
        <v>1350</v>
      </c>
      <c r="G3" s="4">
        <v>1154</v>
      </c>
      <c r="H3" s="4">
        <f>1800/4.345</f>
        <v>414.26927502876873</v>
      </c>
      <c r="I3" s="4">
        <v>250</v>
      </c>
      <c r="J3" s="5">
        <v>4118190</v>
      </c>
      <c r="K3" s="5">
        <v>35</v>
      </c>
      <c r="L3" s="5">
        <v>1063384</v>
      </c>
      <c r="M3" s="5">
        <v>1643675</v>
      </c>
      <c r="N3" s="6">
        <v>0.497</v>
      </c>
      <c r="O3" s="6">
        <v>0.104</v>
      </c>
      <c r="P3" s="6">
        <v>5.6000000000000001E-2</v>
      </c>
      <c r="Q3" s="6">
        <v>0.34399999999999997</v>
      </c>
      <c r="R3" s="7">
        <v>0.60399999999999998</v>
      </c>
      <c r="S3" s="8">
        <v>0.63100000000000001</v>
      </c>
      <c r="T3" s="8">
        <v>0.25700000000000001</v>
      </c>
      <c r="U3" s="9">
        <v>5.2999999999999999E-2</v>
      </c>
      <c r="V3" s="10"/>
      <c r="W3" s="10"/>
      <c r="X3" s="11"/>
      <c r="Y3" s="23">
        <v>0.33200000000000002</v>
      </c>
      <c r="Z3" s="23">
        <v>0.49299999999999999</v>
      </c>
      <c r="AA3" s="23">
        <v>0.156</v>
      </c>
      <c r="AB3" s="23">
        <v>1.9E-2</v>
      </c>
      <c r="AC3" s="24">
        <f>1521465/1643675</f>
        <v>0.92564831855445873</v>
      </c>
      <c r="AD3" s="24">
        <v>7.3999999999999996E-2</v>
      </c>
      <c r="AE3" s="14">
        <v>0.61699999999999999</v>
      </c>
      <c r="AF3" s="14">
        <v>0.11799999999999999</v>
      </c>
      <c r="AG3" s="14">
        <v>0.25700000000000001</v>
      </c>
      <c r="AH3" s="6"/>
      <c r="AI3" s="6"/>
      <c r="AJ3" s="6"/>
      <c r="AK3" s="6"/>
      <c r="AL3" s="6"/>
      <c r="AM3" s="15"/>
      <c r="AN3" s="15">
        <v>2.7</v>
      </c>
      <c r="AO3" s="16">
        <v>0.30099999999999999</v>
      </c>
      <c r="AP3" s="16">
        <v>0.311</v>
      </c>
      <c r="AQ3" s="16">
        <v>0.29699999999999999</v>
      </c>
      <c r="AR3" s="16">
        <v>0.68100000000000005</v>
      </c>
      <c r="AS3" s="16">
        <v>0.216</v>
      </c>
      <c r="AT3" s="16">
        <v>3.9E-2</v>
      </c>
      <c r="AU3" s="9"/>
      <c r="AV3" s="9"/>
      <c r="AW3" s="18"/>
      <c r="AX3" s="18"/>
      <c r="AY3" s="19"/>
      <c r="AZ3" s="19"/>
    </row>
    <row r="4" spans="1:52" x14ac:dyDescent="0.3">
      <c r="A4" s="21" t="s">
        <v>52</v>
      </c>
      <c r="B4" s="1" t="s">
        <v>55</v>
      </c>
      <c r="C4" s="2">
        <v>651600</v>
      </c>
      <c r="D4" s="2">
        <v>496400</v>
      </c>
      <c r="E4" s="4">
        <v>619</v>
      </c>
      <c r="F4" s="4">
        <v>1683</v>
      </c>
      <c r="G4" s="4">
        <v>1447</v>
      </c>
      <c r="H4" s="4">
        <f>2167/4.345</f>
        <v>498.7341772151899</v>
      </c>
      <c r="I4" s="4">
        <v>351</v>
      </c>
      <c r="J4" s="5">
        <v>4391674</v>
      </c>
      <c r="K4" s="5">
        <v>36</v>
      </c>
      <c r="L4" s="5">
        <v>1152548</v>
      </c>
      <c r="M4" s="5">
        <v>1720333</v>
      </c>
      <c r="N4" s="6">
        <v>0.497</v>
      </c>
      <c r="O4" s="6">
        <v>0.104</v>
      </c>
      <c r="P4" s="6">
        <v>5.0999999999999997E-2</v>
      </c>
      <c r="Q4" s="6">
        <v>0.34699999999999998</v>
      </c>
      <c r="R4" s="7">
        <v>0.59899999999999998</v>
      </c>
      <c r="S4" s="8">
        <v>0.621</v>
      </c>
      <c r="T4" s="8">
        <v>0.26700000000000002</v>
      </c>
      <c r="U4" s="9">
        <v>5.7000000000000002E-2</v>
      </c>
      <c r="V4" s="10">
        <v>0.2</v>
      </c>
      <c r="W4" s="10">
        <v>0.58399999999999996</v>
      </c>
      <c r="X4" s="11">
        <v>1.6</v>
      </c>
      <c r="Y4" s="23">
        <v>0.33500000000000002</v>
      </c>
      <c r="Z4" s="23">
        <v>0.48899999999999999</v>
      </c>
      <c r="AA4" s="23">
        <v>0.157</v>
      </c>
      <c r="AB4" s="23">
        <v>1.9E-2</v>
      </c>
      <c r="AC4" s="24">
        <v>0.92800000000000005</v>
      </c>
      <c r="AD4" s="24">
        <v>7.1999999999999995E-2</v>
      </c>
      <c r="AE4" s="14">
        <v>0.60899999999999999</v>
      </c>
      <c r="AF4" s="14">
        <v>0.128</v>
      </c>
      <c r="AG4" s="14">
        <v>0.25800000000000001</v>
      </c>
      <c r="AH4" s="6">
        <v>8.9999999999999993E-3</v>
      </c>
      <c r="AI4" s="6">
        <v>6.6000000000000003E-2</v>
      </c>
      <c r="AJ4" s="6">
        <v>0.249</v>
      </c>
      <c r="AK4" s="6">
        <v>0.36799999999999999</v>
      </c>
      <c r="AL4" s="6">
        <v>0.28999999999999998</v>
      </c>
      <c r="AM4" s="15">
        <v>3</v>
      </c>
      <c r="AN4" s="15">
        <v>2.7</v>
      </c>
      <c r="AO4" s="16">
        <v>0.30399999999999999</v>
      </c>
      <c r="AP4" s="16">
        <v>0.34799999999999998</v>
      </c>
      <c r="AQ4" s="16">
        <v>0.316</v>
      </c>
      <c r="AR4" s="16">
        <v>0.73099999999999998</v>
      </c>
      <c r="AS4" s="16">
        <v>0.22600000000000001</v>
      </c>
      <c r="AT4" s="16">
        <v>4.2999999999999997E-2</v>
      </c>
      <c r="AU4" s="9">
        <v>0.20300000000000001</v>
      </c>
      <c r="AV4" s="9">
        <v>0.158</v>
      </c>
      <c r="AW4" s="18">
        <v>0.874</v>
      </c>
      <c r="AX4" s="18">
        <v>0.126</v>
      </c>
      <c r="AY4" s="19">
        <v>0.88</v>
      </c>
      <c r="AZ4" s="19">
        <v>0.12</v>
      </c>
    </row>
    <row r="5" spans="1:52" x14ac:dyDescent="0.3">
      <c r="A5" s="21" t="s">
        <v>52</v>
      </c>
      <c r="B5" s="1" t="s">
        <v>56</v>
      </c>
      <c r="C5" s="2">
        <v>1047300</v>
      </c>
      <c r="D5" s="2">
        <v>742400</v>
      </c>
      <c r="E5" s="4">
        <v>719</v>
      </c>
      <c r="F5" s="4">
        <v>1988</v>
      </c>
      <c r="G5" s="4">
        <v>1750</v>
      </c>
      <c r="H5" s="4">
        <f>2167/4.345</f>
        <v>498.7341772151899</v>
      </c>
      <c r="I5" s="4">
        <v>440</v>
      </c>
      <c r="J5" s="5">
        <v>4823991</v>
      </c>
      <c r="K5" s="5">
        <v>36</v>
      </c>
      <c r="L5" s="5">
        <v>1247047</v>
      </c>
      <c r="M5" s="5">
        <v>1855734</v>
      </c>
      <c r="N5" s="6">
        <v>0.49299999999999999</v>
      </c>
      <c r="O5" s="6">
        <v>0.104</v>
      </c>
      <c r="P5" s="6">
        <v>4.7E-2</v>
      </c>
      <c r="Q5" s="6">
        <v>0.35299999999999998</v>
      </c>
      <c r="R5" s="7">
        <v>0.57099999999999995</v>
      </c>
      <c r="S5" s="8">
        <v>0.61199999999999999</v>
      </c>
      <c r="T5" s="8">
        <v>0.28199999999999997</v>
      </c>
      <c r="U5" s="9">
        <v>0.06</v>
      </c>
      <c r="V5" s="10">
        <v>0.22800000000000001</v>
      </c>
      <c r="W5" s="10">
        <v>0.59799999999999998</v>
      </c>
      <c r="X5" s="11">
        <v>1.7</v>
      </c>
      <c r="Y5" s="23">
        <v>0.33400000000000002</v>
      </c>
      <c r="Z5" s="23">
        <v>0.495</v>
      </c>
      <c r="AA5" s="23">
        <v>0.152</v>
      </c>
      <c r="AB5" s="23">
        <v>1.7999999999999999E-2</v>
      </c>
      <c r="AC5" s="24">
        <v>0.92300000000000004</v>
      </c>
      <c r="AD5" s="24">
        <v>7.6999999999999999E-2</v>
      </c>
      <c r="AE5" s="14">
        <v>0.56899999999999995</v>
      </c>
      <c r="AF5" s="14">
        <v>0.14000000000000001</v>
      </c>
      <c r="AG5" s="14">
        <v>0.28100000000000003</v>
      </c>
      <c r="AH5" s="6">
        <v>8.0000000000000002E-3</v>
      </c>
      <c r="AI5" s="6">
        <v>7.2999999999999995E-2</v>
      </c>
      <c r="AJ5" s="6">
        <v>0.248</v>
      </c>
      <c r="AK5" s="6">
        <v>0.33800000000000002</v>
      </c>
      <c r="AL5" s="6">
        <v>0.309</v>
      </c>
      <c r="AM5" s="15">
        <v>3</v>
      </c>
      <c r="AN5" s="15">
        <v>2.8</v>
      </c>
      <c r="AO5" s="16">
        <v>0.29099999999999998</v>
      </c>
      <c r="AP5" s="16">
        <v>0.33200000000000002</v>
      </c>
      <c r="AQ5" s="16">
        <v>0.34100000000000003</v>
      </c>
      <c r="AR5" s="16">
        <v>0.73599999999999999</v>
      </c>
      <c r="AS5" s="16">
        <v>0.216</v>
      </c>
      <c r="AT5" s="16">
        <v>4.7E-2</v>
      </c>
      <c r="AU5" s="9">
        <v>0.16800000000000001</v>
      </c>
      <c r="AV5" s="9">
        <v>0.23599999999999999</v>
      </c>
      <c r="AW5" s="18">
        <v>0.85799999999999998</v>
      </c>
      <c r="AX5" s="18">
        <v>0.14199999999999999</v>
      </c>
      <c r="AY5" s="19">
        <v>0.91600000000000004</v>
      </c>
      <c r="AZ5" s="19">
        <v>8.4000000000000005E-2</v>
      </c>
    </row>
    <row r="6" spans="1:52" x14ac:dyDescent="0.3">
      <c r="A6" s="21" t="s">
        <v>52</v>
      </c>
      <c r="B6" s="1" t="s">
        <v>57</v>
      </c>
      <c r="C6" s="2">
        <v>1601467</v>
      </c>
      <c r="D6" s="2">
        <v>802255</v>
      </c>
      <c r="E6" s="4">
        <v>881</v>
      </c>
      <c r="F6" s="4">
        <v>2374</v>
      </c>
      <c r="G6" s="4">
        <v>2077</v>
      </c>
      <c r="H6" s="4">
        <f>2427/4.345</f>
        <v>558.57307249712312</v>
      </c>
      <c r="I6" s="4">
        <v>470</v>
      </c>
      <c r="J6" s="5">
        <v>5231147</v>
      </c>
      <c r="K6" s="5">
        <v>37</v>
      </c>
      <c r="L6" s="5">
        <v>1380176</v>
      </c>
      <c r="M6" s="5">
        <v>2076284</v>
      </c>
      <c r="N6" s="6">
        <v>0.48299999999999998</v>
      </c>
      <c r="O6" s="6">
        <v>0.107</v>
      </c>
      <c r="P6" s="6">
        <v>4.4999999999999998E-2</v>
      </c>
      <c r="Q6" s="6">
        <v>0.36399999999999999</v>
      </c>
      <c r="R6" s="7">
        <v>0.56799999999999995</v>
      </c>
      <c r="S6" s="8">
        <v>0.55500000000000005</v>
      </c>
      <c r="T6" s="8">
        <v>0.27700000000000002</v>
      </c>
      <c r="U6" s="9">
        <v>5.0999999999999997E-2</v>
      </c>
      <c r="V6" s="22">
        <v>5.6000000000000001E-2</v>
      </c>
      <c r="W6" s="22">
        <v>0.378</v>
      </c>
      <c r="X6" s="11">
        <v>1.7</v>
      </c>
      <c r="Y6" s="23">
        <v>0.34799999999999998</v>
      </c>
      <c r="Z6" s="23">
        <v>0.48399999999999999</v>
      </c>
      <c r="AA6" s="23">
        <v>0.151</v>
      </c>
      <c r="AB6" s="23">
        <v>1.7000000000000001E-2</v>
      </c>
      <c r="AC6" s="24">
        <v>0.91700000000000004</v>
      </c>
      <c r="AD6" s="24">
        <v>8.3000000000000004E-2</v>
      </c>
      <c r="AE6" s="14">
        <v>0.55800000000000005</v>
      </c>
      <c r="AF6" s="14">
        <v>0.128</v>
      </c>
      <c r="AG6" s="14">
        <v>0.307</v>
      </c>
      <c r="AH6" s="6">
        <v>8.9999999999999993E-3</v>
      </c>
      <c r="AI6" s="6">
        <v>8.1000000000000003E-2</v>
      </c>
      <c r="AJ6" s="6">
        <v>0.25700000000000001</v>
      </c>
      <c r="AK6" s="6">
        <v>0.309</v>
      </c>
      <c r="AL6" s="6">
        <v>0.33100000000000002</v>
      </c>
      <c r="AM6" s="15">
        <v>3</v>
      </c>
      <c r="AN6" s="15">
        <v>2.7</v>
      </c>
      <c r="AO6" s="16">
        <v>0.27800000000000002</v>
      </c>
      <c r="AP6" s="16">
        <v>0.33300000000000002</v>
      </c>
      <c r="AQ6" s="16">
        <v>0.35899999999999999</v>
      </c>
      <c r="AR6" s="16">
        <v>0.72599999999999998</v>
      </c>
      <c r="AS6" s="16">
        <v>0.23200000000000001</v>
      </c>
      <c r="AT6" s="16">
        <v>4.2000000000000003E-2</v>
      </c>
      <c r="AU6" s="9">
        <v>0.14099999999999999</v>
      </c>
      <c r="AV6" s="9">
        <v>0.32</v>
      </c>
      <c r="AW6" s="18">
        <v>0.56999999999999995</v>
      </c>
      <c r="AX6" s="18">
        <v>0.35299999999999998</v>
      </c>
      <c r="AY6" s="19">
        <v>0.69799999999999995</v>
      </c>
      <c r="AZ6" s="19">
        <v>0.19800000000000001</v>
      </c>
    </row>
    <row r="7" spans="1:52" x14ac:dyDescent="0.3">
      <c r="A7" s="25" t="s">
        <v>58</v>
      </c>
      <c r="B7" s="1" t="s">
        <v>53</v>
      </c>
      <c r="C7" s="26"/>
      <c r="D7" s="2"/>
      <c r="E7" s="4"/>
      <c r="F7" s="4"/>
      <c r="G7" s="4"/>
      <c r="H7" s="4"/>
      <c r="I7" s="4"/>
      <c r="J7" s="5"/>
      <c r="K7" s="5"/>
      <c r="L7" s="5"/>
      <c r="M7" s="5"/>
      <c r="N7" s="6"/>
      <c r="O7" s="6"/>
      <c r="P7" s="6"/>
      <c r="Q7" s="6"/>
      <c r="R7" s="7"/>
      <c r="S7" s="8"/>
      <c r="T7" s="8"/>
      <c r="U7" s="9"/>
      <c r="V7" s="10"/>
      <c r="W7" s="10"/>
      <c r="X7" s="11"/>
      <c r="Y7" s="23"/>
      <c r="Z7" s="23"/>
      <c r="AA7" s="23"/>
      <c r="AB7" s="23"/>
      <c r="AC7" s="24"/>
      <c r="AD7" s="24"/>
      <c r="AE7" s="14"/>
      <c r="AF7" s="14"/>
      <c r="AG7" s="14"/>
      <c r="AH7" s="6"/>
      <c r="AI7" s="6"/>
      <c r="AJ7" s="6"/>
      <c r="AK7" s="6"/>
      <c r="AL7" s="6"/>
      <c r="AM7" s="15"/>
      <c r="AN7" s="15"/>
      <c r="AO7" s="16"/>
      <c r="AP7" s="16"/>
      <c r="AQ7" s="16"/>
      <c r="AR7" s="16"/>
      <c r="AS7" s="16"/>
      <c r="AT7" s="16"/>
      <c r="AU7" s="9"/>
      <c r="AV7" s="9"/>
      <c r="AW7" s="18"/>
      <c r="AX7" s="18"/>
      <c r="AY7" s="19"/>
      <c r="AZ7" s="19"/>
    </row>
    <row r="8" spans="1:52" x14ac:dyDescent="0.3">
      <c r="A8" s="25" t="s">
        <v>58</v>
      </c>
      <c r="B8" s="1" t="s">
        <v>54</v>
      </c>
      <c r="C8" s="26"/>
      <c r="D8" s="2"/>
      <c r="E8" s="4"/>
      <c r="F8" s="4"/>
      <c r="G8" s="4"/>
      <c r="H8" s="4"/>
      <c r="I8" s="4"/>
      <c r="J8" s="5"/>
      <c r="K8" s="5"/>
      <c r="L8" s="5"/>
      <c r="M8" s="5"/>
      <c r="N8" s="6"/>
      <c r="O8" s="6"/>
      <c r="P8" s="6"/>
      <c r="Q8" s="6"/>
      <c r="R8" s="7"/>
      <c r="S8" s="8"/>
      <c r="T8" s="8"/>
      <c r="U8" s="9"/>
      <c r="V8" s="10"/>
      <c r="W8" s="10"/>
      <c r="X8" s="11"/>
      <c r="Y8" s="23"/>
      <c r="Z8" s="23"/>
      <c r="AA8" s="23"/>
      <c r="AB8" s="23"/>
      <c r="AC8" s="24"/>
      <c r="AD8" s="24"/>
      <c r="AE8" s="14"/>
      <c r="AF8" s="14"/>
      <c r="AG8" s="14"/>
      <c r="AH8" s="6"/>
      <c r="AI8" s="6"/>
      <c r="AJ8" s="6"/>
      <c r="AK8" s="6"/>
      <c r="AL8" s="6"/>
      <c r="AM8" s="15"/>
      <c r="AN8" s="15"/>
      <c r="AO8" s="16"/>
      <c r="AP8" s="16"/>
      <c r="AQ8" s="16"/>
      <c r="AR8" s="16"/>
      <c r="AS8" s="16"/>
      <c r="AT8" s="16"/>
      <c r="AU8" s="9"/>
      <c r="AV8" s="9"/>
      <c r="AW8" s="18"/>
      <c r="AX8" s="18"/>
      <c r="AY8" s="19"/>
      <c r="AZ8" s="19"/>
    </row>
    <row r="9" spans="1:52" x14ac:dyDescent="0.3">
      <c r="A9" s="25" t="s">
        <v>58</v>
      </c>
      <c r="B9" s="1" t="s">
        <v>55</v>
      </c>
      <c r="C9" s="26"/>
      <c r="D9" s="26"/>
      <c r="E9" s="4"/>
      <c r="F9" s="4"/>
      <c r="G9" s="4"/>
      <c r="H9" s="4"/>
      <c r="I9" s="4"/>
      <c r="J9" s="5"/>
      <c r="K9" s="5"/>
      <c r="L9" s="5"/>
      <c r="M9" s="5"/>
      <c r="N9" s="6"/>
      <c r="O9" s="6"/>
      <c r="P9" s="6"/>
      <c r="Q9" s="6"/>
      <c r="R9" s="7"/>
      <c r="S9" s="8"/>
      <c r="T9" s="8"/>
      <c r="U9" s="9"/>
      <c r="V9" s="10"/>
      <c r="W9" s="10"/>
      <c r="X9" s="11"/>
      <c r="Y9" s="23"/>
      <c r="Z9" s="23"/>
      <c r="AA9" s="23"/>
      <c r="AB9" s="23"/>
      <c r="AC9" s="24"/>
      <c r="AD9" s="24"/>
      <c r="AE9" s="14"/>
      <c r="AF9" s="14"/>
      <c r="AG9" s="14"/>
      <c r="AH9" s="6"/>
      <c r="AI9" s="6"/>
      <c r="AJ9" s="6"/>
      <c r="AK9" s="6"/>
      <c r="AL9" s="6"/>
      <c r="AM9" s="15"/>
      <c r="AN9" s="15"/>
      <c r="AO9" s="16"/>
      <c r="AP9" s="16"/>
      <c r="AQ9" s="16"/>
      <c r="AR9" s="16"/>
      <c r="AS9" s="16"/>
      <c r="AT9" s="16"/>
      <c r="AU9" s="9"/>
      <c r="AV9" s="9"/>
      <c r="AW9" s="18"/>
      <c r="AX9" s="18"/>
      <c r="AY9" s="19"/>
      <c r="AZ9" s="19"/>
    </row>
    <row r="10" spans="1:52" x14ac:dyDescent="0.3">
      <c r="A10" s="25" t="s">
        <v>58</v>
      </c>
      <c r="B10" s="1" t="s">
        <v>56</v>
      </c>
      <c r="C10" s="26"/>
      <c r="D10" s="26"/>
      <c r="E10" s="4"/>
      <c r="F10" s="4"/>
      <c r="G10" s="4"/>
      <c r="H10" s="4"/>
      <c r="I10" s="4"/>
      <c r="J10" s="5"/>
      <c r="K10" s="5"/>
      <c r="L10" s="5"/>
      <c r="M10" s="5"/>
      <c r="N10" s="6"/>
      <c r="O10" s="6"/>
      <c r="P10" s="6"/>
      <c r="Q10" s="6"/>
      <c r="R10" s="7"/>
      <c r="S10" s="8"/>
      <c r="T10" s="8"/>
      <c r="U10" s="9"/>
      <c r="V10" s="10"/>
      <c r="W10" s="10"/>
      <c r="X10" s="11"/>
      <c r="Y10" s="23"/>
      <c r="Z10" s="23"/>
      <c r="AA10" s="23"/>
      <c r="AB10" s="23"/>
      <c r="AC10" s="24"/>
      <c r="AD10" s="24"/>
      <c r="AE10" s="14"/>
      <c r="AF10" s="14"/>
      <c r="AG10" s="14"/>
      <c r="AH10" s="6"/>
      <c r="AI10" s="6"/>
      <c r="AJ10" s="6"/>
      <c r="AK10" s="6"/>
      <c r="AL10" s="6"/>
      <c r="AM10" s="15"/>
      <c r="AN10" s="15"/>
      <c r="AO10" s="16"/>
      <c r="AP10" s="16"/>
      <c r="AQ10" s="16"/>
      <c r="AR10" s="16"/>
      <c r="AS10" s="16"/>
      <c r="AT10" s="16"/>
      <c r="AU10" s="9"/>
      <c r="AV10" s="9"/>
      <c r="AW10" s="18"/>
      <c r="AX10" s="18"/>
      <c r="AY10" s="19"/>
      <c r="AZ10" s="19"/>
    </row>
    <row r="11" spans="1:52" x14ac:dyDescent="0.3">
      <c r="A11" s="25" t="s">
        <v>58</v>
      </c>
      <c r="B11" s="1" t="s">
        <v>57</v>
      </c>
      <c r="C11" s="26"/>
      <c r="D11" s="26"/>
      <c r="E11" s="4"/>
      <c r="F11" s="4"/>
      <c r="G11" s="4"/>
      <c r="H11" s="4"/>
      <c r="I11" s="4"/>
      <c r="J11" s="5"/>
      <c r="K11" s="5"/>
      <c r="L11" s="5"/>
      <c r="M11" s="5"/>
      <c r="N11" s="6"/>
      <c r="O11" s="6"/>
      <c r="P11" s="6"/>
      <c r="Q11" s="6"/>
      <c r="R11" s="7"/>
      <c r="S11" s="8"/>
      <c r="T11" s="8"/>
      <c r="U11" s="9"/>
      <c r="V11" s="10"/>
      <c r="W11" s="10"/>
      <c r="X11" s="11"/>
      <c r="Y11" s="23"/>
      <c r="Z11" s="23"/>
      <c r="AA11" s="23"/>
      <c r="AB11" s="23"/>
      <c r="AC11" s="24"/>
      <c r="AD11" s="24"/>
      <c r="AE11" s="14"/>
      <c r="AF11" s="14"/>
      <c r="AG11" s="14"/>
      <c r="AH11" s="6"/>
      <c r="AI11" s="6"/>
      <c r="AJ11" s="6"/>
      <c r="AK11" s="6"/>
      <c r="AL11" s="6"/>
      <c r="AM11" s="15"/>
      <c r="AN11" s="15"/>
      <c r="AO11" s="16"/>
      <c r="AP11" s="16"/>
      <c r="AQ11" s="16"/>
      <c r="AR11" s="16"/>
      <c r="AS11" s="16"/>
      <c r="AT11" s="16"/>
      <c r="AU11" s="9"/>
      <c r="AV11" s="9"/>
      <c r="AW11" s="18"/>
      <c r="AX11" s="18"/>
      <c r="AY11" s="19"/>
      <c r="AZ11" s="1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O1" sqref="O1"/>
    </sheetView>
  </sheetViews>
  <sheetFormatPr defaultRowHeight="14.4" x14ac:dyDescent="0.3"/>
  <cols>
    <col min="1" max="1" width="26.109375" bestFit="1" customWidth="1"/>
  </cols>
  <sheetData>
    <row r="1" spans="1:6" ht="15" thickBot="1" x14ac:dyDescent="0.35">
      <c r="A1" s="1" t="s">
        <v>0</v>
      </c>
      <c r="B1" s="27" t="s">
        <v>59</v>
      </c>
      <c r="C1" s="28" t="s">
        <v>59</v>
      </c>
      <c r="D1" s="28" t="s">
        <v>59</v>
      </c>
      <c r="E1" s="28" t="s">
        <v>59</v>
      </c>
      <c r="F1" s="28" t="s">
        <v>59</v>
      </c>
    </row>
    <row r="2" spans="1:6" ht="15" thickBot="1" x14ac:dyDescent="0.35">
      <c r="A2" s="1" t="s">
        <v>1</v>
      </c>
      <c r="B2" s="29" t="s">
        <v>53</v>
      </c>
      <c r="C2" s="30" t="s">
        <v>54</v>
      </c>
      <c r="D2" s="30" t="s">
        <v>55</v>
      </c>
      <c r="E2" s="30" t="s">
        <v>56</v>
      </c>
      <c r="F2" s="30" t="s">
        <v>57</v>
      </c>
    </row>
    <row r="3" spans="1:6" ht="15" thickBot="1" x14ac:dyDescent="0.35">
      <c r="A3" s="5" t="s">
        <v>12</v>
      </c>
      <c r="B3" s="38">
        <v>1134</v>
      </c>
      <c r="C3" s="39">
        <v>1131</v>
      </c>
      <c r="D3" s="39">
        <v>1106</v>
      </c>
      <c r="E3" s="39">
        <v>1162</v>
      </c>
      <c r="F3" s="39">
        <v>1167</v>
      </c>
    </row>
    <row r="4" spans="1:6" ht="15" thickBot="1" x14ac:dyDescent="0.35">
      <c r="A4" s="13" t="s">
        <v>28</v>
      </c>
      <c r="B4" s="57">
        <v>0.94299999999999995</v>
      </c>
      <c r="C4" s="85">
        <f>(B4+D4+E4+F4)/4</f>
        <v>0.94674999999999998</v>
      </c>
      <c r="D4" s="59">
        <v>0.95199999999999996</v>
      </c>
      <c r="E4" s="59">
        <v>0.92900000000000005</v>
      </c>
      <c r="F4" s="59">
        <v>0.96299999999999997</v>
      </c>
    </row>
    <row r="5" spans="1:6" ht="15" thickBot="1" x14ac:dyDescent="0.35">
      <c r="A5" s="13" t="s">
        <v>29</v>
      </c>
      <c r="B5" s="85"/>
      <c r="C5" s="85"/>
      <c r="D5" s="59">
        <v>4.8000000000000001E-2</v>
      </c>
      <c r="E5" s="59">
        <v>7.0999999999999994E-2</v>
      </c>
      <c r="F5" s="59">
        <v>3.9E-2</v>
      </c>
    </row>
    <row r="6" spans="1:6" ht="15" thickBot="1" x14ac:dyDescent="0.35">
      <c r="A6" s="14" t="s">
        <v>30</v>
      </c>
      <c r="B6" s="61">
        <v>0.94199999999999995</v>
      </c>
      <c r="C6" s="62">
        <v>0.96899999999999997</v>
      </c>
      <c r="D6" s="62">
        <v>0.95399999999999996</v>
      </c>
      <c r="E6" s="62">
        <v>0.89200000000000002</v>
      </c>
      <c r="F6" s="62">
        <v>0.90200000000000002</v>
      </c>
    </row>
    <row r="7" spans="1:6" ht="15" thickBot="1" x14ac:dyDescent="0.35">
      <c r="A7" s="14" t="s">
        <v>31</v>
      </c>
      <c r="B7" s="61">
        <v>3.5000000000000003E-2</v>
      </c>
      <c r="C7" s="62">
        <v>2.4E-2</v>
      </c>
      <c r="D7" s="62">
        <v>2.9000000000000001E-2</v>
      </c>
      <c r="E7" s="62">
        <v>8.5999999999999993E-2</v>
      </c>
      <c r="F7" s="62">
        <v>7.0999999999999994E-2</v>
      </c>
    </row>
    <row r="8" spans="1:6" ht="15" thickBot="1" x14ac:dyDescent="0.35">
      <c r="A8" s="14" t="s">
        <v>32</v>
      </c>
      <c r="B8" s="61">
        <v>0</v>
      </c>
      <c r="C8" s="62">
        <v>5.0000000000000001E-3</v>
      </c>
      <c r="D8" s="62">
        <v>8.0000000000000002E-3</v>
      </c>
      <c r="E8" s="62">
        <v>1.7000000000000001E-2</v>
      </c>
      <c r="F8" s="62">
        <v>1.4999999999999999E-2</v>
      </c>
    </row>
    <row r="9" spans="1:6" ht="15" thickBot="1" x14ac:dyDescent="0.35"/>
    <row r="10" spans="1:6" ht="15" thickBot="1" x14ac:dyDescent="0.35">
      <c r="A10" s="1" t="s">
        <v>0</v>
      </c>
      <c r="B10" s="28" t="s">
        <v>59</v>
      </c>
      <c r="C10" s="28" t="s">
        <v>59</v>
      </c>
      <c r="D10" s="28" t="s">
        <v>59</v>
      </c>
    </row>
    <row r="11" spans="1:6" ht="15" thickBot="1" x14ac:dyDescent="0.35">
      <c r="A11" s="1" t="s">
        <v>1</v>
      </c>
      <c r="B11" s="30" t="s">
        <v>55</v>
      </c>
      <c r="C11" s="30" t="s">
        <v>56</v>
      </c>
      <c r="D11" s="30" t="s">
        <v>57</v>
      </c>
    </row>
    <row r="12" spans="1:6" ht="15" thickBot="1" x14ac:dyDescent="0.35">
      <c r="A12" s="5" t="s">
        <v>12</v>
      </c>
      <c r="B12" s="39">
        <v>1106</v>
      </c>
      <c r="C12" s="39">
        <v>1162</v>
      </c>
      <c r="D12" s="39">
        <v>1167</v>
      </c>
    </row>
    <row r="13" spans="1:6" ht="15" thickBot="1" x14ac:dyDescent="0.35">
      <c r="A13" s="13" t="s">
        <v>28</v>
      </c>
      <c r="B13" s="59">
        <v>0.95199999999999996</v>
      </c>
      <c r="C13" s="59">
        <v>0.92900000000000005</v>
      </c>
      <c r="D13" s="59">
        <v>0.96299999999999997</v>
      </c>
    </row>
    <row r="14" spans="1:6" ht="15" thickBot="1" x14ac:dyDescent="0.35">
      <c r="A14" s="13" t="s">
        <v>29</v>
      </c>
      <c r="B14" s="59">
        <v>4.8000000000000001E-2</v>
      </c>
      <c r="C14" s="59">
        <v>7.0999999999999994E-2</v>
      </c>
      <c r="D14" s="59">
        <v>3.9E-2</v>
      </c>
    </row>
    <row r="15" spans="1:6" ht="15" thickBot="1" x14ac:dyDescent="0.35">
      <c r="A15" s="14" t="s">
        <v>30</v>
      </c>
      <c r="B15" s="62">
        <v>0.95399999999999996</v>
      </c>
      <c r="C15" s="62">
        <v>0.89200000000000002</v>
      </c>
      <c r="D15" s="62">
        <v>0.90200000000000002</v>
      </c>
    </row>
    <row r="16" spans="1:6" ht="15" thickBot="1" x14ac:dyDescent="0.35">
      <c r="A16" s="14" t="s">
        <v>31</v>
      </c>
      <c r="B16" s="62">
        <v>2.9000000000000001E-2</v>
      </c>
      <c r="C16" s="62">
        <v>8.5999999999999993E-2</v>
      </c>
      <c r="D16" s="62">
        <v>7.0999999999999994E-2</v>
      </c>
    </row>
    <row r="17" spans="1:4" ht="15" thickBot="1" x14ac:dyDescent="0.35">
      <c r="A17" s="14" t="s">
        <v>32</v>
      </c>
      <c r="B17" s="62">
        <v>8.0000000000000002E-3</v>
      </c>
      <c r="C17" s="62">
        <v>1.7000000000000001E-2</v>
      </c>
      <c r="D17" s="62">
        <v>1.4999999999999999E-2</v>
      </c>
    </row>
    <row r="18" spans="1:4" ht="15" thickBot="1" x14ac:dyDescent="0.35"/>
    <row r="19" spans="1:4" ht="15" thickBot="1" x14ac:dyDescent="0.35">
      <c r="A19" s="1" t="s">
        <v>0</v>
      </c>
      <c r="B19" s="28" t="s">
        <v>59</v>
      </c>
      <c r="C19" s="28" t="s">
        <v>59</v>
      </c>
      <c r="D19" s="28" t="s">
        <v>59</v>
      </c>
    </row>
    <row r="20" spans="1:4" ht="15" thickBot="1" x14ac:dyDescent="0.35">
      <c r="A20" s="1" t="s">
        <v>1</v>
      </c>
      <c r="B20" s="30" t="s">
        <v>55</v>
      </c>
      <c r="C20" s="30" t="s">
        <v>56</v>
      </c>
      <c r="D20" s="30" t="s">
        <v>57</v>
      </c>
    </row>
    <row r="21" spans="1:4" ht="15" thickBot="1" x14ac:dyDescent="0.35">
      <c r="A21" s="13" t="s">
        <v>28</v>
      </c>
      <c r="B21" s="59">
        <v>0.95199999999999996</v>
      </c>
      <c r="C21" s="59">
        <v>0.92900000000000005</v>
      </c>
      <c r="D21" s="59">
        <v>0.96299999999999997</v>
      </c>
    </row>
    <row r="22" spans="1:4" ht="15" thickBot="1" x14ac:dyDescent="0.35">
      <c r="A22" s="13" t="s">
        <v>29</v>
      </c>
      <c r="B22" s="59">
        <v>4.8000000000000001E-2</v>
      </c>
      <c r="C22" s="59">
        <v>7.0999999999999994E-2</v>
      </c>
      <c r="D22" s="59">
        <v>3.9E-2</v>
      </c>
    </row>
    <row r="23" spans="1:4" ht="15" thickBot="1" x14ac:dyDescent="0.35">
      <c r="A23" s="14" t="s">
        <v>30</v>
      </c>
      <c r="B23" s="62">
        <v>0.95399999999999996</v>
      </c>
      <c r="C23" s="62">
        <v>0.89200000000000002</v>
      </c>
      <c r="D23" s="62">
        <v>0.90200000000000002</v>
      </c>
    </row>
    <row r="24" spans="1:4" ht="15" thickBot="1" x14ac:dyDescent="0.35">
      <c r="A24" s="14" t="s">
        <v>31</v>
      </c>
      <c r="B24" s="62">
        <v>2.9000000000000001E-2</v>
      </c>
      <c r="C24" s="62">
        <v>8.5999999999999993E-2</v>
      </c>
      <c r="D24" s="62">
        <v>7.0999999999999994E-2</v>
      </c>
    </row>
    <row r="25" spans="1:4" ht="15" thickBot="1" x14ac:dyDescent="0.35">
      <c r="A25" s="14" t="s">
        <v>32</v>
      </c>
      <c r="B25" s="62">
        <v>8.0000000000000002E-3</v>
      </c>
      <c r="C25" s="62">
        <v>1.7000000000000001E-2</v>
      </c>
      <c r="D25" s="62">
        <v>1.4999999999999999E-2</v>
      </c>
    </row>
    <row r="26" spans="1:4" ht="15" thickBot="1" x14ac:dyDescent="0.35"/>
    <row r="27" spans="1:4" ht="15" thickBot="1" x14ac:dyDescent="0.35">
      <c r="A27" s="1" t="s">
        <v>0</v>
      </c>
      <c r="B27" s="28" t="s">
        <v>59</v>
      </c>
      <c r="C27" s="28" t="s">
        <v>59</v>
      </c>
      <c r="D27" s="28" t="s">
        <v>59</v>
      </c>
    </row>
    <row r="28" spans="1:4" ht="15" thickBot="1" x14ac:dyDescent="0.35">
      <c r="A28" s="1" t="s">
        <v>1</v>
      </c>
      <c r="B28" s="30" t="s">
        <v>55</v>
      </c>
      <c r="C28" s="30" t="s">
        <v>56</v>
      </c>
      <c r="D28" s="30" t="s">
        <v>57</v>
      </c>
    </row>
    <row r="29" spans="1:4" ht="15" thickBot="1" x14ac:dyDescent="0.35">
      <c r="A29" s="13" t="s">
        <v>28</v>
      </c>
      <c r="B29" s="59">
        <v>0.95199999999999996</v>
      </c>
      <c r="C29" s="59">
        <v>0.92900000000000005</v>
      </c>
      <c r="D29" s="59">
        <v>0.96299999999999997</v>
      </c>
    </row>
    <row r="30" spans="1:4" ht="15" thickBot="1" x14ac:dyDescent="0.35">
      <c r="A30" s="13" t="s">
        <v>29</v>
      </c>
      <c r="B30" s="59">
        <v>4.8000000000000001E-2</v>
      </c>
      <c r="C30" s="59">
        <v>7.0999999999999994E-2</v>
      </c>
      <c r="D30" s="59">
        <v>3.9E-2</v>
      </c>
    </row>
    <row r="31" spans="1:4" x14ac:dyDescent="0.3">
      <c r="A31" s="14" t="s">
        <v>30</v>
      </c>
      <c r="B31" s="78">
        <v>1</v>
      </c>
      <c r="C31" s="78">
        <f t="shared" ref="C31" si="0">(C23-B23)/B23</f>
        <v>-6.4989517819706438E-2</v>
      </c>
      <c r="D31" s="78">
        <f t="shared" ref="D31:D32" si="1">(D23-B23)/B23</f>
        <v>-5.4507337526205388E-2</v>
      </c>
    </row>
    <row r="32" spans="1:4" x14ac:dyDescent="0.3">
      <c r="A32" s="14" t="s">
        <v>31</v>
      </c>
      <c r="B32" s="78">
        <v>1</v>
      </c>
      <c r="C32" s="78">
        <f t="shared" ref="C32" si="2">(C24-B24)/B24</f>
        <v>1.9655172413793101</v>
      </c>
      <c r="D32" s="78">
        <f t="shared" si="1"/>
        <v>1.4482758620689653</v>
      </c>
    </row>
    <row r="33" spans="1:4" x14ac:dyDescent="0.3">
      <c r="A33" s="14" t="s">
        <v>32</v>
      </c>
      <c r="B33" s="78">
        <v>1</v>
      </c>
      <c r="C33" s="78">
        <f t="shared" ref="C33" si="3">(C25-B25)/B25</f>
        <v>1.125</v>
      </c>
      <c r="D33" s="78">
        <f>(D25-B25)/B25</f>
        <v>0.87499999999999989</v>
      </c>
    </row>
    <row r="35" spans="1:4" ht="15" thickBot="1" x14ac:dyDescent="0.35"/>
    <row r="36" spans="1:4" ht="15" thickBot="1" x14ac:dyDescent="0.35">
      <c r="A36" s="1" t="s">
        <v>0</v>
      </c>
      <c r="B36" s="28" t="s">
        <v>59</v>
      </c>
      <c r="C36" s="28" t="s">
        <v>59</v>
      </c>
      <c r="D36" s="28" t="s">
        <v>59</v>
      </c>
    </row>
    <row r="37" spans="1:4" ht="15" thickBot="1" x14ac:dyDescent="0.35">
      <c r="A37" s="1" t="s">
        <v>1</v>
      </c>
      <c r="B37" s="30" t="s">
        <v>55</v>
      </c>
      <c r="C37" s="30" t="s">
        <v>56</v>
      </c>
      <c r="D37" s="30" t="s">
        <v>57</v>
      </c>
    </row>
    <row r="38" spans="1:4" ht="15" thickBot="1" x14ac:dyDescent="0.35">
      <c r="A38" s="13" t="s">
        <v>28</v>
      </c>
      <c r="B38" s="59">
        <v>0.95199999999999996</v>
      </c>
      <c r="C38" s="59">
        <v>0.92900000000000005</v>
      </c>
      <c r="D38" s="59">
        <v>0.96299999999999997</v>
      </c>
    </row>
    <row r="39" spans="1:4" ht="15" thickBot="1" x14ac:dyDescent="0.35">
      <c r="A39" s="13" t="s">
        <v>29</v>
      </c>
      <c r="B39" s="59">
        <v>4.8000000000000001E-2</v>
      </c>
      <c r="C39" s="59">
        <v>7.0999999999999994E-2</v>
      </c>
      <c r="D39" s="59">
        <v>3.9E-2</v>
      </c>
    </row>
  </sheetData>
  <conditionalFormatting sqref="B21:D25">
    <cfRule type="top10" dxfId="0" priority="1" percent="1" rank="10"/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Dwelling!B38:D38</xm:f>
              <xm:sqref>E38</xm:sqref>
            </x14:sparkline>
            <x14:sparkline>
              <xm:f>Dwelling!B39:D39</xm:f>
              <xm:sqref>E39</xm:sqref>
            </x14:sparkline>
          </x14:sparklines>
        </x14:sparklineGroup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Dwelling!B29:D29</xm:f>
              <xm:sqref>E29</xm:sqref>
            </x14:sparkline>
            <x14:sparkline>
              <xm:f>Dwelling!B30:D30</xm:f>
              <xm:sqref>E30</xm:sqref>
            </x14:sparkline>
            <x14:sparkline>
              <xm:f>Dwelling!B31:D31</xm:f>
              <xm:sqref>E31</xm:sqref>
            </x14:sparkline>
            <x14:sparkline>
              <xm:f>Dwelling!B32:D32</xm:f>
              <xm:sqref>E32</xm:sqref>
            </x14:sparkline>
            <x14:sparkline>
              <xm:f>Dwelling!B33:D33</xm:f>
              <xm:sqref>E33</xm:sqref>
            </x14:sparkline>
          </x14:sparklines>
        </x14:sparklineGroup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Dwelling!B12:D12</xm:f>
              <xm:sqref>E12</xm:sqref>
            </x14:sparkline>
            <x14:sparkline>
              <xm:f>Dwelling!B13:D13</xm:f>
              <xm:sqref>E13</xm:sqref>
            </x14:sparkline>
            <x14:sparkline>
              <xm:f>Dwelling!B14:D14</xm:f>
              <xm:sqref>E14</xm:sqref>
            </x14:sparkline>
            <x14:sparkline>
              <xm:f>Dwelling!B15:D15</xm:f>
              <xm:sqref>E15</xm:sqref>
            </x14:sparkline>
            <x14:sparkline>
              <xm:f>Dwelling!B16:D16</xm:f>
              <xm:sqref>E16</xm:sqref>
            </x14:sparkline>
            <x14:sparkline>
              <xm:f>Dwelling!B17:D17</xm:f>
              <xm:sqref>E17</xm:sqref>
            </x14:sparkline>
          </x14:sparklines>
        </x14:sparklineGroup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Dwelling!B21:D21</xm:f>
              <xm:sqref>E21</xm:sqref>
            </x14:sparkline>
            <x14:sparkline>
              <xm:f>Dwelling!B22:D22</xm:f>
              <xm:sqref>E22</xm:sqref>
            </x14:sparkline>
            <x14:sparkline>
              <xm:f>Dwelling!B23:D23</xm:f>
              <xm:sqref>E23</xm:sqref>
            </x14:sparkline>
            <x14:sparkline>
              <xm:f>Dwelling!B24:D24</xm:f>
              <xm:sqref>E24</xm:sqref>
            </x14:sparkline>
            <x14:sparkline>
              <xm:f>Dwelling!B25:D25</xm:f>
              <xm:sqref>E25</xm:sqref>
            </x14:sparkline>
          </x14:sparklines>
        </x14:sparklineGroup>
      </x14:sparklineGroup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opLeftCell="A19" workbookViewId="0">
      <selection activeCell="T43" sqref="T43"/>
    </sheetView>
  </sheetViews>
  <sheetFormatPr defaultRowHeight="14.4" x14ac:dyDescent="0.3"/>
  <cols>
    <col min="1" max="1" width="23.109375" bestFit="1" customWidth="1"/>
  </cols>
  <sheetData>
    <row r="1" spans="1:6" ht="15" thickBot="1" x14ac:dyDescent="0.35">
      <c r="A1" s="1" t="s">
        <v>0</v>
      </c>
      <c r="B1" s="27" t="s">
        <v>59</v>
      </c>
      <c r="C1" s="28" t="s">
        <v>59</v>
      </c>
      <c r="D1" s="28" t="s">
        <v>59</v>
      </c>
      <c r="E1" s="28" t="s">
        <v>59</v>
      </c>
      <c r="F1" s="28" t="s">
        <v>59</v>
      </c>
    </row>
    <row r="2" spans="1:6" ht="15" thickBot="1" x14ac:dyDescent="0.35">
      <c r="A2" s="1" t="s">
        <v>1</v>
      </c>
      <c r="B2" s="29" t="s">
        <v>53</v>
      </c>
      <c r="C2" s="30" t="s">
        <v>54</v>
      </c>
      <c r="D2" s="30" t="s">
        <v>55</v>
      </c>
      <c r="E2" s="30" t="s">
        <v>56</v>
      </c>
      <c r="F2" s="30" t="s">
        <v>57</v>
      </c>
    </row>
    <row r="3" spans="1:6" ht="15" thickBot="1" x14ac:dyDescent="0.35">
      <c r="A3" s="5" t="s">
        <v>11</v>
      </c>
      <c r="B3" s="42">
        <v>889</v>
      </c>
      <c r="C3" s="41">
        <v>876</v>
      </c>
      <c r="D3" s="41">
        <v>889</v>
      </c>
      <c r="E3" s="41">
        <v>915</v>
      </c>
      <c r="F3" s="41">
        <v>956</v>
      </c>
    </row>
    <row r="4" spans="1:6" ht="15" thickBot="1" x14ac:dyDescent="0.35">
      <c r="A4" s="12" t="s">
        <v>24</v>
      </c>
      <c r="B4" s="55">
        <v>0.27100000000000002</v>
      </c>
      <c r="C4" s="56">
        <v>0.27700000000000002</v>
      </c>
      <c r="D4" s="56">
        <v>0.27300000000000002</v>
      </c>
      <c r="E4" s="56">
        <v>0.26400000000000001</v>
      </c>
      <c r="F4" s="56">
        <v>0.28499999999999998</v>
      </c>
    </row>
    <row r="5" spans="1:6" ht="15" thickBot="1" x14ac:dyDescent="0.35">
      <c r="A5" s="12" t="s">
        <v>25</v>
      </c>
      <c r="B5" s="55">
        <v>0.59199999999999997</v>
      </c>
      <c r="C5" s="56">
        <v>0.58699999999999997</v>
      </c>
      <c r="D5" s="56">
        <v>0.57399999999999995</v>
      </c>
      <c r="E5" s="56">
        <v>0.59099999999999997</v>
      </c>
      <c r="F5" s="56">
        <v>0.54500000000000004</v>
      </c>
    </row>
    <row r="6" spans="1:6" ht="15" thickBot="1" x14ac:dyDescent="0.35">
      <c r="A6" s="12" t="s">
        <v>26</v>
      </c>
      <c r="B6" s="55">
        <v>0.125</v>
      </c>
      <c r="C6" s="56">
        <v>0.128</v>
      </c>
      <c r="D6" s="56">
        <v>0.13300000000000001</v>
      </c>
      <c r="E6" s="56">
        <v>0.123</v>
      </c>
      <c r="F6" s="56">
        <v>0.156</v>
      </c>
    </row>
    <row r="7" spans="1:6" ht="15" thickBot="1" x14ac:dyDescent="0.35">
      <c r="A7" s="12" t="s">
        <v>27</v>
      </c>
      <c r="B7" s="55">
        <v>1.2E-2</v>
      </c>
      <c r="C7" s="56">
        <v>8.0000000000000002E-3</v>
      </c>
      <c r="D7" s="56">
        <v>0.02</v>
      </c>
      <c r="E7" s="56">
        <v>2.1999999999999999E-2</v>
      </c>
      <c r="F7" s="56">
        <v>8.9999999999999993E-3</v>
      </c>
    </row>
    <row r="8" spans="1:6" ht="15" thickBot="1" x14ac:dyDescent="0.35"/>
    <row r="9" spans="1:6" ht="15" thickBot="1" x14ac:dyDescent="0.35">
      <c r="A9" s="1" t="s">
        <v>0</v>
      </c>
      <c r="B9" s="27" t="s">
        <v>59</v>
      </c>
      <c r="C9" s="28" t="s">
        <v>59</v>
      </c>
      <c r="D9" s="28" t="s">
        <v>59</v>
      </c>
      <c r="E9" s="28" t="s">
        <v>59</v>
      </c>
      <c r="F9" s="28" t="s">
        <v>59</v>
      </c>
    </row>
    <row r="10" spans="1:6" x14ac:dyDescent="0.3">
      <c r="A10" s="1" t="s">
        <v>1</v>
      </c>
      <c r="B10" s="92" t="s">
        <v>53</v>
      </c>
      <c r="C10" s="93" t="s">
        <v>54</v>
      </c>
      <c r="D10" s="93" t="s">
        <v>55</v>
      </c>
      <c r="E10" s="93" t="s">
        <v>56</v>
      </c>
      <c r="F10" s="93" t="s">
        <v>57</v>
      </c>
    </row>
    <row r="11" spans="1:6" x14ac:dyDescent="0.3">
      <c r="A11" s="12" t="s">
        <v>69</v>
      </c>
      <c r="B11" s="91">
        <v>0</v>
      </c>
      <c r="C11" s="91">
        <f>(C4-B4)/B4</f>
        <v>2.2140221402214041E-2</v>
      </c>
      <c r="D11" s="91">
        <f t="shared" ref="D11:F11" si="0">(D4-C4)/C4</f>
        <v>-1.4440433212996401E-2</v>
      </c>
      <c r="E11" s="91">
        <f t="shared" si="0"/>
        <v>-3.2967032967032996E-2</v>
      </c>
      <c r="F11" s="91">
        <f t="shared" si="0"/>
        <v>7.9545454545454405E-2</v>
      </c>
    </row>
    <row r="12" spans="1:6" x14ac:dyDescent="0.3">
      <c r="A12" s="12" t="s">
        <v>70</v>
      </c>
      <c r="B12" s="91">
        <v>0</v>
      </c>
      <c r="C12" s="91">
        <f t="shared" ref="C12:F12" si="1">(C5-B5)/B5</f>
        <v>-8.4459459459459534E-3</v>
      </c>
      <c r="D12" s="91">
        <f t="shared" si="1"/>
        <v>-2.2146507666098828E-2</v>
      </c>
      <c r="E12" s="91">
        <f t="shared" si="1"/>
        <v>2.9616724738675985E-2</v>
      </c>
      <c r="F12" s="91">
        <f t="shared" si="1"/>
        <v>-7.7834179357021888E-2</v>
      </c>
    </row>
    <row r="13" spans="1:6" x14ac:dyDescent="0.3">
      <c r="A13" s="12" t="s">
        <v>71</v>
      </c>
      <c r="B13" s="91">
        <v>0</v>
      </c>
      <c r="C13" s="91">
        <f t="shared" ref="C13:F13" si="2">(C6-B6)/B6</f>
        <v>2.4000000000000021E-2</v>
      </c>
      <c r="D13" s="91">
        <f t="shared" si="2"/>
        <v>3.9062500000000035E-2</v>
      </c>
      <c r="E13" s="91">
        <f t="shared" si="2"/>
        <v>-7.5187969924812095E-2</v>
      </c>
      <c r="F13" s="91">
        <f t="shared" si="2"/>
        <v>0.26829268292682928</v>
      </c>
    </row>
    <row r="14" spans="1:6" x14ac:dyDescent="0.3">
      <c r="A14" s="12" t="s">
        <v>72</v>
      </c>
      <c r="B14" s="91">
        <v>0</v>
      </c>
      <c r="C14" s="91">
        <f t="shared" ref="C14:F14" si="3">(C7-B7)/B7</f>
        <v>-0.33333333333333331</v>
      </c>
      <c r="D14" s="91">
        <f t="shared" si="3"/>
        <v>1.5</v>
      </c>
      <c r="E14" s="91">
        <f t="shared" si="3"/>
        <v>9.9999999999999908E-2</v>
      </c>
      <c r="F14" s="91">
        <f t="shared" si="3"/>
        <v>-0.59090909090909094</v>
      </c>
    </row>
  </sheetData>
  <conditionalFormatting sqref="B3:F3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B4:F4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5:F5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6:F6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7:F7">
    <cfRule type="iconSet" priority="7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span" negative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Families!B11:F11</xm:f>
              <xm:sqref>G11</xm:sqref>
            </x14:sparkline>
            <x14:sparkline>
              <xm:f>Families!B12:F12</xm:f>
              <xm:sqref>G12</xm:sqref>
            </x14:sparkline>
            <x14:sparkline>
              <xm:f>Families!B13:F13</xm:f>
              <xm:sqref>G13</xm:sqref>
            </x14:sparkline>
            <x14:sparkline>
              <xm:f>Families!B14:F14</xm:f>
              <xm:sqref>G14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zoomScale="85" zoomScaleNormal="85" workbookViewId="0">
      <selection activeCell="A5" sqref="A5:XFD9"/>
    </sheetView>
  </sheetViews>
  <sheetFormatPr defaultRowHeight="14.4" x14ac:dyDescent="0.3"/>
  <cols>
    <col min="1" max="1" width="40.44140625" style="20" bestFit="1" customWidth="1"/>
    <col min="2" max="5" width="13.21875" style="20" bestFit="1" customWidth="1"/>
    <col min="6" max="6" width="13.21875" style="20" customWidth="1"/>
    <col min="7" max="9" width="16.44140625" style="20" bestFit="1" customWidth="1"/>
    <col min="10" max="10" width="16.44140625" style="20" customWidth="1"/>
    <col min="11" max="11" width="16.44140625" style="20" bestFit="1" customWidth="1"/>
  </cols>
  <sheetData>
    <row r="1" spans="1:11" ht="15" thickBot="1" x14ac:dyDescent="0.35">
      <c r="A1" s="1" t="s">
        <v>0</v>
      </c>
      <c r="B1" s="21" t="s">
        <v>52</v>
      </c>
      <c r="C1" s="21" t="s">
        <v>52</v>
      </c>
      <c r="D1" s="21" t="s">
        <v>52</v>
      </c>
      <c r="E1" s="21" t="s">
        <v>52</v>
      </c>
      <c r="F1" s="21" t="s">
        <v>52</v>
      </c>
      <c r="G1" s="27" t="s">
        <v>59</v>
      </c>
      <c r="H1" s="28" t="s">
        <v>59</v>
      </c>
      <c r="I1" s="28" t="s">
        <v>59</v>
      </c>
      <c r="J1" s="28" t="s">
        <v>59</v>
      </c>
      <c r="K1" s="28" t="s">
        <v>59</v>
      </c>
    </row>
    <row r="2" spans="1:11" ht="15" thickBot="1" x14ac:dyDescent="0.35">
      <c r="A2" s="1" t="s">
        <v>1</v>
      </c>
      <c r="B2" s="1" t="s">
        <v>53</v>
      </c>
      <c r="C2" s="1" t="s">
        <v>54</v>
      </c>
      <c r="D2" s="1" t="s">
        <v>55</v>
      </c>
      <c r="E2" s="1" t="s">
        <v>56</v>
      </c>
      <c r="F2" s="1" t="s">
        <v>57</v>
      </c>
      <c r="G2" s="29" t="s">
        <v>53</v>
      </c>
      <c r="H2" s="30" t="s">
        <v>54</v>
      </c>
      <c r="I2" s="30" t="s">
        <v>55</v>
      </c>
      <c r="J2" s="30" t="s">
        <v>56</v>
      </c>
      <c r="K2" s="30" t="s">
        <v>57</v>
      </c>
    </row>
    <row r="3" spans="1:11" ht="15" thickBot="1" x14ac:dyDescent="0.35">
      <c r="A3" s="2" t="s">
        <v>2</v>
      </c>
      <c r="B3" s="2">
        <v>325300</v>
      </c>
      <c r="C3" s="2">
        <v>521500</v>
      </c>
      <c r="D3" s="2">
        <v>651600</v>
      </c>
      <c r="E3" s="2">
        <v>1047300</v>
      </c>
      <c r="F3" s="2">
        <v>1601467</v>
      </c>
      <c r="G3" s="31">
        <v>450750</v>
      </c>
      <c r="H3" s="32">
        <v>651000</v>
      </c>
      <c r="I3" s="32">
        <v>874000</v>
      </c>
      <c r="J3" s="32">
        <v>1560000</v>
      </c>
      <c r="K3" s="32">
        <v>1972500</v>
      </c>
    </row>
    <row r="4" spans="1:11" ht="15" thickBot="1" x14ac:dyDescent="0.35">
      <c r="A4" s="2" t="s">
        <v>3</v>
      </c>
      <c r="B4" s="2">
        <v>287800</v>
      </c>
      <c r="C4" s="2">
        <v>356400</v>
      </c>
      <c r="D4" s="2">
        <v>496400</v>
      </c>
      <c r="E4" s="2">
        <v>742400</v>
      </c>
      <c r="F4" s="2">
        <v>802255</v>
      </c>
      <c r="G4" s="33"/>
      <c r="H4" s="34"/>
      <c r="I4" s="34"/>
      <c r="J4" s="34"/>
      <c r="K4" s="34"/>
    </row>
    <row r="5" spans="1:11" ht="15" thickBot="1" x14ac:dyDescent="0.35">
      <c r="A5" s="3" t="s">
        <v>4</v>
      </c>
      <c r="B5" s="4"/>
      <c r="C5" s="4">
        <v>518</v>
      </c>
      <c r="D5" s="4">
        <v>619</v>
      </c>
      <c r="E5" s="4">
        <v>719</v>
      </c>
      <c r="F5" s="4">
        <v>881</v>
      </c>
      <c r="G5" s="35"/>
      <c r="H5" s="36">
        <v>523</v>
      </c>
      <c r="I5" s="36">
        <v>621</v>
      </c>
      <c r="J5" s="36">
        <v>743</v>
      </c>
      <c r="K5" s="37">
        <v>892</v>
      </c>
    </row>
    <row r="6" spans="1:11" ht="15" thickBot="1" x14ac:dyDescent="0.35">
      <c r="A6" s="3" t="s">
        <v>5</v>
      </c>
      <c r="B6" s="4"/>
      <c r="C6" s="4">
        <v>1350</v>
      </c>
      <c r="D6" s="4">
        <v>1683</v>
      </c>
      <c r="E6" s="4">
        <v>1988</v>
      </c>
      <c r="F6" s="4">
        <v>2374</v>
      </c>
      <c r="G6" s="35"/>
      <c r="H6" s="36">
        <v>1500</v>
      </c>
      <c r="I6" s="36">
        <v>1921</v>
      </c>
      <c r="J6" s="36">
        <v>2324</v>
      </c>
      <c r="K6" s="37">
        <v>2869</v>
      </c>
    </row>
    <row r="7" spans="1:11" ht="15" thickBot="1" x14ac:dyDescent="0.35">
      <c r="A7" s="4" t="s">
        <v>6</v>
      </c>
      <c r="B7" s="4"/>
      <c r="C7" s="4">
        <v>1154</v>
      </c>
      <c r="D7" s="4">
        <v>1447</v>
      </c>
      <c r="E7" s="4">
        <v>1750</v>
      </c>
      <c r="F7" s="4">
        <v>2077</v>
      </c>
      <c r="G7" s="35"/>
      <c r="H7" s="36">
        <v>1352</v>
      </c>
      <c r="I7" s="36">
        <v>1693</v>
      </c>
      <c r="J7" s="36">
        <v>2157</v>
      </c>
      <c r="K7" s="37">
        <v>2571</v>
      </c>
    </row>
    <row r="8" spans="1:11" ht="15" thickBot="1" x14ac:dyDescent="0.35">
      <c r="A8" s="4" t="s">
        <v>7</v>
      </c>
      <c r="B8" s="4"/>
      <c r="C8" s="4">
        <f>1800/4.345</f>
        <v>414.26927502876873</v>
      </c>
      <c r="D8" s="4">
        <f>2167/4.345</f>
        <v>498.7341772151899</v>
      </c>
      <c r="E8" s="4">
        <f>2167/4.345</f>
        <v>498.7341772151899</v>
      </c>
      <c r="F8" s="4">
        <f>2427/4.345</f>
        <v>558.57307249712312</v>
      </c>
      <c r="G8" s="35"/>
      <c r="H8" s="36">
        <v>461.53846149999998</v>
      </c>
      <c r="I8" s="36">
        <v>576.92307689999996</v>
      </c>
      <c r="J8" s="36">
        <v>576.92307689999996</v>
      </c>
      <c r="K8" s="36">
        <v>650.07692310000004</v>
      </c>
    </row>
    <row r="9" spans="1:11" ht="15" thickBot="1" x14ac:dyDescent="0.35">
      <c r="A9" s="4" t="s">
        <v>8</v>
      </c>
      <c r="B9" s="4"/>
      <c r="C9" s="4">
        <v>250</v>
      </c>
      <c r="D9" s="4">
        <v>351</v>
      </c>
      <c r="E9" s="4">
        <v>440</v>
      </c>
      <c r="F9" s="4">
        <v>470</v>
      </c>
      <c r="G9" s="35"/>
      <c r="H9" s="37">
        <v>330</v>
      </c>
      <c r="I9" s="37">
        <v>443</v>
      </c>
      <c r="J9" s="37">
        <v>560</v>
      </c>
      <c r="K9" s="36">
        <v>600</v>
      </c>
    </row>
    <row r="10" spans="1:11" ht="15" thickBot="1" x14ac:dyDescent="0.35">
      <c r="A10" s="5" t="s">
        <v>9</v>
      </c>
      <c r="B10" s="5">
        <v>3948015</v>
      </c>
      <c r="C10" s="5">
        <v>4118190</v>
      </c>
      <c r="D10" s="5">
        <v>4391674</v>
      </c>
      <c r="E10" s="5">
        <v>4823991</v>
      </c>
      <c r="F10" s="5">
        <v>5231147</v>
      </c>
      <c r="G10" s="38">
        <v>3224</v>
      </c>
      <c r="H10" s="39">
        <v>3242</v>
      </c>
      <c r="I10" s="39">
        <v>3134</v>
      </c>
      <c r="J10" s="39">
        <v>3329</v>
      </c>
      <c r="K10" s="39">
        <v>3353</v>
      </c>
    </row>
    <row r="11" spans="1:11" ht="15" thickBot="1" x14ac:dyDescent="0.35">
      <c r="A11" s="5" t="s">
        <v>10</v>
      </c>
      <c r="B11" s="5"/>
      <c r="C11" s="5">
        <v>35</v>
      </c>
      <c r="D11" s="5">
        <v>36</v>
      </c>
      <c r="E11" s="5">
        <v>36</v>
      </c>
      <c r="F11" s="5">
        <v>37</v>
      </c>
      <c r="G11" s="40" t="s">
        <v>60</v>
      </c>
      <c r="H11" s="41">
        <v>39</v>
      </c>
      <c r="I11" s="41">
        <v>41</v>
      </c>
      <c r="J11" s="41">
        <v>42</v>
      </c>
      <c r="K11" s="41">
        <v>44</v>
      </c>
    </row>
    <row r="12" spans="1:11" ht="15" thickBot="1" x14ac:dyDescent="0.35">
      <c r="A12" s="5" t="s">
        <v>11</v>
      </c>
      <c r="B12" s="5">
        <v>1024441</v>
      </c>
      <c r="C12" s="5">
        <v>1063384</v>
      </c>
      <c r="D12" s="5">
        <v>1152548</v>
      </c>
      <c r="E12" s="5">
        <v>1247047</v>
      </c>
      <c r="F12" s="5">
        <v>1380176</v>
      </c>
      <c r="G12" s="42">
        <v>889</v>
      </c>
      <c r="H12" s="41">
        <v>876</v>
      </c>
      <c r="I12" s="41">
        <v>889</v>
      </c>
      <c r="J12" s="41">
        <v>915</v>
      </c>
      <c r="K12" s="41">
        <v>956</v>
      </c>
    </row>
    <row r="13" spans="1:11" ht="15" thickBot="1" x14ac:dyDescent="0.35">
      <c r="A13" s="5" t="s">
        <v>12</v>
      </c>
      <c r="B13" s="5">
        <v>1546691</v>
      </c>
      <c r="C13" s="5">
        <v>1643675</v>
      </c>
      <c r="D13" s="5">
        <v>1720333</v>
      </c>
      <c r="E13" s="5">
        <v>1855734</v>
      </c>
      <c r="F13" s="5">
        <v>2076284</v>
      </c>
      <c r="G13" s="38">
        <v>1134</v>
      </c>
      <c r="H13" s="39">
        <v>1131</v>
      </c>
      <c r="I13" s="39">
        <v>1106</v>
      </c>
      <c r="J13" s="39">
        <v>1162</v>
      </c>
      <c r="K13" s="39">
        <v>1167</v>
      </c>
    </row>
    <row r="14" spans="1:11" ht="15" thickBot="1" x14ac:dyDescent="0.35">
      <c r="A14" s="6" t="s">
        <v>13</v>
      </c>
      <c r="B14" s="6">
        <v>0.50900000000000001</v>
      </c>
      <c r="C14" s="6">
        <v>0.497</v>
      </c>
      <c r="D14" s="6">
        <v>0.497</v>
      </c>
      <c r="E14" s="6">
        <v>0.49299999999999999</v>
      </c>
      <c r="F14" s="6">
        <v>0.48299999999999998</v>
      </c>
      <c r="G14" s="43">
        <v>0.57099999999999995</v>
      </c>
      <c r="H14" s="44">
        <v>0.57099999999999995</v>
      </c>
      <c r="I14" s="44">
        <v>0.56399999999999995</v>
      </c>
      <c r="J14" s="44">
        <v>0.56499999999999995</v>
      </c>
      <c r="K14" s="44">
        <v>0.55100000000000005</v>
      </c>
    </row>
    <row r="15" spans="1:11" ht="15" thickBot="1" x14ac:dyDescent="0.35">
      <c r="A15" s="6" t="s">
        <v>14</v>
      </c>
      <c r="B15" s="6">
        <v>0.10100000000000001</v>
      </c>
      <c r="C15" s="6">
        <v>0.104</v>
      </c>
      <c r="D15" s="6">
        <v>0.104</v>
      </c>
      <c r="E15" s="6">
        <v>0.104</v>
      </c>
      <c r="F15" s="6">
        <v>0.107</v>
      </c>
      <c r="G15" s="43">
        <v>7.0000000000000007E-2</v>
      </c>
      <c r="H15" s="44">
        <v>7.0999999999999994E-2</v>
      </c>
      <c r="I15" s="44">
        <v>7.0000000000000007E-2</v>
      </c>
      <c r="J15" s="44">
        <v>6.8000000000000005E-2</v>
      </c>
      <c r="K15" s="44">
        <v>7.5999999999999998E-2</v>
      </c>
    </row>
    <row r="16" spans="1:11" ht="15" thickBot="1" x14ac:dyDescent="0.35">
      <c r="A16" s="6" t="s">
        <v>15</v>
      </c>
      <c r="B16" s="6">
        <v>0.06</v>
      </c>
      <c r="C16" s="6">
        <v>5.6000000000000001E-2</v>
      </c>
      <c r="D16" s="6">
        <v>5.0999999999999997E-2</v>
      </c>
      <c r="E16" s="6">
        <v>4.7E-2</v>
      </c>
      <c r="F16" s="6">
        <v>4.4999999999999998E-2</v>
      </c>
      <c r="G16" s="43">
        <v>5.8999999999999997E-2</v>
      </c>
      <c r="H16" s="44">
        <v>5.3999999999999999E-2</v>
      </c>
      <c r="I16" s="44">
        <v>5.6000000000000001E-2</v>
      </c>
      <c r="J16" s="44">
        <v>5.0999999999999997E-2</v>
      </c>
      <c r="K16" s="44">
        <v>5.3999999999999999E-2</v>
      </c>
    </row>
    <row r="17" spans="1:11" ht="15" thickBot="1" x14ac:dyDescent="0.35">
      <c r="A17" s="6" t="s">
        <v>16</v>
      </c>
      <c r="B17" s="6">
        <v>0.33</v>
      </c>
      <c r="C17" s="6">
        <v>0.34399999999999997</v>
      </c>
      <c r="D17" s="6">
        <v>0.34699999999999998</v>
      </c>
      <c r="E17" s="6">
        <v>0.35299999999999998</v>
      </c>
      <c r="F17" s="6">
        <v>0.36399999999999999</v>
      </c>
      <c r="G17" s="43">
        <v>0.3</v>
      </c>
      <c r="H17" s="44">
        <v>0.30399999999999999</v>
      </c>
      <c r="I17" s="44">
        <v>0.31</v>
      </c>
      <c r="J17" s="44">
        <v>0.315</v>
      </c>
      <c r="K17" s="44">
        <v>0.32</v>
      </c>
    </row>
    <row r="18" spans="1:11" ht="15" thickBot="1" x14ac:dyDescent="0.35">
      <c r="A18" s="7" t="s">
        <v>17</v>
      </c>
      <c r="B18" s="7">
        <v>0.622</v>
      </c>
      <c r="C18" s="7">
        <v>0.60399999999999998</v>
      </c>
      <c r="D18" s="7">
        <v>0.59899999999999998</v>
      </c>
      <c r="E18" s="7">
        <v>0.57099999999999995</v>
      </c>
      <c r="F18" s="7">
        <v>0.56799999999999995</v>
      </c>
      <c r="G18" s="45">
        <v>0.59199999999999997</v>
      </c>
      <c r="H18" s="46">
        <v>0.58899999999999997</v>
      </c>
      <c r="I18" s="46">
        <v>0.63600000000000001</v>
      </c>
      <c r="J18" s="46">
        <v>0.65800000000000003</v>
      </c>
      <c r="K18" s="46">
        <v>0.66700000000000004</v>
      </c>
    </row>
    <row r="19" spans="1:11" ht="15" thickBot="1" x14ac:dyDescent="0.35">
      <c r="A19" s="8" t="s">
        <v>18</v>
      </c>
      <c r="B19" s="8">
        <v>0.63500000000000001</v>
      </c>
      <c r="C19" s="8">
        <v>0.63100000000000001</v>
      </c>
      <c r="D19" s="8">
        <v>0.621</v>
      </c>
      <c r="E19" s="8">
        <v>0.61199999999999999</v>
      </c>
      <c r="F19" s="8">
        <v>0.55500000000000005</v>
      </c>
      <c r="G19" s="47">
        <v>0.64100000000000001</v>
      </c>
      <c r="H19" s="48">
        <v>0.62</v>
      </c>
      <c r="I19" s="48">
        <v>0.58799999999999997</v>
      </c>
      <c r="J19" s="48">
        <v>0.61</v>
      </c>
      <c r="K19" s="48">
        <v>0.54400000000000004</v>
      </c>
    </row>
    <row r="20" spans="1:11" ht="15" thickBot="1" x14ac:dyDescent="0.35">
      <c r="A20" s="8" t="s">
        <v>19</v>
      </c>
      <c r="B20" s="8">
        <v>0.27500000000000002</v>
      </c>
      <c r="C20" s="8">
        <v>0.25700000000000001</v>
      </c>
      <c r="D20" s="8">
        <v>0.26700000000000002</v>
      </c>
      <c r="E20" s="8">
        <v>0.28199999999999997</v>
      </c>
      <c r="F20" s="8">
        <v>0.27700000000000002</v>
      </c>
      <c r="G20" s="47">
        <v>0.27700000000000002</v>
      </c>
      <c r="H20" s="48">
        <v>0.29899999999999999</v>
      </c>
      <c r="I20" s="48">
        <v>0.30599999999999999</v>
      </c>
      <c r="J20" s="48">
        <v>0.32</v>
      </c>
      <c r="K20" s="48">
        <v>0.27600000000000002</v>
      </c>
    </row>
    <row r="21" spans="1:11" ht="15" thickBot="1" x14ac:dyDescent="0.35">
      <c r="A21" s="9" t="s">
        <v>20</v>
      </c>
      <c r="B21" s="9">
        <v>6.0999999999999999E-2</v>
      </c>
      <c r="C21" s="9">
        <v>5.2999999999999999E-2</v>
      </c>
      <c r="D21" s="9">
        <v>5.7000000000000002E-2</v>
      </c>
      <c r="E21" s="9">
        <v>0.06</v>
      </c>
      <c r="F21" s="9">
        <v>5.0999999999999997E-2</v>
      </c>
      <c r="G21" s="49">
        <v>4.2000000000000003E-2</v>
      </c>
      <c r="H21" s="50">
        <v>0.03</v>
      </c>
      <c r="I21" s="50">
        <v>4.2999999999999997E-2</v>
      </c>
      <c r="J21" s="50">
        <v>3.5000000000000003E-2</v>
      </c>
      <c r="K21" s="50">
        <v>3.1E-2</v>
      </c>
    </row>
    <row r="22" spans="1:11" ht="15" thickBot="1" x14ac:dyDescent="0.35">
      <c r="A22" s="10" t="s">
        <v>21</v>
      </c>
      <c r="B22" s="10"/>
      <c r="C22" s="10"/>
      <c r="D22" s="10">
        <v>0.2</v>
      </c>
      <c r="E22" s="10">
        <v>0.22800000000000001</v>
      </c>
      <c r="F22" s="22">
        <v>5.6000000000000001E-2</v>
      </c>
      <c r="G22" s="51" t="s">
        <v>60</v>
      </c>
      <c r="H22" s="52" t="s">
        <v>60</v>
      </c>
      <c r="I22" s="53">
        <v>0.19800000000000001</v>
      </c>
      <c r="J22" s="53">
        <v>0.24099999999999999</v>
      </c>
      <c r="K22" s="53">
        <v>2.5999999999999999E-2</v>
      </c>
    </row>
    <row r="23" spans="1:11" ht="15" thickBot="1" x14ac:dyDescent="0.35">
      <c r="A23" s="10" t="s">
        <v>22</v>
      </c>
      <c r="B23" s="10"/>
      <c r="C23" s="10"/>
      <c r="D23" s="10">
        <v>0.58399999999999996</v>
      </c>
      <c r="E23" s="10">
        <v>0.59799999999999998</v>
      </c>
      <c r="F23" s="22">
        <v>0.378</v>
      </c>
      <c r="G23" s="51" t="s">
        <v>60</v>
      </c>
      <c r="H23" s="52" t="s">
        <v>60</v>
      </c>
      <c r="I23" s="53">
        <v>0.58599999999999997</v>
      </c>
      <c r="J23" s="53">
        <v>0.61</v>
      </c>
      <c r="K23" s="53">
        <v>0.25700000000000001</v>
      </c>
    </row>
    <row r="24" spans="1:11" ht="15" thickBot="1" x14ac:dyDescent="0.35">
      <c r="A24" s="11" t="s">
        <v>23</v>
      </c>
      <c r="B24" s="11"/>
      <c r="C24" s="11"/>
      <c r="D24" s="11">
        <v>1.6</v>
      </c>
      <c r="E24" s="11">
        <v>1.7</v>
      </c>
      <c r="F24" s="11">
        <v>1.7</v>
      </c>
      <c r="G24" s="51" t="s">
        <v>60</v>
      </c>
      <c r="H24" s="52" t="s">
        <v>60</v>
      </c>
      <c r="I24" s="54">
        <v>1.7</v>
      </c>
      <c r="J24" s="54">
        <v>1.8</v>
      </c>
      <c r="K24" s="52"/>
    </row>
    <row r="25" spans="1:11" ht="15" thickBot="1" x14ac:dyDescent="0.35">
      <c r="A25" s="12" t="s">
        <v>24</v>
      </c>
      <c r="B25" s="23">
        <v>0.32400000000000001</v>
      </c>
      <c r="C25" s="23">
        <v>0.33200000000000002</v>
      </c>
      <c r="D25" s="23">
        <v>0.33500000000000002</v>
      </c>
      <c r="E25" s="23">
        <v>0.33400000000000002</v>
      </c>
      <c r="F25" s="23">
        <v>0.34799999999999998</v>
      </c>
      <c r="G25" s="55">
        <v>0.27100000000000002</v>
      </c>
      <c r="H25" s="56">
        <v>0.27700000000000002</v>
      </c>
      <c r="I25" s="56">
        <v>0.27300000000000002</v>
      </c>
      <c r="J25" s="56">
        <v>0.26400000000000001</v>
      </c>
      <c r="K25" s="56">
        <v>0.28499999999999998</v>
      </c>
    </row>
    <row r="26" spans="1:11" ht="15" thickBot="1" x14ac:dyDescent="0.35">
      <c r="A26" s="12" t="s">
        <v>25</v>
      </c>
      <c r="B26" s="23">
        <v>0.505</v>
      </c>
      <c r="C26" s="23">
        <v>0.49299999999999999</v>
      </c>
      <c r="D26" s="23">
        <v>0.48899999999999999</v>
      </c>
      <c r="E26" s="23">
        <v>0.495</v>
      </c>
      <c r="F26" s="23">
        <v>0.48399999999999999</v>
      </c>
      <c r="G26" s="55">
        <v>0.59199999999999997</v>
      </c>
      <c r="H26" s="56">
        <v>0.58699999999999997</v>
      </c>
      <c r="I26" s="56">
        <v>0.57399999999999995</v>
      </c>
      <c r="J26" s="56">
        <v>0.59099999999999997</v>
      </c>
      <c r="K26" s="56">
        <v>0.54500000000000004</v>
      </c>
    </row>
    <row r="27" spans="1:11" ht="15" thickBot="1" x14ac:dyDescent="0.35">
      <c r="A27" s="12" t="s">
        <v>26</v>
      </c>
      <c r="B27" s="23">
        <v>0.16</v>
      </c>
      <c r="C27" s="23">
        <v>0.156</v>
      </c>
      <c r="D27" s="23">
        <v>0.157</v>
      </c>
      <c r="E27" s="23">
        <v>0.152</v>
      </c>
      <c r="F27" s="23">
        <v>0.151</v>
      </c>
      <c r="G27" s="55">
        <v>0.125</v>
      </c>
      <c r="H27" s="56">
        <v>0.128</v>
      </c>
      <c r="I27" s="56">
        <v>0.13300000000000001</v>
      </c>
      <c r="J27" s="56">
        <v>0.123</v>
      </c>
      <c r="K27" s="56">
        <v>0.156</v>
      </c>
    </row>
    <row r="28" spans="1:11" ht="15" thickBot="1" x14ac:dyDescent="0.35">
      <c r="A28" s="12" t="s">
        <v>27</v>
      </c>
      <c r="B28" s="23">
        <v>2.1000000000000001E-2</v>
      </c>
      <c r="C28" s="23">
        <v>1.9E-2</v>
      </c>
      <c r="D28" s="23">
        <v>1.9E-2</v>
      </c>
      <c r="E28" s="23">
        <v>1.7999999999999999E-2</v>
      </c>
      <c r="F28" s="23">
        <v>1.7000000000000001E-2</v>
      </c>
      <c r="G28" s="55">
        <v>1.2E-2</v>
      </c>
      <c r="H28" s="56">
        <v>8.0000000000000002E-3</v>
      </c>
      <c r="I28" s="56">
        <v>0.02</v>
      </c>
      <c r="J28" s="56">
        <v>2.1999999999999999E-2</v>
      </c>
      <c r="K28" s="56">
        <v>8.9999999999999993E-3</v>
      </c>
    </row>
    <row r="29" spans="1:11" ht="15" thickBot="1" x14ac:dyDescent="0.35">
      <c r="A29" s="13" t="s">
        <v>28</v>
      </c>
      <c r="B29" s="24">
        <v>0.93</v>
      </c>
      <c r="C29" s="24">
        <f>1521465/1643675</f>
        <v>0.92564831855445873</v>
      </c>
      <c r="D29" s="24">
        <v>0.92800000000000005</v>
      </c>
      <c r="E29" s="24">
        <v>0.92300000000000004</v>
      </c>
      <c r="F29" s="24">
        <v>0.91700000000000004</v>
      </c>
      <c r="G29" s="57">
        <v>0.94299999999999995</v>
      </c>
      <c r="H29" s="58" t="s">
        <v>60</v>
      </c>
      <c r="I29" s="59">
        <v>0.95199999999999996</v>
      </c>
      <c r="J29" s="59">
        <v>0.92900000000000005</v>
      </c>
      <c r="K29" s="59">
        <v>0.96299999999999997</v>
      </c>
    </row>
    <row r="30" spans="1:11" ht="15" thickBot="1" x14ac:dyDescent="0.35">
      <c r="A30" s="13" t="s">
        <v>29</v>
      </c>
      <c r="B30" s="24">
        <v>7.0000000000000007E-2</v>
      </c>
      <c r="C30" s="24">
        <v>7.3999999999999996E-2</v>
      </c>
      <c r="D30" s="24">
        <v>7.1999999999999995E-2</v>
      </c>
      <c r="E30" s="24">
        <v>7.6999999999999999E-2</v>
      </c>
      <c r="F30" s="24">
        <v>8.3000000000000004E-2</v>
      </c>
      <c r="G30" s="60" t="s">
        <v>60</v>
      </c>
      <c r="H30" s="58" t="s">
        <v>60</v>
      </c>
      <c r="I30" s="59">
        <v>4.8000000000000001E-2</v>
      </c>
      <c r="J30" s="59">
        <v>7.0999999999999994E-2</v>
      </c>
      <c r="K30" s="59">
        <v>3.9E-2</v>
      </c>
    </row>
    <row r="31" spans="1:11" ht="15" thickBot="1" x14ac:dyDescent="0.35">
      <c r="A31" s="14" t="s">
        <v>30</v>
      </c>
      <c r="B31" s="14">
        <v>0.63100000000000001</v>
      </c>
      <c r="C31" s="14">
        <v>0.61699999999999999</v>
      </c>
      <c r="D31" s="14">
        <v>0.60899999999999999</v>
      </c>
      <c r="E31" s="14">
        <v>0.56899999999999995</v>
      </c>
      <c r="F31" s="14">
        <v>0.55800000000000005</v>
      </c>
      <c r="G31" s="61">
        <v>0.94199999999999995</v>
      </c>
      <c r="H31" s="62">
        <v>0.96899999999999997</v>
      </c>
      <c r="I31" s="62">
        <v>0.95399999999999996</v>
      </c>
      <c r="J31" s="62">
        <v>0.89200000000000002</v>
      </c>
      <c r="K31" s="62">
        <v>0.90200000000000002</v>
      </c>
    </row>
    <row r="32" spans="1:11" ht="15" thickBot="1" x14ac:dyDescent="0.35">
      <c r="A32" s="14" t="s">
        <v>31</v>
      </c>
      <c r="B32" s="14">
        <v>0.113</v>
      </c>
      <c r="C32" s="14">
        <v>0.11799999999999999</v>
      </c>
      <c r="D32" s="14">
        <v>0.128</v>
      </c>
      <c r="E32" s="14">
        <v>0.14000000000000001</v>
      </c>
      <c r="F32" s="14">
        <v>0.128</v>
      </c>
      <c r="G32" s="61">
        <v>3.5000000000000003E-2</v>
      </c>
      <c r="H32" s="62">
        <v>2.4E-2</v>
      </c>
      <c r="I32" s="62">
        <v>2.9000000000000001E-2</v>
      </c>
      <c r="J32" s="62">
        <v>8.5999999999999993E-2</v>
      </c>
      <c r="K32" s="62">
        <v>7.0999999999999994E-2</v>
      </c>
    </row>
    <row r="33" spans="1:11" ht="15" thickBot="1" x14ac:dyDescent="0.35">
      <c r="A33" s="14" t="s">
        <v>32</v>
      </c>
      <c r="B33" s="14">
        <v>0.23899999999999999</v>
      </c>
      <c r="C33" s="14">
        <v>0.25700000000000001</v>
      </c>
      <c r="D33" s="14">
        <v>0.25800000000000001</v>
      </c>
      <c r="E33" s="14">
        <v>0.28100000000000003</v>
      </c>
      <c r="F33" s="14">
        <v>0.307</v>
      </c>
      <c r="G33" s="61">
        <v>0</v>
      </c>
      <c r="H33" s="62">
        <v>5.0000000000000001E-3</v>
      </c>
      <c r="I33" s="62">
        <v>8.0000000000000002E-3</v>
      </c>
      <c r="J33" s="62">
        <v>1.7000000000000001E-2</v>
      </c>
      <c r="K33" s="62">
        <v>1.4999999999999999E-2</v>
      </c>
    </row>
    <row r="34" spans="1:11" ht="15" thickBot="1" x14ac:dyDescent="0.35">
      <c r="A34" s="6" t="s">
        <v>33</v>
      </c>
      <c r="B34" s="6"/>
      <c r="C34" s="6"/>
      <c r="D34" s="6">
        <v>8.9999999999999993E-3</v>
      </c>
      <c r="E34" s="6">
        <v>8.0000000000000002E-3</v>
      </c>
      <c r="F34" s="6">
        <v>8.9999999999999993E-3</v>
      </c>
      <c r="G34" s="63" t="s">
        <v>60</v>
      </c>
      <c r="H34" s="64" t="s">
        <v>60</v>
      </c>
      <c r="I34" s="44">
        <v>0</v>
      </c>
      <c r="J34" s="44">
        <v>3.0000000000000001E-3</v>
      </c>
      <c r="K34" s="44">
        <v>0</v>
      </c>
    </row>
    <row r="35" spans="1:11" ht="15" thickBot="1" x14ac:dyDescent="0.35">
      <c r="A35" s="6" t="s">
        <v>34</v>
      </c>
      <c r="B35" s="6"/>
      <c r="C35" s="6"/>
      <c r="D35" s="6">
        <v>6.6000000000000003E-2</v>
      </c>
      <c r="E35" s="6">
        <v>7.2999999999999995E-2</v>
      </c>
      <c r="F35" s="6">
        <v>8.1000000000000003E-2</v>
      </c>
      <c r="G35" s="63" t="s">
        <v>60</v>
      </c>
      <c r="H35" s="64" t="s">
        <v>60</v>
      </c>
      <c r="I35" s="44">
        <v>1.0999999999999999E-2</v>
      </c>
      <c r="J35" s="44">
        <v>3.0000000000000001E-3</v>
      </c>
      <c r="K35" s="44">
        <v>7.0000000000000001E-3</v>
      </c>
    </row>
    <row r="36" spans="1:11" ht="15" thickBot="1" x14ac:dyDescent="0.35">
      <c r="A36" s="6" t="s">
        <v>35</v>
      </c>
      <c r="B36" s="6"/>
      <c r="C36" s="6"/>
      <c r="D36" s="6">
        <v>0.249</v>
      </c>
      <c r="E36" s="6">
        <v>0.248</v>
      </c>
      <c r="F36" s="6">
        <v>0.25700000000000001</v>
      </c>
      <c r="G36" s="63" t="s">
        <v>60</v>
      </c>
      <c r="H36" s="64" t="s">
        <v>60</v>
      </c>
      <c r="I36" s="44">
        <v>0.183</v>
      </c>
      <c r="J36" s="44">
        <v>0.14799999999999999</v>
      </c>
      <c r="K36" s="44">
        <v>0.14299999999999999</v>
      </c>
    </row>
    <row r="37" spans="1:11" ht="15" thickBot="1" x14ac:dyDescent="0.35">
      <c r="A37" s="6" t="s">
        <v>36</v>
      </c>
      <c r="B37" s="6"/>
      <c r="C37" s="6"/>
      <c r="D37" s="6">
        <v>0.36799999999999999</v>
      </c>
      <c r="E37" s="6">
        <v>0.33800000000000002</v>
      </c>
      <c r="F37" s="6">
        <v>0.309</v>
      </c>
      <c r="G37" s="63" t="s">
        <v>60</v>
      </c>
      <c r="H37" s="64" t="s">
        <v>60</v>
      </c>
      <c r="I37" s="44">
        <v>0.52900000000000003</v>
      </c>
      <c r="J37" s="44">
        <v>0.503</v>
      </c>
      <c r="K37" s="44">
        <v>0.48299999999999998</v>
      </c>
    </row>
    <row r="38" spans="1:11" ht="15" thickBot="1" x14ac:dyDescent="0.35">
      <c r="A38" s="6" t="s">
        <v>37</v>
      </c>
      <c r="B38" s="6"/>
      <c r="C38" s="6"/>
      <c r="D38" s="6">
        <v>0.28999999999999998</v>
      </c>
      <c r="E38" s="6">
        <v>0.309</v>
      </c>
      <c r="F38" s="6">
        <v>0.33100000000000002</v>
      </c>
      <c r="G38" s="63" t="s">
        <v>60</v>
      </c>
      <c r="H38" s="64" t="s">
        <v>60</v>
      </c>
      <c r="I38" s="44">
        <v>0.26500000000000001</v>
      </c>
      <c r="J38" s="44">
        <v>0.32800000000000001</v>
      </c>
      <c r="K38" s="44">
        <v>0.35899999999999999</v>
      </c>
    </row>
    <row r="39" spans="1:11" ht="15" thickBot="1" x14ac:dyDescent="0.35">
      <c r="A39" s="15" t="s">
        <v>38</v>
      </c>
      <c r="B39" s="15"/>
      <c r="C39" s="15"/>
      <c r="D39" s="15">
        <v>3</v>
      </c>
      <c r="E39" s="15">
        <v>3</v>
      </c>
      <c r="F39" s="15">
        <v>3</v>
      </c>
      <c r="G39" s="65" t="s">
        <v>60</v>
      </c>
      <c r="H39" s="66">
        <v>3.3</v>
      </c>
      <c r="I39" s="66">
        <v>3.1</v>
      </c>
      <c r="J39" s="66">
        <v>3.3</v>
      </c>
      <c r="K39" s="66">
        <v>3.3</v>
      </c>
    </row>
    <row r="40" spans="1:11" ht="15" thickBot="1" x14ac:dyDescent="0.35">
      <c r="A40" s="15" t="s">
        <v>39</v>
      </c>
      <c r="B40" s="15"/>
      <c r="C40" s="15">
        <v>2.7</v>
      </c>
      <c r="D40" s="15">
        <v>2.7</v>
      </c>
      <c r="E40" s="15">
        <v>2.8</v>
      </c>
      <c r="F40" s="15">
        <v>2.7</v>
      </c>
      <c r="G40" s="65" t="s">
        <v>60</v>
      </c>
      <c r="H40" s="66">
        <v>3</v>
      </c>
      <c r="I40" s="66">
        <v>3</v>
      </c>
      <c r="J40" s="66">
        <v>3.1</v>
      </c>
      <c r="K40" s="66">
        <v>2.9</v>
      </c>
    </row>
    <row r="41" spans="1:11" ht="15" thickBot="1" x14ac:dyDescent="0.35">
      <c r="A41" s="16" t="s">
        <v>40</v>
      </c>
      <c r="B41" s="16">
        <v>0.39</v>
      </c>
      <c r="C41" s="16">
        <v>0.30099999999999999</v>
      </c>
      <c r="D41" s="16">
        <v>0.30399999999999999</v>
      </c>
      <c r="E41" s="16">
        <v>0.29099999999999998</v>
      </c>
      <c r="F41" s="16">
        <v>0.27800000000000002</v>
      </c>
      <c r="G41" s="67">
        <v>0.57899999999999996</v>
      </c>
      <c r="H41" s="68">
        <v>0.48099999999999998</v>
      </c>
      <c r="I41" s="68">
        <v>0.499</v>
      </c>
      <c r="J41" s="68">
        <v>0.497</v>
      </c>
      <c r="K41" s="68">
        <v>0.48899999999999999</v>
      </c>
    </row>
    <row r="42" spans="1:11" ht="15" thickBot="1" x14ac:dyDescent="0.35">
      <c r="A42" s="16" t="s">
        <v>41</v>
      </c>
      <c r="B42" s="16">
        <v>0.23699999999999999</v>
      </c>
      <c r="C42" s="16">
        <v>0.311</v>
      </c>
      <c r="D42" s="16">
        <v>0.34799999999999998</v>
      </c>
      <c r="E42" s="16">
        <v>0.33200000000000002</v>
      </c>
      <c r="F42" s="16">
        <v>0.33300000000000002</v>
      </c>
      <c r="G42" s="67">
        <v>0.22800000000000001</v>
      </c>
      <c r="H42" s="68">
        <v>0.30199999999999999</v>
      </c>
      <c r="I42" s="68">
        <v>0.35</v>
      </c>
      <c r="J42" s="68">
        <v>0.36899999999999999</v>
      </c>
      <c r="K42" s="68">
        <v>0.372</v>
      </c>
    </row>
    <row r="43" spans="1:11" ht="15" thickBot="1" x14ac:dyDescent="0.35">
      <c r="A43" s="16" t="s">
        <v>42</v>
      </c>
      <c r="B43" s="16">
        <v>0.28999999999999998</v>
      </c>
      <c r="C43" s="16">
        <v>0.29699999999999999</v>
      </c>
      <c r="D43" s="16">
        <v>0.316</v>
      </c>
      <c r="E43" s="16">
        <v>0.34100000000000003</v>
      </c>
      <c r="F43" s="16">
        <v>0.35899999999999999</v>
      </c>
      <c r="G43" s="67">
        <v>0.12</v>
      </c>
      <c r="H43" s="68">
        <v>0.13500000000000001</v>
      </c>
      <c r="I43" s="68">
        <v>0.121</v>
      </c>
      <c r="J43" s="68">
        <v>0.11600000000000001</v>
      </c>
      <c r="K43" s="68">
        <v>0.123</v>
      </c>
    </row>
    <row r="44" spans="1:11" ht="15" thickBot="1" x14ac:dyDescent="0.35">
      <c r="A44" s="17" t="s">
        <v>43</v>
      </c>
      <c r="B44" s="16">
        <v>0.69599999999999995</v>
      </c>
      <c r="C44" s="16">
        <v>0.68100000000000005</v>
      </c>
      <c r="D44" s="16">
        <v>0.73099999999999998</v>
      </c>
      <c r="E44" s="16">
        <v>0.73599999999999999</v>
      </c>
      <c r="F44" s="16">
        <v>0.72599999999999998</v>
      </c>
      <c r="G44" s="67">
        <v>0.81</v>
      </c>
      <c r="H44" s="68">
        <v>0.77700000000000002</v>
      </c>
      <c r="I44" s="68">
        <v>0.84799999999999998</v>
      </c>
      <c r="J44" s="68">
        <v>0.84699999999999998</v>
      </c>
      <c r="K44" s="68">
        <v>0.82899999999999996</v>
      </c>
    </row>
    <row r="45" spans="1:11" ht="15" thickBot="1" x14ac:dyDescent="0.35">
      <c r="A45" s="17" t="s">
        <v>44</v>
      </c>
      <c r="B45" s="16">
        <v>0.21299999999999999</v>
      </c>
      <c r="C45" s="16">
        <v>0.216</v>
      </c>
      <c r="D45" s="16">
        <v>0.22600000000000001</v>
      </c>
      <c r="E45" s="16">
        <v>0.216</v>
      </c>
      <c r="F45" s="16">
        <v>0.23200000000000001</v>
      </c>
      <c r="G45" s="67">
        <v>0.13600000000000001</v>
      </c>
      <c r="H45" s="68">
        <v>0.14799999999999999</v>
      </c>
      <c r="I45" s="68">
        <v>0.13</v>
      </c>
      <c r="J45" s="68">
        <v>0.13500000000000001</v>
      </c>
      <c r="K45" s="68">
        <v>0.153</v>
      </c>
    </row>
    <row r="46" spans="1:11" ht="15" thickBot="1" x14ac:dyDescent="0.35">
      <c r="A46" s="17" t="s">
        <v>45</v>
      </c>
      <c r="B46" s="16">
        <v>4.1000000000000002E-2</v>
      </c>
      <c r="C46" s="16">
        <v>3.9E-2</v>
      </c>
      <c r="D46" s="16">
        <v>4.2999999999999997E-2</v>
      </c>
      <c r="E46" s="16">
        <v>4.7E-2</v>
      </c>
      <c r="F46" s="16">
        <v>4.2000000000000003E-2</v>
      </c>
      <c r="G46" s="67">
        <v>2.1999999999999999E-2</v>
      </c>
      <c r="H46" s="68">
        <v>1.7000000000000001E-2</v>
      </c>
      <c r="I46" s="68">
        <v>2.1999999999999999E-2</v>
      </c>
      <c r="J46" s="68">
        <v>1.7999999999999999E-2</v>
      </c>
      <c r="K46" s="68">
        <v>1.7000000000000001E-2</v>
      </c>
    </row>
    <row r="47" spans="1:11" ht="15" thickBot="1" x14ac:dyDescent="0.35">
      <c r="A47" s="9" t="s">
        <v>46</v>
      </c>
      <c r="B47" s="9"/>
      <c r="C47" s="9"/>
      <c r="D47" s="9">
        <v>0.20300000000000001</v>
      </c>
      <c r="E47" s="9">
        <v>0.16800000000000001</v>
      </c>
      <c r="F47" s="9">
        <v>0.14099999999999999</v>
      </c>
      <c r="G47" s="69" t="s">
        <v>60</v>
      </c>
      <c r="H47" s="70" t="s">
        <v>60</v>
      </c>
      <c r="I47" s="50">
        <v>0.16800000000000001</v>
      </c>
      <c r="J47" s="50">
        <v>0.13</v>
      </c>
      <c r="K47" s="50">
        <v>0.13300000000000001</v>
      </c>
    </row>
    <row r="48" spans="1:11" ht="15" thickBot="1" x14ac:dyDescent="0.35">
      <c r="A48" s="9" t="s">
        <v>47</v>
      </c>
      <c r="B48" s="9"/>
      <c r="C48" s="9"/>
      <c r="D48" s="9">
        <v>0.158</v>
      </c>
      <c r="E48" s="9">
        <v>0.23599999999999999</v>
      </c>
      <c r="F48" s="9">
        <v>0.32</v>
      </c>
      <c r="G48" s="69" t="s">
        <v>60</v>
      </c>
      <c r="H48" s="70" t="s">
        <v>60</v>
      </c>
      <c r="I48" s="50">
        <v>0.20599999999999999</v>
      </c>
      <c r="J48" s="50">
        <v>0.33100000000000002</v>
      </c>
      <c r="K48" s="50">
        <v>0.433</v>
      </c>
    </row>
    <row r="49" spans="1:11" ht="15" thickBot="1" x14ac:dyDescent="0.35">
      <c r="A49" s="18" t="s">
        <v>48</v>
      </c>
      <c r="B49" s="18"/>
      <c r="C49" s="18"/>
      <c r="D49" s="18">
        <v>0.874</v>
      </c>
      <c r="E49" s="18">
        <v>0.85799999999999998</v>
      </c>
      <c r="F49" s="18">
        <v>0.56999999999999995</v>
      </c>
      <c r="G49" s="71" t="s">
        <v>60</v>
      </c>
      <c r="H49" s="72" t="s">
        <v>60</v>
      </c>
      <c r="I49" s="73">
        <v>0.94799999999999995</v>
      </c>
      <c r="J49" s="73">
        <v>0.96899999999999997</v>
      </c>
      <c r="K49" s="73">
        <v>0.54400000000000004</v>
      </c>
    </row>
    <row r="50" spans="1:11" ht="15" thickBot="1" x14ac:dyDescent="0.35">
      <c r="A50" s="18" t="s">
        <v>49</v>
      </c>
      <c r="B50" s="18"/>
      <c r="C50" s="18"/>
      <c r="D50" s="18">
        <v>0.126</v>
      </c>
      <c r="E50" s="18">
        <v>0.14199999999999999</v>
      </c>
      <c r="F50" s="18">
        <v>0.35299999999999998</v>
      </c>
      <c r="G50" s="71" t="s">
        <v>60</v>
      </c>
      <c r="H50" s="72" t="s">
        <v>60</v>
      </c>
      <c r="I50" s="73">
        <v>5.1999999999999998E-2</v>
      </c>
      <c r="J50" s="73">
        <v>3.1E-2</v>
      </c>
      <c r="K50" s="73">
        <v>0.33800000000000002</v>
      </c>
    </row>
    <row r="51" spans="1:11" ht="15" thickBot="1" x14ac:dyDescent="0.35">
      <c r="A51" s="19" t="s">
        <v>50</v>
      </c>
      <c r="B51" s="19"/>
      <c r="C51" s="19"/>
      <c r="D51" s="19">
        <v>0.88</v>
      </c>
      <c r="E51" s="19">
        <v>0.91600000000000004</v>
      </c>
      <c r="F51" s="19">
        <v>0.69799999999999995</v>
      </c>
      <c r="G51" s="74" t="s">
        <v>60</v>
      </c>
      <c r="H51" s="75" t="s">
        <v>60</v>
      </c>
      <c r="I51" s="76">
        <v>0.88500000000000001</v>
      </c>
      <c r="J51" s="76">
        <v>0.93100000000000005</v>
      </c>
      <c r="K51" s="76">
        <v>0.77400000000000002</v>
      </c>
    </row>
    <row r="52" spans="1:11" ht="15" thickBot="1" x14ac:dyDescent="0.35">
      <c r="A52" s="19" t="s">
        <v>51</v>
      </c>
      <c r="B52" s="19"/>
      <c r="C52" s="19"/>
      <c r="D52" s="19">
        <v>0.12</v>
      </c>
      <c r="E52" s="19">
        <v>8.4000000000000005E-2</v>
      </c>
      <c r="F52" s="19">
        <v>0.19800000000000001</v>
      </c>
      <c r="G52" s="74" t="s">
        <v>60</v>
      </c>
      <c r="H52" s="75" t="s">
        <v>60</v>
      </c>
      <c r="I52" s="76">
        <v>0.115</v>
      </c>
      <c r="J52" s="76">
        <v>6.9000000000000006E-2</v>
      </c>
      <c r="K52" s="76">
        <v>0.13800000000000001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opLeftCell="A10" zoomScale="85" zoomScaleNormal="85" workbookViewId="0">
      <selection activeCell="J10" sqref="J10"/>
    </sheetView>
  </sheetViews>
  <sheetFormatPr defaultRowHeight="14.4" x14ac:dyDescent="0.3"/>
  <cols>
    <col min="1" max="1" width="40.44140625" style="20" bestFit="1" customWidth="1"/>
    <col min="2" max="4" width="16.44140625" style="20" bestFit="1" customWidth="1"/>
    <col min="5" max="5" width="16.44140625" style="20" customWidth="1"/>
    <col min="6" max="6" width="16.44140625" style="20" bestFit="1" customWidth="1"/>
  </cols>
  <sheetData>
    <row r="1" spans="1:6" ht="15" thickBot="1" x14ac:dyDescent="0.35">
      <c r="A1" s="1" t="s">
        <v>0</v>
      </c>
      <c r="B1" s="27" t="s">
        <v>59</v>
      </c>
      <c r="C1" s="28" t="s">
        <v>59</v>
      </c>
      <c r="D1" s="28" t="s">
        <v>59</v>
      </c>
      <c r="E1" s="28" t="s">
        <v>59</v>
      </c>
      <c r="F1" s="28" t="s">
        <v>59</v>
      </c>
    </row>
    <row r="2" spans="1:6" ht="15" thickBot="1" x14ac:dyDescent="0.35">
      <c r="A2" s="1" t="s">
        <v>1</v>
      </c>
      <c r="B2" s="29" t="s">
        <v>53</v>
      </c>
      <c r="C2" s="30" t="s">
        <v>54</v>
      </c>
      <c r="D2" s="30" t="s">
        <v>55</v>
      </c>
      <c r="E2" s="30" t="s">
        <v>56</v>
      </c>
      <c r="F2" s="30" t="s">
        <v>57</v>
      </c>
    </row>
    <row r="3" spans="1:6" ht="15" thickBot="1" x14ac:dyDescent="0.35">
      <c r="A3" s="2" t="s">
        <v>2</v>
      </c>
      <c r="B3" s="31">
        <v>450750</v>
      </c>
      <c r="C3" s="32">
        <v>651000</v>
      </c>
      <c r="D3" s="32">
        <v>874000</v>
      </c>
      <c r="E3" s="32">
        <v>1560000</v>
      </c>
      <c r="F3" s="32">
        <v>1972500</v>
      </c>
    </row>
    <row r="4" spans="1:6" ht="15" thickBot="1" x14ac:dyDescent="0.35">
      <c r="A4" s="2" t="s">
        <v>3</v>
      </c>
      <c r="B4" s="33"/>
      <c r="C4" s="34"/>
      <c r="D4" s="34"/>
      <c r="E4" s="34"/>
      <c r="F4" s="34"/>
    </row>
    <row r="5" spans="1:6" ht="15" thickBot="1" x14ac:dyDescent="0.35">
      <c r="A5" s="3" t="s">
        <v>4</v>
      </c>
      <c r="B5" s="35"/>
      <c r="C5" s="36">
        <v>523</v>
      </c>
      <c r="D5" s="36">
        <v>621</v>
      </c>
      <c r="E5" s="36">
        <v>743</v>
      </c>
      <c r="F5" s="37">
        <v>892</v>
      </c>
    </row>
    <row r="6" spans="1:6" ht="15" thickBot="1" x14ac:dyDescent="0.35">
      <c r="A6" s="3" t="s">
        <v>5</v>
      </c>
      <c r="B6" s="35"/>
      <c r="C6" s="36">
        <v>1500</v>
      </c>
      <c r="D6" s="36">
        <v>1921</v>
      </c>
      <c r="E6" s="36">
        <v>2324</v>
      </c>
      <c r="F6" s="37">
        <v>2869</v>
      </c>
    </row>
    <row r="7" spans="1:6" ht="15" thickBot="1" x14ac:dyDescent="0.35">
      <c r="A7" s="4" t="s">
        <v>6</v>
      </c>
      <c r="B7" s="35"/>
      <c r="C7" s="36">
        <v>1352</v>
      </c>
      <c r="D7" s="36">
        <v>1693</v>
      </c>
      <c r="E7" s="36">
        <v>2157</v>
      </c>
      <c r="F7" s="37">
        <v>2571</v>
      </c>
    </row>
    <row r="8" spans="1:6" ht="15" thickBot="1" x14ac:dyDescent="0.35">
      <c r="A8" s="4" t="s">
        <v>7</v>
      </c>
      <c r="B8" s="35"/>
      <c r="C8" s="36">
        <v>461.53846149999998</v>
      </c>
      <c r="D8" s="36">
        <v>576.92307689999996</v>
      </c>
      <c r="E8" s="36">
        <v>576.92307689999996</v>
      </c>
      <c r="F8" s="36">
        <v>650.07692310000004</v>
      </c>
    </row>
    <row r="9" spans="1:6" ht="15" thickBot="1" x14ac:dyDescent="0.35">
      <c r="A9" s="4" t="s">
        <v>8</v>
      </c>
      <c r="B9" s="35"/>
      <c r="C9" s="37">
        <v>330</v>
      </c>
      <c r="D9" s="37">
        <v>443</v>
      </c>
      <c r="E9" s="37">
        <v>560</v>
      </c>
      <c r="F9" s="36">
        <v>600</v>
      </c>
    </row>
    <row r="10" spans="1:6" ht="15" thickBot="1" x14ac:dyDescent="0.35">
      <c r="A10" s="5" t="s">
        <v>9</v>
      </c>
      <c r="B10" s="38">
        <v>3224</v>
      </c>
      <c r="C10" s="39">
        <v>3242</v>
      </c>
      <c r="D10" s="39">
        <v>3134</v>
      </c>
      <c r="E10" s="39">
        <v>3329</v>
      </c>
      <c r="F10" s="39">
        <v>3353</v>
      </c>
    </row>
    <row r="11" spans="1:6" ht="15" thickBot="1" x14ac:dyDescent="0.35">
      <c r="A11" s="5" t="s">
        <v>10</v>
      </c>
      <c r="B11" s="40" t="s">
        <v>60</v>
      </c>
      <c r="C11" s="41">
        <v>39</v>
      </c>
      <c r="D11" s="41">
        <v>41</v>
      </c>
      <c r="E11" s="41">
        <v>42</v>
      </c>
      <c r="F11" s="41">
        <v>44</v>
      </c>
    </row>
    <row r="12" spans="1:6" ht="15" thickBot="1" x14ac:dyDescent="0.35">
      <c r="A12" s="5" t="s">
        <v>11</v>
      </c>
      <c r="B12" s="42">
        <v>889</v>
      </c>
      <c r="C12" s="41">
        <v>876</v>
      </c>
      <c r="D12" s="41">
        <v>889</v>
      </c>
      <c r="E12" s="41">
        <v>915</v>
      </c>
      <c r="F12" s="41">
        <v>956</v>
      </c>
    </row>
    <row r="13" spans="1:6" ht="15" thickBot="1" x14ac:dyDescent="0.35">
      <c r="A13" s="5" t="s">
        <v>12</v>
      </c>
      <c r="B13" s="38">
        <v>1134</v>
      </c>
      <c r="C13" s="39">
        <v>1131</v>
      </c>
      <c r="D13" s="39">
        <v>1106</v>
      </c>
      <c r="E13" s="39">
        <v>1162</v>
      </c>
      <c r="F13" s="39">
        <v>1167</v>
      </c>
    </row>
    <row r="14" spans="1:6" ht="15" thickBot="1" x14ac:dyDescent="0.35">
      <c r="A14" s="6" t="s">
        <v>13</v>
      </c>
      <c r="B14" s="43">
        <v>0.57099999999999995</v>
      </c>
      <c r="C14" s="44">
        <v>0.57099999999999995</v>
      </c>
      <c r="D14" s="44">
        <v>0.56399999999999995</v>
      </c>
      <c r="E14" s="44">
        <v>0.56499999999999995</v>
      </c>
      <c r="F14" s="44">
        <v>0.55100000000000005</v>
      </c>
    </row>
    <row r="15" spans="1:6" ht="15" thickBot="1" x14ac:dyDescent="0.35">
      <c r="A15" s="6" t="s">
        <v>14</v>
      </c>
      <c r="B15" s="43">
        <v>7.0000000000000007E-2</v>
      </c>
      <c r="C15" s="44">
        <v>7.0999999999999994E-2</v>
      </c>
      <c r="D15" s="44">
        <v>7.0000000000000007E-2</v>
      </c>
      <c r="E15" s="44">
        <v>6.8000000000000005E-2</v>
      </c>
      <c r="F15" s="44">
        <v>7.5999999999999998E-2</v>
      </c>
    </row>
    <row r="16" spans="1:6" ht="15" thickBot="1" x14ac:dyDescent="0.35">
      <c r="A16" s="6" t="s">
        <v>15</v>
      </c>
      <c r="B16" s="43">
        <v>5.8999999999999997E-2</v>
      </c>
      <c r="C16" s="44">
        <v>5.3999999999999999E-2</v>
      </c>
      <c r="D16" s="44">
        <v>5.6000000000000001E-2</v>
      </c>
      <c r="E16" s="44">
        <v>5.0999999999999997E-2</v>
      </c>
      <c r="F16" s="44">
        <v>5.3999999999999999E-2</v>
      </c>
    </row>
    <row r="17" spans="1:6" ht="15" thickBot="1" x14ac:dyDescent="0.35">
      <c r="A17" s="6" t="s">
        <v>16</v>
      </c>
      <c r="B17" s="43">
        <v>0.3</v>
      </c>
      <c r="C17" s="44">
        <v>0.30399999999999999</v>
      </c>
      <c r="D17" s="44">
        <v>0.31</v>
      </c>
      <c r="E17" s="44">
        <v>0.315</v>
      </c>
      <c r="F17" s="44">
        <v>0.32</v>
      </c>
    </row>
    <row r="18" spans="1:6" ht="15" thickBot="1" x14ac:dyDescent="0.35">
      <c r="A18" s="7" t="s">
        <v>17</v>
      </c>
      <c r="B18" s="45">
        <v>0.59199999999999997</v>
      </c>
      <c r="C18" s="46">
        <v>0.58899999999999997</v>
      </c>
      <c r="D18" s="46">
        <v>0.63600000000000001</v>
      </c>
      <c r="E18" s="46">
        <v>0.65800000000000003</v>
      </c>
      <c r="F18" s="46">
        <v>0.66700000000000004</v>
      </c>
    </row>
    <row r="19" spans="1:6" ht="15" thickBot="1" x14ac:dyDescent="0.35">
      <c r="A19" s="8" t="s">
        <v>18</v>
      </c>
      <c r="B19" s="47">
        <v>0.64100000000000001</v>
      </c>
      <c r="C19" s="48">
        <v>0.62</v>
      </c>
      <c r="D19" s="48">
        <v>0.58799999999999997</v>
      </c>
      <c r="E19" s="48">
        <v>0.61</v>
      </c>
      <c r="F19" s="48">
        <v>0.54400000000000004</v>
      </c>
    </row>
    <row r="20" spans="1:6" ht="15" thickBot="1" x14ac:dyDescent="0.35">
      <c r="A20" s="8" t="s">
        <v>19</v>
      </c>
      <c r="B20" s="47">
        <v>0.27700000000000002</v>
      </c>
      <c r="C20" s="48">
        <v>0.29899999999999999</v>
      </c>
      <c r="D20" s="48">
        <v>0.30599999999999999</v>
      </c>
      <c r="E20" s="48">
        <v>0.32</v>
      </c>
      <c r="F20" s="48">
        <v>0.27600000000000002</v>
      </c>
    </row>
    <row r="21" spans="1:6" ht="15" thickBot="1" x14ac:dyDescent="0.35">
      <c r="A21" s="9" t="s">
        <v>20</v>
      </c>
      <c r="B21" s="49">
        <v>4.2000000000000003E-2</v>
      </c>
      <c r="C21" s="50">
        <v>0.03</v>
      </c>
      <c r="D21" s="50">
        <v>4.2999999999999997E-2</v>
      </c>
      <c r="E21" s="50">
        <v>3.5000000000000003E-2</v>
      </c>
      <c r="F21" s="50">
        <v>3.1E-2</v>
      </c>
    </row>
    <row r="22" spans="1:6" ht="15" thickBot="1" x14ac:dyDescent="0.35">
      <c r="A22" s="10" t="s">
        <v>21</v>
      </c>
      <c r="B22" s="51" t="s">
        <v>60</v>
      </c>
      <c r="C22" s="52" t="s">
        <v>60</v>
      </c>
      <c r="D22" s="53">
        <v>0.19800000000000001</v>
      </c>
      <c r="E22" s="53">
        <v>0.24099999999999999</v>
      </c>
      <c r="F22" s="53">
        <v>2.5999999999999999E-2</v>
      </c>
    </row>
    <row r="23" spans="1:6" ht="15" thickBot="1" x14ac:dyDescent="0.35">
      <c r="A23" s="10" t="s">
        <v>22</v>
      </c>
      <c r="B23" s="51" t="s">
        <v>60</v>
      </c>
      <c r="C23" s="52" t="s">
        <v>60</v>
      </c>
      <c r="D23" s="53">
        <v>0.58599999999999997</v>
      </c>
      <c r="E23" s="53">
        <v>0.61</v>
      </c>
      <c r="F23" s="53">
        <v>0.25700000000000001</v>
      </c>
    </row>
    <row r="24" spans="1:6" ht="15" thickBot="1" x14ac:dyDescent="0.35">
      <c r="A24" s="11" t="s">
        <v>23</v>
      </c>
      <c r="B24" s="51" t="s">
        <v>60</v>
      </c>
      <c r="C24" s="52" t="s">
        <v>60</v>
      </c>
      <c r="D24" s="54">
        <v>1.7</v>
      </c>
      <c r="E24" s="54">
        <v>1.8</v>
      </c>
      <c r="F24" s="52"/>
    </row>
    <row r="25" spans="1:6" ht="15" thickBot="1" x14ac:dyDescent="0.35">
      <c r="A25" s="12" t="s">
        <v>24</v>
      </c>
      <c r="B25" s="55">
        <v>0.27100000000000002</v>
      </c>
      <c r="C25" s="56">
        <v>0.27700000000000002</v>
      </c>
      <c r="D25" s="56">
        <v>0.27300000000000002</v>
      </c>
      <c r="E25" s="56">
        <v>0.26400000000000001</v>
      </c>
      <c r="F25" s="56">
        <v>0.28499999999999998</v>
      </c>
    </row>
    <row r="26" spans="1:6" ht="15" thickBot="1" x14ac:dyDescent="0.35">
      <c r="A26" s="12" t="s">
        <v>25</v>
      </c>
      <c r="B26" s="55">
        <v>0.59199999999999997</v>
      </c>
      <c r="C26" s="56">
        <v>0.58699999999999997</v>
      </c>
      <c r="D26" s="56">
        <v>0.57399999999999995</v>
      </c>
      <c r="E26" s="56">
        <v>0.59099999999999997</v>
      </c>
      <c r="F26" s="56">
        <v>0.54500000000000004</v>
      </c>
    </row>
    <row r="27" spans="1:6" ht="15" thickBot="1" x14ac:dyDescent="0.35">
      <c r="A27" s="12" t="s">
        <v>26</v>
      </c>
      <c r="B27" s="55">
        <v>0.125</v>
      </c>
      <c r="C27" s="56">
        <v>0.128</v>
      </c>
      <c r="D27" s="56">
        <v>0.13300000000000001</v>
      </c>
      <c r="E27" s="56">
        <v>0.123</v>
      </c>
      <c r="F27" s="56">
        <v>0.156</v>
      </c>
    </row>
    <row r="28" spans="1:6" ht="15" thickBot="1" x14ac:dyDescent="0.35">
      <c r="A28" s="12" t="s">
        <v>27</v>
      </c>
      <c r="B28" s="55">
        <v>1.2E-2</v>
      </c>
      <c r="C28" s="56">
        <v>8.0000000000000002E-3</v>
      </c>
      <c r="D28" s="56">
        <v>0.02</v>
      </c>
      <c r="E28" s="56">
        <v>2.1999999999999999E-2</v>
      </c>
      <c r="F28" s="56">
        <v>8.9999999999999993E-3</v>
      </c>
    </row>
    <row r="29" spans="1:6" ht="15" thickBot="1" x14ac:dyDescent="0.35">
      <c r="A29" s="13" t="s">
        <v>28</v>
      </c>
      <c r="B29" s="57">
        <v>0.94299999999999995</v>
      </c>
      <c r="C29" s="58" t="s">
        <v>60</v>
      </c>
      <c r="D29" s="59">
        <v>0.95199999999999996</v>
      </c>
      <c r="E29" s="59">
        <v>0.92900000000000005</v>
      </c>
      <c r="F29" s="59">
        <v>0.96299999999999997</v>
      </c>
    </row>
    <row r="30" spans="1:6" ht="15" thickBot="1" x14ac:dyDescent="0.35">
      <c r="A30" s="13" t="s">
        <v>29</v>
      </c>
      <c r="B30" s="60" t="s">
        <v>60</v>
      </c>
      <c r="C30" s="58" t="s">
        <v>60</v>
      </c>
      <c r="D30" s="59">
        <v>4.8000000000000001E-2</v>
      </c>
      <c r="E30" s="59">
        <v>7.0999999999999994E-2</v>
      </c>
      <c r="F30" s="59">
        <v>3.9E-2</v>
      </c>
    </row>
    <row r="31" spans="1:6" ht="15" thickBot="1" x14ac:dyDescent="0.35">
      <c r="A31" s="14" t="s">
        <v>30</v>
      </c>
      <c r="B31" s="61">
        <v>0.94199999999999995</v>
      </c>
      <c r="C31" s="62">
        <v>0.96899999999999997</v>
      </c>
      <c r="D31" s="62">
        <v>0.95399999999999996</v>
      </c>
      <c r="E31" s="62">
        <v>0.89200000000000002</v>
      </c>
      <c r="F31" s="62">
        <v>0.90200000000000002</v>
      </c>
    </row>
    <row r="32" spans="1:6" ht="15" thickBot="1" x14ac:dyDescent="0.35">
      <c r="A32" s="14" t="s">
        <v>31</v>
      </c>
      <c r="B32" s="61">
        <v>3.5000000000000003E-2</v>
      </c>
      <c r="C32" s="62">
        <v>2.4E-2</v>
      </c>
      <c r="D32" s="62">
        <v>2.9000000000000001E-2</v>
      </c>
      <c r="E32" s="62">
        <v>8.5999999999999993E-2</v>
      </c>
      <c r="F32" s="62">
        <v>7.0999999999999994E-2</v>
      </c>
    </row>
    <row r="33" spans="1:6" ht="15" thickBot="1" x14ac:dyDescent="0.35">
      <c r="A33" s="14" t="s">
        <v>32</v>
      </c>
      <c r="B33" s="61">
        <v>0</v>
      </c>
      <c r="C33" s="62">
        <v>5.0000000000000001E-3</v>
      </c>
      <c r="D33" s="62">
        <v>8.0000000000000002E-3</v>
      </c>
      <c r="E33" s="62">
        <v>1.7000000000000001E-2</v>
      </c>
      <c r="F33" s="62">
        <v>1.4999999999999999E-2</v>
      </c>
    </row>
    <row r="34" spans="1:6" ht="15" thickBot="1" x14ac:dyDescent="0.35">
      <c r="A34" s="6" t="s">
        <v>33</v>
      </c>
      <c r="B34" s="63" t="s">
        <v>60</v>
      </c>
      <c r="C34" s="64" t="s">
        <v>60</v>
      </c>
      <c r="D34" s="44">
        <v>0</v>
      </c>
      <c r="E34" s="44">
        <v>3.0000000000000001E-3</v>
      </c>
      <c r="F34" s="44">
        <v>0</v>
      </c>
    </row>
    <row r="35" spans="1:6" ht="15" thickBot="1" x14ac:dyDescent="0.35">
      <c r="A35" s="6" t="s">
        <v>34</v>
      </c>
      <c r="B35" s="63" t="s">
        <v>60</v>
      </c>
      <c r="C35" s="64" t="s">
        <v>60</v>
      </c>
      <c r="D35" s="44">
        <v>1.0999999999999999E-2</v>
      </c>
      <c r="E35" s="44">
        <v>3.0000000000000001E-3</v>
      </c>
      <c r="F35" s="44">
        <v>7.0000000000000001E-3</v>
      </c>
    </row>
    <row r="36" spans="1:6" ht="15" thickBot="1" x14ac:dyDescent="0.35">
      <c r="A36" s="6" t="s">
        <v>35</v>
      </c>
      <c r="B36" s="63" t="s">
        <v>60</v>
      </c>
      <c r="C36" s="64" t="s">
        <v>60</v>
      </c>
      <c r="D36" s="44">
        <v>0.183</v>
      </c>
      <c r="E36" s="44">
        <v>0.14799999999999999</v>
      </c>
      <c r="F36" s="44">
        <v>0.14299999999999999</v>
      </c>
    </row>
    <row r="37" spans="1:6" ht="15" thickBot="1" x14ac:dyDescent="0.35">
      <c r="A37" s="6" t="s">
        <v>36</v>
      </c>
      <c r="B37" s="63" t="s">
        <v>60</v>
      </c>
      <c r="C37" s="64" t="s">
        <v>60</v>
      </c>
      <c r="D37" s="44">
        <v>0.52900000000000003</v>
      </c>
      <c r="E37" s="44">
        <v>0.503</v>
      </c>
      <c r="F37" s="44">
        <v>0.48299999999999998</v>
      </c>
    </row>
    <row r="38" spans="1:6" ht="15" thickBot="1" x14ac:dyDescent="0.35">
      <c r="A38" s="6" t="s">
        <v>37</v>
      </c>
      <c r="B38" s="63" t="s">
        <v>60</v>
      </c>
      <c r="C38" s="64" t="s">
        <v>60</v>
      </c>
      <c r="D38" s="44">
        <v>0.26500000000000001</v>
      </c>
      <c r="E38" s="44">
        <v>0.32800000000000001</v>
      </c>
      <c r="F38" s="44">
        <v>0.35899999999999999</v>
      </c>
    </row>
    <row r="39" spans="1:6" ht="15" thickBot="1" x14ac:dyDescent="0.35">
      <c r="A39" s="15" t="s">
        <v>38</v>
      </c>
      <c r="B39" s="65" t="s">
        <v>60</v>
      </c>
      <c r="C39" s="66">
        <v>3.3</v>
      </c>
      <c r="D39" s="66">
        <v>3.1</v>
      </c>
      <c r="E39" s="66">
        <v>3.3</v>
      </c>
      <c r="F39" s="66">
        <v>3.3</v>
      </c>
    </row>
    <row r="40" spans="1:6" ht="15" thickBot="1" x14ac:dyDescent="0.35">
      <c r="A40" s="15" t="s">
        <v>39</v>
      </c>
      <c r="B40" s="65" t="s">
        <v>60</v>
      </c>
      <c r="C40" s="66">
        <v>3</v>
      </c>
      <c r="D40" s="66">
        <v>3</v>
      </c>
      <c r="E40" s="66">
        <v>3.1</v>
      </c>
      <c r="F40" s="66">
        <v>2.9</v>
      </c>
    </row>
    <row r="41" spans="1:6" ht="15" thickBot="1" x14ac:dyDescent="0.35">
      <c r="A41" s="16" t="s">
        <v>40</v>
      </c>
      <c r="B41" s="67">
        <v>0.57899999999999996</v>
      </c>
      <c r="C41" s="68">
        <v>0.48099999999999998</v>
      </c>
      <c r="D41" s="68">
        <v>0.499</v>
      </c>
      <c r="E41" s="68">
        <v>0.497</v>
      </c>
      <c r="F41" s="68">
        <v>0.48899999999999999</v>
      </c>
    </row>
    <row r="42" spans="1:6" ht="15" thickBot="1" x14ac:dyDescent="0.35">
      <c r="A42" s="16" t="s">
        <v>41</v>
      </c>
      <c r="B42" s="67">
        <v>0.22800000000000001</v>
      </c>
      <c r="C42" s="68">
        <v>0.30199999999999999</v>
      </c>
      <c r="D42" s="68">
        <v>0.35</v>
      </c>
      <c r="E42" s="68">
        <v>0.36899999999999999</v>
      </c>
      <c r="F42" s="68">
        <v>0.372</v>
      </c>
    </row>
    <row r="43" spans="1:6" ht="15" thickBot="1" x14ac:dyDescent="0.35">
      <c r="A43" s="16" t="s">
        <v>42</v>
      </c>
      <c r="B43" s="67">
        <v>0.12</v>
      </c>
      <c r="C43" s="68">
        <v>0.13500000000000001</v>
      </c>
      <c r="D43" s="68">
        <v>0.121</v>
      </c>
      <c r="E43" s="68">
        <v>0.11600000000000001</v>
      </c>
      <c r="F43" s="68">
        <v>0.123</v>
      </c>
    </row>
    <row r="44" spans="1:6" ht="15" thickBot="1" x14ac:dyDescent="0.35">
      <c r="A44" s="17" t="s">
        <v>43</v>
      </c>
      <c r="B44" s="67">
        <v>0.81</v>
      </c>
      <c r="C44" s="68">
        <v>0.77700000000000002</v>
      </c>
      <c r="D44" s="68">
        <v>0.84799999999999998</v>
      </c>
      <c r="E44" s="68">
        <v>0.84699999999999998</v>
      </c>
      <c r="F44" s="68">
        <v>0.82899999999999996</v>
      </c>
    </row>
    <row r="45" spans="1:6" ht="15" thickBot="1" x14ac:dyDescent="0.35">
      <c r="A45" s="17" t="s">
        <v>44</v>
      </c>
      <c r="B45" s="67">
        <v>0.13600000000000001</v>
      </c>
      <c r="C45" s="68">
        <v>0.14799999999999999</v>
      </c>
      <c r="D45" s="68">
        <v>0.13</v>
      </c>
      <c r="E45" s="68">
        <v>0.13500000000000001</v>
      </c>
      <c r="F45" s="68">
        <v>0.153</v>
      </c>
    </row>
    <row r="46" spans="1:6" ht="15" thickBot="1" x14ac:dyDescent="0.35">
      <c r="A46" s="17" t="s">
        <v>45</v>
      </c>
      <c r="B46" s="67">
        <v>2.1999999999999999E-2</v>
      </c>
      <c r="C46" s="68">
        <v>1.7000000000000001E-2</v>
      </c>
      <c r="D46" s="68">
        <v>2.1999999999999999E-2</v>
      </c>
      <c r="E46" s="68">
        <v>1.7999999999999999E-2</v>
      </c>
      <c r="F46" s="68">
        <v>1.7000000000000001E-2</v>
      </c>
    </row>
    <row r="47" spans="1:6" ht="15" thickBot="1" x14ac:dyDescent="0.35">
      <c r="A47" s="9" t="s">
        <v>46</v>
      </c>
      <c r="B47" s="69" t="s">
        <v>60</v>
      </c>
      <c r="C47" s="70" t="s">
        <v>60</v>
      </c>
      <c r="D47" s="50">
        <v>0.16800000000000001</v>
      </c>
      <c r="E47" s="50">
        <v>0.13</v>
      </c>
      <c r="F47" s="50">
        <v>0.13300000000000001</v>
      </c>
    </row>
    <row r="48" spans="1:6" ht="15" thickBot="1" x14ac:dyDescent="0.35">
      <c r="A48" s="9" t="s">
        <v>47</v>
      </c>
      <c r="B48" s="69" t="s">
        <v>60</v>
      </c>
      <c r="C48" s="70" t="s">
        <v>60</v>
      </c>
      <c r="D48" s="50">
        <v>0.20599999999999999</v>
      </c>
      <c r="E48" s="50">
        <v>0.33100000000000002</v>
      </c>
      <c r="F48" s="50">
        <v>0.433</v>
      </c>
    </row>
    <row r="49" spans="1:6" ht="15" thickBot="1" x14ac:dyDescent="0.35">
      <c r="A49" s="18" t="s">
        <v>48</v>
      </c>
      <c r="B49" s="71" t="s">
        <v>60</v>
      </c>
      <c r="C49" s="72" t="s">
        <v>60</v>
      </c>
      <c r="D49" s="73">
        <v>0.94799999999999995</v>
      </c>
      <c r="E49" s="73">
        <v>0.96899999999999997</v>
      </c>
      <c r="F49" s="73">
        <v>0.54400000000000004</v>
      </c>
    </row>
    <row r="50" spans="1:6" ht="15" thickBot="1" x14ac:dyDescent="0.35">
      <c r="A50" s="18" t="s">
        <v>49</v>
      </c>
      <c r="B50" s="71" t="s">
        <v>60</v>
      </c>
      <c r="C50" s="72" t="s">
        <v>60</v>
      </c>
      <c r="D50" s="73">
        <v>5.1999999999999998E-2</v>
      </c>
      <c r="E50" s="73">
        <v>3.1E-2</v>
      </c>
      <c r="F50" s="73">
        <v>0.33800000000000002</v>
      </c>
    </row>
    <row r="51" spans="1:6" ht="15" thickBot="1" x14ac:dyDescent="0.35">
      <c r="A51" s="19" t="s">
        <v>50</v>
      </c>
      <c r="B51" s="74" t="s">
        <v>60</v>
      </c>
      <c r="C51" s="75" t="s">
        <v>60</v>
      </c>
      <c r="D51" s="76">
        <v>0.88500000000000001</v>
      </c>
      <c r="E51" s="76">
        <v>0.93100000000000005</v>
      </c>
      <c r="F51" s="76">
        <v>0.77400000000000002</v>
      </c>
    </row>
    <row r="52" spans="1:6" ht="15" thickBot="1" x14ac:dyDescent="0.35">
      <c r="A52" s="19" t="s">
        <v>51</v>
      </c>
      <c r="B52" s="74" t="s">
        <v>60</v>
      </c>
      <c r="C52" s="75" t="s">
        <v>60</v>
      </c>
      <c r="D52" s="76">
        <v>0.115</v>
      </c>
      <c r="E52" s="76">
        <v>6.9000000000000006E-2</v>
      </c>
      <c r="F52" s="76">
        <v>0.13800000000000001</v>
      </c>
    </row>
  </sheetData>
  <autoFilter ref="A1:F52">
    <sortState ref="A2:F52">
      <sortCondition sortBy="cellColor" ref="A1:A52" dxfId="2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opLeftCell="D1" workbookViewId="0">
      <selection activeCell="P12" sqref="P12"/>
    </sheetView>
  </sheetViews>
  <sheetFormatPr defaultRowHeight="14.4" x14ac:dyDescent="0.3"/>
  <cols>
    <col min="1" max="1" width="34.88671875" customWidth="1"/>
    <col min="2" max="6" width="13.33203125" bestFit="1" customWidth="1"/>
    <col min="7" max="11" width="8.88671875" style="77"/>
  </cols>
  <sheetData>
    <row r="1" spans="1:11" ht="15" thickBot="1" x14ac:dyDescent="0.35">
      <c r="A1" s="1" t="s">
        <v>0</v>
      </c>
      <c r="B1" s="27" t="s">
        <v>59</v>
      </c>
      <c r="C1" s="28" t="s">
        <v>59</v>
      </c>
      <c r="D1" s="28" t="s">
        <v>59</v>
      </c>
      <c r="E1" s="28" t="s">
        <v>59</v>
      </c>
      <c r="F1" s="28" t="s">
        <v>59</v>
      </c>
      <c r="G1"/>
      <c r="H1"/>
      <c r="I1"/>
      <c r="J1"/>
      <c r="K1"/>
    </row>
    <row r="2" spans="1:11" ht="15" thickBot="1" x14ac:dyDescent="0.35">
      <c r="A2" s="1" t="s">
        <v>1</v>
      </c>
      <c r="B2" s="29" t="s">
        <v>53</v>
      </c>
      <c r="C2" s="30" t="s">
        <v>54</v>
      </c>
      <c r="D2" s="30" t="s">
        <v>55</v>
      </c>
      <c r="E2" s="30" t="s">
        <v>56</v>
      </c>
      <c r="F2" s="30" t="s">
        <v>57</v>
      </c>
      <c r="G2"/>
      <c r="H2"/>
      <c r="I2"/>
      <c r="J2"/>
      <c r="K2"/>
    </row>
    <row r="3" spans="1:11" ht="15" thickBot="1" x14ac:dyDescent="0.35">
      <c r="A3" s="5" t="s">
        <v>9</v>
      </c>
      <c r="B3" s="38">
        <v>3224</v>
      </c>
      <c r="C3" s="39">
        <v>3242</v>
      </c>
      <c r="D3" s="39">
        <v>3134</v>
      </c>
      <c r="E3" s="39">
        <v>3329</v>
      </c>
      <c r="F3" s="39">
        <v>3353</v>
      </c>
      <c r="G3"/>
      <c r="H3"/>
      <c r="I3"/>
      <c r="J3"/>
      <c r="K3"/>
    </row>
    <row r="4" spans="1:11" ht="15" thickBot="1" x14ac:dyDescent="0.35">
      <c r="A4" s="5" t="s">
        <v>12</v>
      </c>
      <c r="B4" s="38">
        <v>1134</v>
      </c>
      <c r="C4" s="39">
        <v>1131</v>
      </c>
      <c r="D4" s="39">
        <v>1106</v>
      </c>
      <c r="E4" s="39">
        <v>1162</v>
      </c>
      <c r="F4" s="39">
        <v>1167</v>
      </c>
      <c r="G4"/>
      <c r="H4"/>
      <c r="I4"/>
      <c r="J4"/>
      <c r="K4"/>
    </row>
    <row r="5" spans="1:11" ht="15" thickBot="1" x14ac:dyDescent="0.35">
      <c r="A5" s="2" t="s">
        <v>2</v>
      </c>
      <c r="B5" s="31">
        <v>450750</v>
      </c>
      <c r="C5" s="32">
        <v>651000</v>
      </c>
      <c r="D5" s="32">
        <v>874000</v>
      </c>
      <c r="E5" s="32">
        <v>1560000</v>
      </c>
      <c r="F5" s="32">
        <v>1972500</v>
      </c>
      <c r="G5"/>
      <c r="H5"/>
      <c r="I5"/>
      <c r="J5"/>
      <c r="K5"/>
    </row>
    <row r="6" spans="1:11" ht="15" thickBot="1" x14ac:dyDescent="0.35">
      <c r="A6" s="15" t="s">
        <v>39</v>
      </c>
      <c r="B6" s="86">
        <f>AVERAGE(C6:F6)</f>
        <v>3</v>
      </c>
      <c r="C6" s="66">
        <v>3</v>
      </c>
      <c r="D6" s="66">
        <v>3</v>
      </c>
      <c r="E6" s="66">
        <v>3.1</v>
      </c>
      <c r="F6" s="66">
        <v>2.9</v>
      </c>
      <c r="G6"/>
      <c r="H6"/>
      <c r="I6"/>
      <c r="J6"/>
      <c r="K6"/>
    </row>
    <row r="8" spans="1:11" ht="15" thickBot="1" x14ac:dyDescent="0.35"/>
    <row r="9" spans="1:11" ht="15" thickBot="1" x14ac:dyDescent="0.35">
      <c r="A9" s="1" t="s">
        <v>0</v>
      </c>
      <c r="B9" s="27" t="s">
        <v>59</v>
      </c>
      <c r="C9" s="28" t="s">
        <v>59</v>
      </c>
      <c r="D9" s="28" t="s">
        <v>59</v>
      </c>
      <c r="E9" s="28" t="s">
        <v>59</v>
      </c>
      <c r="F9" s="28" t="s">
        <v>59</v>
      </c>
    </row>
    <row r="10" spans="1:11" x14ac:dyDescent="0.3">
      <c r="A10" s="1" t="s">
        <v>1</v>
      </c>
      <c r="B10" s="87" t="s">
        <v>53</v>
      </c>
      <c r="C10" s="87" t="s">
        <v>54</v>
      </c>
      <c r="D10" s="87" t="s">
        <v>55</v>
      </c>
      <c r="E10" s="87" t="s">
        <v>56</v>
      </c>
      <c r="F10" s="87" t="s">
        <v>57</v>
      </c>
      <c r="G10"/>
      <c r="H10"/>
      <c r="I10"/>
      <c r="J10"/>
      <c r="K10"/>
    </row>
    <row r="11" spans="1:11" x14ac:dyDescent="0.3">
      <c r="A11" s="88" t="s">
        <v>61</v>
      </c>
      <c r="B11" s="89">
        <f>B3/B6</f>
        <v>1074.6666666666667</v>
      </c>
      <c r="C11" s="89">
        <f>C3/C6</f>
        <v>1080.6666666666667</v>
      </c>
      <c r="D11" s="89">
        <f>D3/D6</f>
        <v>1044.6666666666667</v>
      </c>
      <c r="E11" s="89">
        <f>E3/E6</f>
        <v>1073.8709677419354</v>
      </c>
      <c r="F11" s="89">
        <f>F3/F6</f>
        <v>1156.2068965517242</v>
      </c>
    </row>
    <row r="12" spans="1:11" x14ac:dyDescent="0.3">
      <c r="A12" s="88" t="s">
        <v>62</v>
      </c>
      <c r="B12" s="89">
        <v>1134</v>
      </c>
      <c r="C12" s="89">
        <v>1131</v>
      </c>
      <c r="D12" s="89">
        <v>1106</v>
      </c>
      <c r="E12" s="89">
        <v>1162</v>
      </c>
      <c r="F12" s="89">
        <v>1167</v>
      </c>
    </row>
    <row r="13" spans="1:11" x14ac:dyDescent="0.3">
      <c r="A13" s="90" t="s">
        <v>65</v>
      </c>
      <c r="B13" s="91">
        <v>0</v>
      </c>
      <c r="C13" s="91">
        <f>(C5-B5)/B5</f>
        <v>0.44425956738768718</v>
      </c>
      <c r="D13" s="91">
        <f t="shared" ref="D13:F13" si="0">(D5-C5)/C5</f>
        <v>0.34254992319508448</v>
      </c>
      <c r="E13" s="91">
        <f t="shared" si="0"/>
        <v>0.78489702517162474</v>
      </c>
      <c r="F13" s="91">
        <f t="shared" si="0"/>
        <v>0.26442307692307693</v>
      </c>
    </row>
  </sheetData>
  <conditionalFormatting sqref="B3:F3">
    <cfRule type="iconSet" priority="5">
      <iconSet iconSet="3Arrows">
        <cfvo type="percent" val="0"/>
        <cfvo type="percent" val="33"/>
        <cfvo type="percent" val="67"/>
      </iconSet>
    </cfRule>
    <cfRule type="top10" dxfId="1" priority="6" percent="1" rank="10"/>
  </conditionalFormatting>
  <conditionalFormatting sqref="B4:F4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5:F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{D72193C8-E9A5-43AE-9751-86A6D7A9B2CF}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2193C8-E9A5-43AE-9751-86A6D7A9B2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B5:F5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'Supply and Demand'!B11:F11</xm:f>
              <xm:sqref>G11</xm:sqref>
            </x14:sparkline>
            <x14:sparkline>
              <xm:f>'Supply and Demand'!B12:F12</xm:f>
              <xm:sqref>G12</xm:sqref>
            </x14:sparkline>
            <x14:sparkline>
              <xm:f>'Supply and Demand'!B13:F13</xm:f>
              <xm:sqref>G13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"/>
  <sheetViews>
    <sheetView tabSelected="1" topLeftCell="A16" workbookViewId="0">
      <selection activeCell="B13" sqref="B13"/>
    </sheetView>
  </sheetViews>
  <sheetFormatPr defaultRowHeight="14.4" x14ac:dyDescent="0.3"/>
  <cols>
    <col min="2" max="2" width="40.33203125" bestFit="1" customWidth="1"/>
    <col min="4" max="5" width="10.33203125" bestFit="1" customWidth="1"/>
  </cols>
  <sheetData>
    <row r="1" spans="2:5" ht="15" thickBot="1" x14ac:dyDescent="0.35"/>
    <row r="2" spans="2:5" ht="15" thickBot="1" x14ac:dyDescent="0.35">
      <c r="B2" s="1" t="s">
        <v>0</v>
      </c>
      <c r="C2" s="28" t="s">
        <v>59</v>
      </c>
      <c r="D2" s="28" t="s">
        <v>59</v>
      </c>
      <c r="E2" s="28" t="s">
        <v>59</v>
      </c>
    </row>
    <row r="3" spans="2:5" ht="15" thickBot="1" x14ac:dyDescent="0.35">
      <c r="B3" s="1" t="s">
        <v>1</v>
      </c>
      <c r="C3" s="30" t="s">
        <v>55</v>
      </c>
      <c r="D3" s="30" t="s">
        <v>56</v>
      </c>
      <c r="E3" s="30" t="s">
        <v>57</v>
      </c>
    </row>
    <row r="4" spans="2:5" ht="15" thickBot="1" x14ac:dyDescent="0.35">
      <c r="B4" s="2" t="s">
        <v>2</v>
      </c>
      <c r="C4" s="32">
        <v>874000</v>
      </c>
      <c r="D4" s="32">
        <v>1560000</v>
      </c>
      <c r="E4" s="32">
        <v>1972500</v>
      </c>
    </row>
    <row r="5" spans="2:5" ht="15" thickBot="1" x14ac:dyDescent="0.35">
      <c r="B5" s="18" t="s">
        <v>48</v>
      </c>
      <c r="C5" s="73">
        <v>0.94799999999999995</v>
      </c>
      <c r="D5" s="73">
        <v>0.96899999999999997</v>
      </c>
      <c r="E5" s="73">
        <v>0.54400000000000004</v>
      </c>
    </row>
    <row r="6" spans="2:5" ht="15" thickBot="1" x14ac:dyDescent="0.35">
      <c r="B6" s="18" t="s">
        <v>49</v>
      </c>
      <c r="C6" s="73">
        <v>5.1999999999999998E-2</v>
      </c>
      <c r="D6" s="73">
        <v>3.1E-2</v>
      </c>
      <c r="E6" s="73">
        <v>0.33800000000000002</v>
      </c>
    </row>
    <row r="7" spans="2:5" ht="15" thickBot="1" x14ac:dyDescent="0.35">
      <c r="B7" s="19" t="s">
        <v>50</v>
      </c>
      <c r="C7" s="76">
        <v>0.88500000000000001</v>
      </c>
      <c r="D7" s="76">
        <v>0.93100000000000005</v>
      </c>
      <c r="E7" s="76">
        <v>0.77400000000000002</v>
      </c>
    </row>
    <row r="8" spans="2:5" ht="15" thickBot="1" x14ac:dyDescent="0.35">
      <c r="B8" s="19" t="s">
        <v>51</v>
      </c>
      <c r="C8" s="76">
        <v>0.115</v>
      </c>
      <c r="D8" s="76">
        <v>6.9000000000000006E-2</v>
      </c>
      <c r="E8" s="76">
        <v>0.13800000000000001</v>
      </c>
    </row>
  </sheetData>
  <conditionalFormatting sqref="C4:E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E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E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E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E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opLeftCell="C1" workbookViewId="0">
      <selection activeCell="D19" sqref="D19:E21"/>
    </sheetView>
  </sheetViews>
  <sheetFormatPr defaultRowHeight="14.4" x14ac:dyDescent="0.3"/>
  <cols>
    <col min="1" max="1" width="27.44140625" bestFit="1" customWidth="1"/>
    <col min="2" max="4" width="15.21875" bestFit="1" customWidth="1"/>
    <col min="5" max="5" width="15.6640625" bestFit="1" customWidth="1"/>
  </cols>
  <sheetData>
    <row r="1" spans="1:5" ht="15" thickBot="1" x14ac:dyDescent="0.35">
      <c r="A1" s="1" t="s">
        <v>0</v>
      </c>
      <c r="B1" s="28" t="s">
        <v>59</v>
      </c>
      <c r="C1" s="28" t="s">
        <v>59</v>
      </c>
      <c r="D1" s="28" t="s">
        <v>59</v>
      </c>
      <c r="E1" s="28" t="s">
        <v>59</v>
      </c>
    </row>
    <row r="2" spans="1:5" ht="15" thickBot="1" x14ac:dyDescent="0.35">
      <c r="A2" s="1" t="s">
        <v>1</v>
      </c>
      <c r="B2" s="79" t="s">
        <v>54</v>
      </c>
      <c r="C2" s="79" t="s">
        <v>55</v>
      </c>
      <c r="D2" s="79" t="s">
        <v>56</v>
      </c>
      <c r="E2" s="79" t="s">
        <v>57</v>
      </c>
    </row>
    <row r="3" spans="1:5" ht="15" thickBot="1" x14ac:dyDescent="0.35">
      <c r="A3" s="3" t="s">
        <v>4</v>
      </c>
      <c r="B3" s="80">
        <v>523</v>
      </c>
      <c r="C3" s="80">
        <v>621</v>
      </c>
      <c r="D3" s="80">
        <v>743</v>
      </c>
      <c r="E3" s="81">
        <v>892</v>
      </c>
    </row>
    <row r="4" spans="1:5" ht="15" thickBot="1" x14ac:dyDescent="0.35">
      <c r="A4" s="3" t="s">
        <v>5</v>
      </c>
      <c r="B4" s="80">
        <v>1500</v>
      </c>
      <c r="C4" s="80">
        <v>1921</v>
      </c>
      <c r="D4" s="80">
        <v>2324</v>
      </c>
      <c r="E4" s="81">
        <v>2869</v>
      </c>
    </row>
    <row r="5" spans="1:5" ht="15" thickBot="1" x14ac:dyDescent="0.35">
      <c r="A5" s="4" t="s">
        <v>6</v>
      </c>
      <c r="B5" s="80">
        <v>1352</v>
      </c>
      <c r="C5" s="80">
        <v>1693</v>
      </c>
      <c r="D5" s="80">
        <v>2157</v>
      </c>
      <c r="E5" s="81">
        <v>2571</v>
      </c>
    </row>
    <row r="6" spans="1:5" ht="15" thickBot="1" x14ac:dyDescent="0.35">
      <c r="A6" s="4" t="s">
        <v>7</v>
      </c>
      <c r="B6" s="80">
        <v>461.53846149999998</v>
      </c>
      <c r="C6" s="80">
        <v>576.92307689999996</v>
      </c>
      <c r="D6" s="80">
        <v>576.92307689999996</v>
      </c>
      <c r="E6" s="80">
        <v>650.07692310000004</v>
      </c>
    </row>
    <row r="7" spans="1:5" ht="15" thickBot="1" x14ac:dyDescent="0.35">
      <c r="A7" s="4" t="s">
        <v>8</v>
      </c>
      <c r="B7" s="81">
        <v>330</v>
      </c>
      <c r="C7" s="81">
        <v>443</v>
      </c>
      <c r="D7" s="81">
        <v>560</v>
      </c>
      <c r="E7" s="80">
        <v>600</v>
      </c>
    </row>
    <row r="10" spans="1:5" ht="15" thickBot="1" x14ac:dyDescent="0.35"/>
    <row r="11" spans="1:5" ht="15" thickBot="1" x14ac:dyDescent="0.35">
      <c r="A11" s="1" t="s">
        <v>0</v>
      </c>
      <c r="B11" s="28" t="s">
        <v>59</v>
      </c>
      <c r="C11" s="28" t="s">
        <v>59</v>
      </c>
      <c r="D11" s="28" t="s">
        <v>59</v>
      </c>
      <c r="E11" s="28" t="s">
        <v>59</v>
      </c>
    </row>
    <row r="12" spans="1:5" ht="15" thickBot="1" x14ac:dyDescent="0.35">
      <c r="A12" s="1" t="s">
        <v>1</v>
      </c>
      <c r="B12" s="79" t="s">
        <v>54</v>
      </c>
      <c r="C12" s="79" t="s">
        <v>55</v>
      </c>
      <c r="D12" s="79" t="s">
        <v>56</v>
      </c>
      <c r="E12" s="79" t="s">
        <v>57</v>
      </c>
    </row>
    <row r="13" spans="1:5" ht="15" thickBot="1" x14ac:dyDescent="0.35">
      <c r="A13" s="4" t="s">
        <v>6</v>
      </c>
      <c r="B13" s="80">
        <v>1352</v>
      </c>
      <c r="C13" s="80">
        <v>1693</v>
      </c>
      <c r="D13" s="80">
        <v>2157</v>
      </c>
      <c r="E13" s="81">
        <v>2571</v>
      </c>
    </row>
    <row r="14" spans="1:5" ht="15" thickBot="1" x14ac:dyDescent="0.35">
      <c r="A14" s="4" t="s">
        <v>7</v>
      </c>
      <c r="B14" s="80">
        <v>461.53846149999998</v>
      </c>
      <c r="C14" s="80">
        <v>576.92307689999996</v>
      </c>
      <c r="D14" s="80">
        <v>576.92307689999996</v>
      </c>
      <c r="E14" s="80">
        <v>650.07692310000004</v>
      </c>
    </row>
    <row r="15" spans="1:5" ht="15" thickBot="1" x14ac:dyDescent="0.35">
      <c r="A15" s="4" t="s">
        <v>8</v>
      </c>
      <c r="B15" s="81">
        <v>330</v>
      </c>
      <c r="C15" s="81">
        <v>443</v>
      </c>
      <c r="D15" s="81">
        <v>560</v>
      </c>
      <c r="E15" s="80">
        <v>600</v>
      </c>
    </row>
    <row r="16" spans="1:5" ht="15" thickBot="1" x14ac:dyDescent="0.35"/>
    <row r="17" spans="1:5" ht="15" thickBot="1" x14ac:dyDescent="0.35">
      <c r="A17" s="1" t="s">
        <v>0</v>
      </c>
      <c r="B17" s="28" t="s">
        <v>59</v>
      </c>
      <c r="C17" s="28" t="s">
        <v>59</v>
      </c>
      <c r="D17" s="28" t="s">
        <v>59</v>
      </c>
      <c r="E17" s="28" t="s">
        <v>59</v>
      </c>
    </row>
    <row r="18" spans="1:5" ht="15" thickBot="1" x14ac:dyDescent="0.35">
      <c r="A18" s="1" t="s">
        <v>1</v>
      </c>
      <c r="B18" s="79" t="s">
        <v>54</v>
      </c>
      <c r="C18" s="79" t="s">
        <v>55</v>
      </c>
      <c r="D18" s="79" t="s">
        <v>56</v>
      </c>
      <c r="E18" s="79" t="s">
        <v>57</v>
      </c>
    </row>
    <row r="19" spans="1:5" ht="15" thickBot="1" x14ac:dyDescent="0.35">
      <c r="A19" s="4" t="s">
        <v>66</v>
      </c>
      <c r="B19" s="83">
        <v>0</v>
      </c>
      <c r="C19" s="83">
        <f t="shared" ref="C19:E20" si="0">(C13-B13)/B13</f>
        <v>0.25221893491124259</v>
      </c>
      <c r="D19" s="83">
        <f t="shared" si="0"/>
        <v>0.27406969875959836</v>
      </c>
      <c r="E19" s="83">
        <f t="shared" si="0"/>
        <v>0.19193324061196107</v>
      </c>
    </row>
    <row r="20" spans="1:5" ht="15" thickBot="1" x14ac:dyDescent="0.35">
      <c r="A20" s="4" t="s">
        <v>67</v>
      </c>
      <c r="B20" s="83">
        <v>0</v>
      </c>
      <c r="C20" s="83">
        <f t="shared" si="0"/>
        <v>0.25000000005416662</v>
      </c>
      <c r="D20" s="83">
        <f t="shared" si="0"/>
        <v>0</v>
      </c>
      <c r="E20" s="83">
        <f t="shared" si="0"/>
        <v>0.12680000008507217</v>
      </c>
    </row>
    <row r="21" spans="1:5" ht="15" thickBot="1" x14ac:dyDescent="0.35">
      <c r="A21" s="4" t="s">
        <v>68</v>
      </c>
      <c r="B21" s="83">
        <v>0</v>
      </c>
      <c r="C21" s="83">
        <f t="shared" ref="C21:E21" si="1">(C15-B15)/B15</f>
        <v>0.34242424242424241</v>
      </c>
      <c r="D21" s="83">
        <f t="shared" si="1"/>
        <v>0.26410835214446954</v>
      </c>
      <c r="E21" s="83">
        <f t="shared" si="1"/>
        <v>7.1428571428571425E-2</v>
      </c>
    </row>
    <row r="23" spans="1:5" ht="15" thickBot="1" x14ac:dyDescent="0.35"/>
    <row r="24" spans="1:5" ht="15" thickBot="1" x14ac:dyDescent="0.35">
      <c r="A24" s="1" t="s">
        <v>0</v>
      </c>
      <c r="B24" s="28" t="s">
        <v>59</v>
      </c>
      <c r="C24" s="28" t="s">
        <v>59</v>
      </c>
      <c r="D24" s="28" t="s">
        <v>59</v>
      </c>
      <c r="E24" s="28" t="s">
        <v>59</v>
      </c>
    </row>
    <row r="25" spans="1:5" ht="15" thickBot="1" x14ac:dyDescent="0.35">
      <c r="A25" s="1" t="s">
        <v>1</v>
      </c>
      <c r="B25" s="79" t="s">
        <v>54</v>
      </c>
      <c r="C25" s="79" t="s">
        <v>55</v>
      </c>
      <c r="D25" s="79" t="s">
        <v>56</v>
      </c>
      <c r="E25" s="79" t="s">
        <v>57</v>
      </c>
    </row>
    <row r="26" spans="1:5" ht="15" thickBot="1" x14ac:dyDescent="0.35">
      <c r="A26" s="4" t="s">
        <v>6</v>
      </c>
      <c r="B26" s="78">
        <v>0</v>
      </c>
      <c r="C26" s="83">
        <f>(C13-B13)/B13</f>
        <v>0.25221893491124259</v>
      </c>
      <c r="D26" s="83">
        <f>(D13-B13)/B13</f>
        <v>0.59541420118343191</v>
      </c>
      <c r="E26" s="83">
        <f>(E13-B13)/B13</f>
        <v>0.90162721893491127</v>
      </c>
    </row>
    <row r="27" spans="1:5" ht="15" thickBot="1" x14ac:dyDescent="0.35">
      <c r="A27" s="82" t="s">
        <v>63</v>
      </c>
      <c r="B27" s="78">
        <v>0</v>
      </c>
      <c r="C27" s="83">
        <f>(C14-B14)/B14</f>
        <v>0.25000000005416662</v>
      </c>
      <c r="D27" s="83">
        <f>(D14-B14)/B14</f>
        <v>0.25000000005416662</v>
      </c>
      <c r="E27" s="83">
        <f>(E14-B14)/B14</f>
        <v>0.40850000016737514</v>
      </c>
    </row>
    <row r="28" spans="1:5" ht="15" thickBot="1" x14ac:dyDescent="0.35">
      <c r="A28" s="82" t="s">
        <v>64</v>
      </c>
      <c r="B28" s="78">
        <v>0</v>
      </c>
      <c r="C28" s="83">
        <f>(C15-B15)/B15</f>
        <v>0.34242424242424241</v>
      </c>
      <c r="D28" s="83">
        <f>(D15-B15)/B15</f>
        <v>0.69696969696969702</v>
      </c>
      <c r="E28" s="83">
        <f>(E15-B15)/B15</f>
        <v>0.81818181818181823</v>
      </c>
    </row>
  </sheetData>
  <conditionalFormatting sqref="B13:E13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{FB957F44-B7A2-4AE6-8620-C3BD5022F36F}</x14:id>
        </ext>
      </extLst>
    </cfRule>
  </conditionalFormatting>
  <conditionalFormatting sqref="B14:E1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{D8D18D4D-05E3-413D-82E6-14DE83D9479F}</x14:id>
        </ext>
      </extLst>
    </cfRule>
  </conditionalFormatting>
  <conditionalFormatting sqref="B15:E1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{8BC6B414-5894-4B44-A6B4-17D4FD26ADE0}</x14:id>
        </ext>
      </extLst>
    </cfRule>
  </conditionalFormatting>
  <conditionalFormatting sqref="B19:E19">
    <cfRule type="iconSet" priority="3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B20:E20">
    <cfRule type="iconSet" priority="2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B21:E21">
    <cfRule type="iconSet" priority="1">
      <iconSet iconSet="4Rating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B957F44-B7A2-4AE6-8620-C3BD5022F3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B13:E13</xm:sqref>
        </x14:conditionalFormatting>
        <x14:conditionalFormatting xmlns:xm="http://schemas.microsoft.com/office/excel/2006/main">
          <x14:cfRule type="dataBar" id="{D8D18D4D-05E3-413D-82E6-14DE83D947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B14:E14</xm:sqref>
        </x14:conditionalFormatting>
        <x14:conditionalFormatting xmlns:xm="http://schemas.microsoft.com/office/excel/2006/main">
          <x14:cfRule type="dataBar" id="{8BC6B414-5894-4B44-A6B4-17D4FD26AD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B15:E15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J6" sqref="J6"/>
    </sheetView>
  </sheetViews>
  <sheetFormatPr defaultRowHeight="14.4" x14ac:dyDescent="0.3"/>
  <cols>
    <col min="1" max="1" width="15.6640625" bestFit="1" customWidth="1"/>
  </cols>
  <sheetData>
    <row r="1" spans="1:6" ht="15" thickBot="1" x14ac:dyDescent="0.35">
      <c r="A1" s="1" t="s">
        <v>0</v>
      </c>
      <c r="B1" s="27" t="s">
        <v>59</v>
      </c>
      <c r="C1" s="28" t="s">
        <v>59</v>
      </c>
      <c r="D1" s="28" t="s">
        <v>59</v>
      </c>
      <c r="E1" s="28" t="s">
        <v>59</v>
      </c>
      <c r="F1" s="28" t="s">
        <v>59</v>
      </c>
    </row>
    <row r="2" spans="1:6" ht="15" thickBot="1" x14ac:dyDescent="0.35">
      <c r="A2" s="1" t="s">
        <v>1</v>
      </c>
      <c r="B2" s="29" t="s">
        <v>53</v>
      </c>
      <c r="C2" s="30" t="s">
        <v>54</v>
      </c>
      <c r="D2" s="30" t="s">
        <v>55</v>
      </c>
      <c r="E2" s="30" t="s">
        <v>56</v>
      </c>
      <c r="F2" s="30" t="s">
        <v>57</v>
      </c>
    </row>
    <row r="3" spans="1:6" ht="15" thickBot="1" x14ac:dyDescent="0.35">
      <c r="A3" s="5" t="s">
        <v>9</v>
      </c>
      <c r="B3" s="38">
        <v>3224</v>
      </c>
      <c r="C3" s="39">
        <v>3242</v>
      </c>
      <c r="D3" s="39">
        <v>3134</v>
      </c>
      <c r="E3" s="39">
        <v>3329</v>
      </c>
      <c r="F3" s="39">
        <v>3353</v>
      </c>
    </row>
    <row r="4" spans="1:6" ht="15" thickBot="1" x14ac:dyDescent="0.35">
      <c r="A4" s="5" t="s">
        <v>10</v>
      </c>
      <c r="B4" s="84">
        <f>AVERAGE(C4:F4)</f>
        <v>41.5</v>
      </c>
      <c r="C4" s="41">
        <v>39</v>
      </c>
      <c r="D4" s="41">
        <v>41</v>
      </c>
      <c r="E4" s="41">
        <v>42</v>
      </c>
      <c r="F4" s="41">
        <v>44</v>
      </c>
    </row>
    <row r="5" spans="1:6" ht="15" thickBot="1" x14ac:dyDescent="0.35">
      <c r="A5" s="7" t="s">
        <v>17</v>
      </c>
      <c r="B5" s="45">
        <v>0.59199999999999997</v>
      </c>
      <c r="C5" s="46">
        <v>0.58899999999999997</v>
      </c>
      <c r="D5" s="46">
        <v>0.63600000000000001</v>
      </c>
      <c r="E5" s="46">
        <v>0.65800000000000003</v>
      </c>
      <c r="F5" s="46">
        <v>0.66700000000000004</v>
      </c>
    </row>
    <row r="7" spans="1:6" ht="15" thickBot="1" x14ac:dyDescent="0.35"/>
    <row r="8" spans="1:6" ht="15" thickBot="1" x14ac:dyDescent="0.35">
      <c r="A8" s="1" t="s">
        <v>0</v>
      </c>
      <c r="B8" s="27" t="s">
        <v>59</v>
      </c>
      <c r="C8" s="28" t="s">
        <v>59</v>
      </c>
      <c r="D8" s="28" t="s">
        <v>59</v>
      </c>
      <c r="E8" s="28" t="s">
        <v>59</v>
      </c>
      <c r="F8" s="28" t="s">
        <v>59</v>
      </c>
    </row>
    <row r="9" spans="1:6" ht="15" thickBot="1" x14ac:dyDescent="0.35">
      <c r="A9" s="1" t="s">
        <v>1</v>
      </c>
      <c r="B9" s="29" t="s">
        <v>53</v>
      </c>
      <c r="C9" s="30" t="s">
        <v>54</v>
      </c>
      <c r="D9" s="30" t="s">
        <v>55</v>
      </c>
      <c r="E9" s="30" t="s">
        <v>56</v>
      </c>
      <c r="F9" s="30" t="s">
        <v>57</v>
      </c>
    </row>
    <row r="10" spans="1:6" ht="15" thickBot="1" x14ac:dyDescent="0.35">
      <c r="A10" s="5" t="s">
        <v>9</v>
      </c>
      <c r="B10" s="38">
        <v>3224</v>
      </c>
      <c r="C10" s="39">
        <v>3242</v>
      </c>
      <c r="D10" s="39">
        <v>3134</v>
      </c>
      <c r="E10" s="39">
        <v>3329</v>
      </c>
      <c r="F10" s="39">
        <v>3353</v>
      </c>
    </row>
    <row r="11" spans="1:6" ht="15" thickBot="1" x14ac:dyDescent="0.35">
      <c r="A11" s="7" t="s">
        <v>17</v>
      </c>
      <c r="B11" s="45">
        <v>0.59199999999999997</v>
      </c>
      <c r="C11" s="46">
        <v>0.58899999999999997</v>
      </c>
      <c r="D11" s="46">
        <v>0.63600000000000001</v>
      </c>
      <c r="E11" s="46">
        <v>0.65800000000000003</v>
      </c>
      <c r="F11" s="46">
        <v>0.66700000000000004</v>
      </c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Population!B10:F10</xm:f>
              <xm:sqref>G10</xm:sqref>
            </x14:sparkline>
            <x14:sparkline>
              <xm:f>Population!B11:F11</xm:f>
              <xm:sqref>G11</xm:sqref>
            </x14:sparkline>
          </x14:sparklines>
        </x14:sparklineGroup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Population!B3:F3</xm:f>
              <xm:sqref>G3</xm:sqref>
            </x14:sparkline>
            <x14:sparkline>
              <xm:f>Population!B4:F4</xm:f>
              <xm:sqref>G4</xm:sqref>
            </x14:sparkline>
            <x14:sparkline>
              <xm:f>Population!B5:F5</xm:f>
              <xm:sqref>G5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M7" sqref="M7"/>
    </sheetView>
  </sheetViews>
  <sheetFormatPr defaultRowHeight="14.4" x14ac:dyDescent="0.3"/>
  <cols>
    <col min="1" max="1" width="20.88671875" bestFit="1" customWidth="1"/>
  </cols>
  <sheetData>
    <row r="1" spans="1:6" ht="15" thickBot="1" x14ac:dyDescent="0.35">
      <c r="A1" s="1" t="s">
        <v>0</v>
      </c>
      <c r="B1" s="27" t="s">
        <v>59</v>
      </c>
      <c r="C1" s="28" t="s">
        <v>59</v>
      </c>
      <c r="D1" s="28" t="s">
        <v>59</v>
      </c>
      <c r="E1" s="28" t="s">
        <v>59</v>
      </c>
      <c r="F1" s="28" t="s">
        <v>59</v>
      </c>
    </row>
    <row r="2" spans="1:6" ht="15" thickBot="1" x14ac:dyDescent="0.35">
      <c r="A2" s="1" t="s">
        <v>1</v>
      </c>
      <c r="B2" s="29" t="s">
        <v>53</v>
      </c>
      <c r="C2" s="30" t="s">
        <v>54</v>
      </c>
      <c r="D2" s="30" t="s">
        <v>55</v>
      </c>
      <c r="E2" s="30" t="s">
        <v>56</v>
      </c>
      <c r="F2" s="30" t="s">
        <v>57</v>
      </c>
    </row>
    <row r="3" spans="1:6" ht="15" thickBot="1" x14ac:dyDescent="0.35">
      <c r="A3" s="16" t="s">
        <v>40</v>
      </c>
      <c r="B3" s="67">
        <v>0.57899999999999996</v>
      </c>
      <c r="C3" s="68">
        <v>0.48099999999999998</v>
      </c>
      <c r="D3" s="68">
        <v>0.499</v>
      </c>
      <c r="E3" s="68">
        <v>0.497</v>
      </c>
      <c r="F3" s="68">
        <v>0.48899999999999999</v>
      </c>
    </row>
    <row r="4" spans="1:6" ht="15" thickBot="1" x14ac:dyDescent="0.35">
      <c r="A4" s="16" t="s">
        <v>41</v>
      </c>
      <c r="B4" s="67">
        <v>0.22800000000000001</v>
      </c>
      <c r="C4" s="68">
        <v>0.30199999999999999</v>
      </c>
      <c r="D4" s="68">
        <v>0.35</v>
      </c>
      <c r="E4" s="68">
        <v>0.36899999999999999</v>
      </c>
      <c r="F4" s="68">
        <v>0.372</v>
      </c>
    </row>
    <row r="5" spans="1:6" ht="15" thickBot="1" x14ac:dyDescent="0.35">
      <c r="A5" s="16" t="s">
        <v>42</v>
      </c>
      <c r="B5" s="67">
        <v>0.12</v>
      </c>
      <c r="C5" s="68">
        <v>0.13500000000000001</v>
      </c>
      <c r="D5" s="68">
        <v>0.121</v>
      </c>
      <c r="E5" s="68">
        <v>0.11600000000000001</v>
      </c>
      <c r="F5" s="68">
        <v>0.123</v>
      </c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span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Ownership!B3:F3</xm:f>
              <xm:sqref>G3</xm:sqref>
            </x14:sparkline>
            <x14:sparkline>
              <xm:f>Ownership!B4:F4</xm:f>
              <xm:sqref>G4</xm:sqref>
            </x14:sparkline>
            <x14:sparkline>
              <xm:f>Ownership!B5:F5</xm:f>
              <xm:sqref>G5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zoomScale="104" workbookViewId="0">
      <selection activeCell="G11" sqref="G11"/>
    </sheetView>
  </sheetViews>
  <sheetFormatPr defaultRowHeight="14.4" x14ac:dyDescent="0.3"/>
  <cols>
    <col min="1" max="1" width="28.77734375" bestFit="1" customWidth="1"/>
  </cols>
  <sheetData>
    <row r="1" spans="1:6" ht="15" thickBot="1" x14ac:dyDescent="0.35">
      <c r="A1" s="1" t="s">
        <v>0</v>
      </c>
      <c r="B1" s="27" t="s">
        <v>59</v>
      </c>
      <c r="C1" s="28" t="s">
        <v>59</v>
      </c>
      <c r="D1" s="28" t="s">
        <v>59</v>
      </c>
      <c r="E1" s="28" t="s">
        <v>59</v>
      </c>
      <c r="F1" s="28" t="s">
        <v>59</v>
      </c>
    </row>
    <row r="2" spans="1:6" ht="15" thickBot="1" x14ac:dyDescent="0.35">
      <c r="A2" s="1" t="s">
        <v>1</v>
      </c>
      <c r="B2" s="29" t="s">
        <v>53</v>
      </c>
      <c r="C2" s="30" t="s">
        <v>54</v>
      </c>
      <c r="D2" s="30" t="s">
        <v>55</v>
      </c>
      <c r="E2" s="30" t="s">
        <v>56</v>
      </c>
      <c r="F2" s="30" t="s">
        <v>57</v>
      </c>
    </row>
    <row r="3" spans="1:6" ht="15" thickBot="1" x14ac:dyDescent="0.35">
      <c r="A3" s="8" t="s">
        <v>18</v>
      </c>
      <c r="B3" s="47">
        <v>0.64100000000000001</v>
      </c>
      <c r="C3" s="48">
        <v>0.62</v>
      </c>
      <c r="D3" s="48">
        <v>0.58799999999999997</v>
      </c>
      <c r="E3" s="48">
        <v>0.61</v>
      </c>
      <c r="F3" s="48">
        <v>0.54400000000000004</v>
      </c>
    </row>
    <row r="4" spans="1:6" ht="15" thickBot="1" x14ac:dyDescent="0.35">
      <c r="A4" s="8" t="s">
        <v>19</v>
      </c>
      <c r="B4" s="47">
        <v>0.27700000000000002</v>
      </c>
      <c r="C4" s="48">
        <v>0.29899999999999999</v>
      </c>
      <c r="D4" s="48">
        <v>0.30599999999999999</v>
      </c>
      <c r="E4" s="48">
        <v>0.32</v>
      </c>
      <c r="F4" s="48">
        <v>0.27600000000000002</v>
      </c>
    </row>
    <row r="5" spans="1:6" ht="15" thickBot="1" x14ac:dyDescent="0.35">
      <c r="A5" s="9" t="s">
        <v>20</v>
      </c>
      <c r="B5" s="49">
        <v>4.2000000000000003E-2</v>
      </c>
      <c r="C5" s="50">
        <v>0.03</v>
      </c>
      <c r="D5" s="50">
        <v>4.2999999999999997E-2</v>
      </c>
      <c r="E5" s="50">
        <v>3.5000000000000003E-2</v>
      </c>
      <c r="F5" s="50">
        <v>3.1E-2</v>
      </c>
    </row>
    <row r="6" spans="1:6" ht="15" thickBot="1" x14ac:dyDescent="0.35"/>
    <row r="7" spans="1:6" ht="15" thickBot="1" x14ac:dyDescent="0.35">
      <c r="A7" s="1" t="s">
        <v>0</v>
      </c>
      <c r="B7" s="28" t="s">
        <v>59</v>
      </c>
      <c r="C7" s="28" t="s">
        <v>59</v>
      </c>
      <c r="D7" s="28" t="s">
        <v>59</v>
      </c>
    </row>
    <row r="8" spans="1:6" ht="15" thickBot="1" x14ac:dyDescent="0.35">
      <c r="A8" s="1" t="s">
        <v>1</v>
      </c>
      <c r="B8" s="30" t="s">
        <v>55</v>
      </c>
      <c r="C8" s="30" t="s">
        <v>56</v>
      </c>
      <c r="D8" s="30" t="s">
        <v>57</v>
      </c>
    </row>
    <row r="9" spans="1:6" ht="15" thickBot="1" x14ac:dyDescent="0.35">
      <c r="A9" s="9" t="s">
        <v>46</v>
      </c>
      <c r="B9" s="50">
        <v>0.16800000000000001</v>
      </c>
      <c r="C9" s="50">
        <v>0.13</v>
      </c>
      <c r="D9" s="50">
        <v>0.13300000000000001</v>
      </c>
    </row>
    <row r="10" spans="1:6" ht="15" thickBot="1" x14ac:dyDescent="0.35">
      <c r="A10" s="9" t="s">
        <v>47</v>
      </c>
      <c r="B10" s="50">
        <v>0.20599999999999999</v>
      </c>
      <c r="C10" s="50">
        <v>0.33100000000000002</v>
      </c>
      <c r="D10" s="50">
        <v>0.433</v>
      </c>
    </row>
  </sheetData>
  <conditionalFormatting sqref="B3:F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max"/>
        <color rgb="FFFCFCFF"/>
        <color rgb="FF63BE7B"/>
      </colorScale>
    </cfRule>
  </conditionalFormatting>
  <conditionalFormatting sqref="B4:F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F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D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D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Transpose</vt:lpstr>
      <vt:lpstr>Main Data</vt:lpstr>
      <vt:lpstr>Copy Main Data</vt:lpstr>
      <vt:lpstr>Supply and Demand</vt:lpstr>
      <vt:lpstr>Property Prices</vt:lpstr>
      <vt:lpstr>Finance</vt:lpstr>
      <vt:lpstr>Population</vt:lpstr>
      <vt:lpstr>Ownership</vt:lpstr>
      <vt:lpstr>Workforce</vt:lpstr>
      <vt:lpstr>Dwelling</vt:lpstr>
      <vt:lpstr>Families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268</dc:creator>
  <cp:lastModifiedBy>Bibek Bhandari</cp:lastModifiedBy>
  <dcterms:created xsi:type="dcterms:W3CDTF">2015-06-05T18:17:20Z</dcterms:created>
  <dcterms:modified xsi:type="dcterms:W3CDTF">2023-03-29T12:57:00Z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a6c3db-1667-4f49-995a-8b9973972958_Enabled">
    <vt:lpwstr>true</vt:lpwstr>
  </property>
  <property fmtid="{D5CDD505-2E9C-101B-9397-08002B2CF9AE}" pid="3" name="MSIP_Label_51a6c3db-1667-4f49-995a-8b9973972958_SetDate">
    <vt:lpwstr>2023-02-19T13:25:21Z</vt:lpwstr>
  </property>
  <property fmtid="{D5CDD505-2E9C-101B-9397-08002B2CF9AE}" pid="4" name="MSIP_Label_51a6c3db-1667-4f49-995a-8b9973972958_Method">
    <vt:lpwstr>Standard</vt:lpwstr>
  </property>
  <property fmtid="{D5CDD505-2E9C-101B-9397-08002B2CF9AE}" pid="5" name="MSIP_Label_51a6c3db-1667-4f49-995a-8b9973972958_Name">
    <vt:lpwstr>UTS-Internal</vt:lpwstr>
  </property>
  <property fmtid="{D5CDD505-2E9C-101B-9397-08002B2CF9AE}" pid="6" name="MSIP_Label_51a6c3db-1667-4f49-995a-8b9973972958_SiteId">
    <vt:lpwstr>e8911c26-cf9f-4a9c-878e-527807be8791</vt:lpwstr>
  </property>
  <property fmtid="{D5CDD505-2E9C-101B-9397-08002B2CF9AE}" pid="7" name="MSIP_Label_51a6c3db-1667-4f49-995a-8b9973972958_ActionId">
    <vt:lpwstr>2c3b6b82-6a36-4029-b409-fdb0f2a44d3e</vt:lpwstr>
  </property>
  <property fmtid="{D5CDD505-2E9C-101B-9397-08002B2CF9AE}" pid="8" name="MSIP_Label_51a6c3db-1667-4f49-995a-8b9973972958_ContentBits">
    <vt:lpwstr>0</vt:lpwstr>
  </property>
</Properties>
</file>