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<sst xmlns="http://schemas.openxmlformats.org/spreadsheetml/2006/main" count="28" uniqueCount="28">
  <si>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Pitch Angle (deg)</t>
  </si>
  <si>
    <t xml:space="preserve">Pitch Angle (rad)</t>
  </si>
  <si>
    <t xml:space="preserve">Min Dist</t>
  </si>
  <si>
    <t xml:space="preserve">Center Value</t>
  </si>
  <si>
    <t xml:space="preserve">Max Dist</t>
  </si>
  <si>
    <t xml:space="preserve">Theoretical Values</t>
  </si>
  <si>
    <t xml:space="preserve">RPM</t>
  </si>
  <si>
    <t xml:space="preserve">R_wheel (cm)</t>
  </si>
  <si>
    <t xml:space="preserve">Wheel Tangential Velocity (m/s)</t>
  </si>
  <si>
    <t xml:space="preserve">V_i,ball (m/s)</t>
  </si>
  <si>
    <t xml:space="preserve">Launching Angle (rad)</t>
  </si>
  <si>
    <t xml:space="preserve">Slippage correction factor</t>
  </si>
  <si>
    <t xml:space="preserve">Corrected V_i, ball</t>
  </si>
  <si>
    <t xml:space="preserve">Approx Time of flight (s)</t>
  </si>
  <si>
    <t xml:space="preserve">Ideal Distance (m)</t>
  </si>
  <si>
    <t xml:space="preserve">Real Distance (m)</t>
  </si>
  <si>
    <t xml:space="preserve">Intended Distance</t>
  </si>
  <si>
    <t xml:space="preserve">At 27 Degrees</t>
  </si>
  <si>
    <t xml:space="preserve">At 28 Degrees</t>
  </si>
  <si>
    <t xml:space="preserve">At 29 Degrees</t>
  </si>
  <si>
    <t xml:space="preserve">At 30 Degrees</t>
  </si>
  <si>
    <t xml:space="preserve">At 31 Degrees</t>
  </si>
  <si>
    <t xml:space="preserve">At 32 Degrees</t>
  </si>
  <si>
    <t xml:space="preserve">At 33 Degrees</t>
  </si>
  <si>
    <t xml:space="preserve">At 34 Degrees</t>
  </si>
  <si>
    <t xml:space="preserve">At 35 Degrees</t>
  </si>
  <si>
    <t xml:space="preserve">At 36 Degrees</t>
  </si>
  <si>
    <t xml:space="preserve">At 37 Degrees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</si>
</sst>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.00"/>
    <numFmt numFmtId="167" formatCode="0.000"/>
    <numFmt numFmtId="168" formatCode="0.0"/>
    <numFmt numFmtId="169" formatCode="0.000000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Theoretical Values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004586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trendline>
            <c:spPr>
              <a:ln w="36000">
                <a:solidFill>
                  <a:srgbClr val="00a933"/>
                </a:solidFill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Sheet1!$P$2:$P$34</c:f>
              <c:numCache>
                <c:formatCode>General</c:formatCode>
                <c:ptCount val="33"/>
                <c:pt idx="0">
                  <c:v>4.277</c:v>
                </c:pt>
                <c:pt idx="1">
                  <c:v>5.11</c:v>
                </c:pt>
                <c:pt idx="2">
                  <c:v>6.02</c:v>
                </c:pt>
                <c:pt idx="3">
                  <c:v>6.23</c:v>
                </c:pt>
                <c:pt idx="4">
                  <c:v>7.1981</c:v>
                </c:pt>
                <c:pt idx="5">
                  <c:v>8.267</c:v>
                </c:pt>
                <c:pt idx="6">
                  <c:v>8.4588</c:v>
                </c:pt>
                <c:pt idx="7">
                  <c:v>9.6082</c:v>
                </c:pt>
                <c:pt idx="8">
                  <c:v>10.8192</c:v>
                </c:pt>
                <c:pt idx="9">
                  <c:v>9.8119</c:v>
                </c:pt>
                <c:pt idx="10">
                  <c:v>11.0488</c:v>
                </c:pt>
                <c:pt idx="11">
                  <c:v>12.3592</c:v>
                </c:pt>
                <c:pt idx="12">
                  <c:v>11.2644</c:v>
                </c:pt>
                <c:pt idx="13">
                  <c:v>12.5881</c:v>
                </c:pt>
                <c:pt idx="14">
                  <c:v>13.972</c:v>
                </c:pt>
                <c:pt idx="15">
                  <c:v>14.2226</c:v>
                </c:pt>
                <c:pt idx="16">
                  <c:v>15.6905</c:v>
                </c:pt>
                <c:pt idx="17">
                  <c:v>17.2004</c:v>
                </c:pt>
                <c:pt idx="18">
                  <c:v>15.9481</c:v>
                </c:pt>
                <c:pt idx="19">
                  <c:v>17.4825</c:v>
                </c:pt>
                <c:pt idx="20">
                  <c:v>19.0246</c:v>
                </c:pt>
                <c:pt idx="21">
                  <c:v>17.7436</c:v>
                </c:pt>
                <c:pt idx="22">
                  <c:v>19.3088</c:v>
                </c:pt>
                <c:pt idx="23">
                  <c:v>21.0238</c:v>
                </c:pt>
                <c:pt idx="24">
                  <c:v>19.6182</c:v>
                </c:pt>
                <c:pt idx="25">
                  <c:v>21.3073</c:v>
                </c:pt>
                <c:pt idx="26">
                  <c:v>23.03</c:v>
                </c:pt>
                <c:pt idx="27">
                  <c:v>21.5649</c:v>
                </c:pt>
                <c:pt idx="28">
                  <c:v>23.31</c:v>
                </c:pt>
                <c:pt idx="29">
                  <c:v>25.1223</c:v>
                </c:pt>
                <c:pt idx="30">
                  <c:v>23.5781</c:v>
                </c:pt>
                <c:pt idx="31">
                  <c:v>25.41</c:v>
                </c:pt>
                <c:pt idx="32">
                  <c:v>27.2734</c:v>
                </c:pt>
              </c:numCache>
            </c:numRef>
          </c:xVal>
          <c:yVal>
            <c:numRef>
              <c:f>Sheet1!$G$2:$G$34</c:f>
              <c:numCache>
                <c:formatCode>General</c:formatCode>
                <c:ptCount val="3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2200</c:v>
                </c:pt>
                <c:pt idx="28">
                  <c:v>2300</c:v>
                </c:pt>
                <c:pt idx="29">
                  <c:v>2400</c:v>
                </c:pt>
                <c:pt idx="30">
                  <c:v>2300</c:v>
                </c:pt>
                <c:pt idx="31">
                  <c:v>2400</c:v>
                </c:pt>
                <c:pt idx="32">
                  <c:v>2500</c:v>
                </c:pt>
              </c:numCache>
            </c:numRef>
          </c:yVal>
          <c:smooth val="0"/>
        </c:ser>
        <c:axId val="29606073"/>
        <c:axId val="73964136"/>
      </c:scatterChart>
      <c:valAx>
        <c:axId val="296060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Expected Distance (m)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64136"/>
        <c:crosses val="autoZero"/>
        <c:crossBetween val="midCat"/>
      </c:valAx>
      <c:valAx>
        <c:axId val="73964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060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34581337977072"/>
          <c:y val="0.654647028948705"/>
          <c:w val="0.221528861154446"/>
          <c:h val="0.16172287687931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597600</xdr:colOff>
      <xdr:row>20</xdr:row>
      <xdr:rowOff>35640</xdr:rowOff>
    </xdr:from>
    <xdr:to>
      <xdr:col>18</xdr:col>
      <xdr:colOff>766800</xdr:colOff>
      <xdr:row>41</xdr:row>
      <xdr:rowOff>114840</xdr:rowOff>
    </xdr:to>
    <xdr:graphicFrame>
      <xdr:nvGraphicFramePr>
        <xdr:cNvPr id="0" name=""/>
        <xdr:cNvGraphicFramePr/>
      </xdr:nvGraphicFramePr>
      <xdr:xfrm>
        <a:off x="7736040" y="3388320"/>
        <a:ext cx="9922680" cy="35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19.49"/>
    <col collapsed="false" customWidth="true" hidden="false" outlineLevel="0" max="3" min="3" style="0" width="16.38"/>
    <col collapsed="false" customWidth="false" hidden="false" outlineLevel="0" max="5" min="4" style="0" width="11.52"/>
    <col collapsed="false" customWidth="true" hidden="false" outlineLevel="0" max="6" min="6" style="0" width="22.5"/>
    <col collapsed="false" customWidth="false" hidden="false" outlineLevel="0" max="1025" min="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0" t="n">
        <v>27</v>
      </c>
      <c r="B2" s="4" t="n">
        <f aca="false">(A2*3.14)/180</f>
        <v>0.471</v>
      </c>
      <c r="C2" s="0" t="n">
        <v>4</v>
      </c>
      <c r="D2" s="0" t="n">
        <v>5</v>
      </c>
      <c r="E2" s="0" t="n">
        <v>6</v>
      </c>
      <c r="F2" s="5" t="s">
        <v>17</v>
      </c>
      <c r="G2" s="6" t="n">
        <v>1000</v>
      </c>
      <c r="H2" s="7" t="n">
        <f aca="false">(11.25/2)*2.54</f>
        <v>14.2875</v>
      </c>
      <c r="I2" s="8" t="n">
        <f aca="false">(G2/60)*(2*H2*3.14159)*(1/100)</f>
        <v>14.961822375</v>
      </c>
      <c r="J2" s="8" t="n">
        <f aca="false">I2</f>
        <v>14.961822375</v>
      </c>
      <c r="K2" s="9" t="n">
        <f aca="false">(27*3.14)/180</f>
        <v>0.471</v>
      </c>
      <c r="L2" s="10" t="n">
        <v>0.814</v>
      </c>
      <c r="M2" s="8" t="n">
        <f aca="false">L2*J2</f>
        <v>12.17892341325</v>
      </c>
      <c r="N2" s="8" t="n">
        <f aca="false">(2*M2*SIN(K2))/9.81</f>
        <v>1.12671212371037</v>
      </c>
      <c r="O2" s="7" t="n">
        <v>6.11</v>
      </c>
      <c r="P2" s="7" t="n">
        <f aca="false">0.7*O2</f>
        <v>4.277</v>
      </c>
      <c r="Q2" s="11" t="n">
        <v>4</v>
      </c>
    </row>
    <row r="3" customFormat="false" ht="12.8" hidden="false" customHeight="false" outlineLevel="0" collapsed="false">
      <c r="A3" s="0" t="n">
        <v>28</v>
      </c>
      <c r="B3" s="4" t="n">
        <f aca="false">(A3*3.14)/180</f>
        <v>0.488444444444444</v>
      </c>
      <c r="C3" s="0" t="n">
        <v>6</v>
      </c>
      <c r="D3" s="0" t="n">
        <v>7</v>
      </c>
      <c r="E3" s="0" t="n">
        <v>8</v>
      </c>
      <c r="F3" s="12"/>
      <c r="G3" s="13" t="n">
        <v>1100</v>
      </c>
      <c r="H3" s="0" t="n">
        <f aca="false">(11.25/2)*2.54</f>
        <v>14.2875</v>
      </c>
      <c r="I3" s="14" t="n">
        <f aca="false">(G3/60)*(2*H3*3.14159)*(1/100)</f>
        <v>16.4580046125</v>
      </c>
      <c r="J3" s="14" t="n">
        <f aca="false">I3</f>
        <v>16.4580046125</v>
      </c>
      <c r="K3" s="4" t="n">
        <f aca="false">(27*3.14)/180</f>
        <v>0.471</v>
      </c>
      <c r="L3" s="15" t="n">
        <v>0.81</v>
      </c>
      <c r="M3" s="14" t="n">
        <f aca="false">L3*J3</f>
        <v>13.330983736125</v>
      </c>
      <c r="N3" s="14" t="n">
        <f aca="false">(2*M3*SIN(K3))/9.81</f>
        <v>1.23329300027757</v>
      </c>
      <c r="O3" s="0" t="n">
        <v>7.3</v>
      </c>
      <c r="P3" s="16" t="n">
        <f aca="false">0.7*O3</f>
        <v>5.11</v>
      </c>
      <c r="Q3" s="17" t="n">
        <v>5</v>
      </c>
    </row>
    <row r="4" customFormat="false" ht="12.8" hidden="false" customHeight="false" outlineLevel="0" collapsed="false">
      <c r="A4" s="0" t="n">
        <v>29</v>
      </c>
      <c r="B4" s="4" t="n">
        <f aca="false">(A4*3.14)/180</f>
        <v>0.505888888888889</v>
      </c>
      <c r="C4" s="0" t="n">
        <v>8</v>
      </c>
      <c r="D4" s="0" t="n">
        <v>9</v>
      </c>
      <c r="E4" s="0" t="n">
        <v>10</v>
      </c>
      <c r="F4" s="18"/>
      <c r="G4" s="19" t="n">
        <v>1200</v>
      </c>
      <c r="H4" s="20" t="n">
        <f aca="false">(11.25/2)*2.54</f>
        <v>14.2875</v>
      </c>
      <c r="I4" s="21" t="n">
        <f aca="false">(G4/60)*(2*H4*3.14159)*(1/100)</f>
        <v>17.95418685</v>
      </c>
      <c r="J4" s="21" t="n">
        <f aca="false">I4</f>
        <v>17.95418685</v>
      </c>
      <c r="K4" s="22" t="n">
        <f aca="false">(27*3.14)/180</f>
        <v>0.471</v>
      </c>
      <c r="L4" s="23" t="n">
        <v>0.806</v>
      </c>
      <c r="M4" s="21" t="n">
        <f aca="false">L4*J4</f>
        <v>14.4710746011</v>
      </c>
      <c r="N4" s="21" t="n">
        <f aca="false">(2*M4*SIN(K4))/9.81</f>
        <v>1.33876654306225</v>
      </c>
      <c r="O4" s="20" t="n">
        <v>8.6</v>
      </c>
      <c r="P4" s="20" t="n">
        <f aca="false">0.7*O4</f>
        <v>6.02</v>
      </c>
      <c r="Q4" s="24" t="n">
        <v>6</v>
      </c>
    </row>
    <row r="5" customFormat="false" ht="13.8" hidden="false" customHeight="false" outlineLevel="0" collapsed="false">
      <c r="A5" s="0" t="n">
        <v>30</v>
      </c>
      <c r="B5" s="4" t="n">
        <f aca="false">(A5*3.14)/180</f>
        <v>0.523333333333333</v>
      </c>
      <c r="C5" s="0" t="n">
        <v>10</v>
      </c>
      <c r="D5" s="0" t="n">
        <v>11</v>
      </c>
      <c r="E5" s="0" t="n">
        <v>12</v>
      </c>
      <c r="F5" s="5" t="s">
        <v>18</v>
      </c>
      <c r="G5" s="6" t="n">
        <v>1200</v>
      </c>
      <c r="H5" s="7" t="n">
        <f aca="false">(11.25/2)*2.54</f>
        <v>14.2875</v>
      </c>
      <c r="I5" s="8" t="n">
        <f aca="false">(G5/60)*(2*H5*3.14159)*(1/100)</f>
        <v>17.95418685</v>
      </c>
      <c r="J5" s="8" t="n">
        <f aca="false">I5</f>
        <v>17.95418685</v>
      </c>
      <c r="K5" s="9" t="n">
        <v>0.4884</v>
      </c>
      <c r="L5" s="10" t="n">
        <v>0.806</v>
      </c>
      <c r="M5" s="8" t="n">
        <f aca="false">L5*J5</f>
        <v>14.4710746011</v>
      </c>
      <c r="N5" s="8" t="n">
        <f aca="false">(2*M5*SIN(K5))/9.81</f>
        <v>1.38430669538602</v>
      </c>
      <c r="O5" s="7" t="n">
        <v>8.9</v>
      </c>
      <c r="P5" s="7" t="n">
        <f aca="false">0.7*O5</f>
        <v>6.23</v>
      </c>
      <c r="Q5" s="11" t="n">
        <v>6</v>
      </c>
    </row>
    <row r="6" customFormat="false" ht="12.8" hidden="false" customHeight="false" outlineLevel="0" collapsed="false">
      <c r="A6" s="0" t="n">
        <v>31</v>
      </c>
      <c r="B6" s="4" t="n">
        <f aca="false">(A6*3.14)/180</f>
        <v>0.540777777777778</v>
      </c>
      <c r="C6" s="0" t="n">
        <v>12</v>
      </c>
      <c r="D6" s="0" t="n">
        <v>13</v>
      </c>
      <c r="E6" s="0" t="n">
        <v>14</v>
      </c>
      <c r="F6" s="12"/>
      <c r="G6" s="13" t="n">
        <v>1300</v>
      </c>
      <c r="H6" s="0" t="n">
        <f aca="false">(11.25/2)*2.54</f>
        <v>14.2875</v>
      </c>
      <c r="I6" s="14" t="n">
        <f aca="false">(G6/60)*(2*H6*3.14159)*(1/100)</f>
        <v>19.4503690875</v>
      </c>
      <c r="J6" s="14" t="n">
        <f aca="false">I6</f>
        <v>19.4503690875</v>
      </c>
      <c r="K6" s="25" t="n">
        <v>0.4884</v>
      </c>
      <c r="L6" s="15" t="n">
        <v>0.802</v>
      </c>
      <c r="M6" s="14" t="n">
        <f aca="false">L6*J6</f>
        <v>15.599196008175</v>
      </c>
      <c r="N6" s="14" t="n">
        <f aca="false">(2*M6*SIN(K6))/9.81</f>
        <v>1.49222307755321</v>
      </c>
      <c r="O6" s="0" t="n">
        <v>10.283</v>
      </c>
      <c r="P6" s="16" t="n">
        <f aca="false">0.7*O6</f>
        <v>7.1981</v>
      </c>
      <c r="Q6" s="17" t="n">
        <v>7</v>
      </c>
    </row>
    <row r="7" customFormat="false" ht="12.8" hidden="false" customHeight="false" outlineLevel="0" collapsed="false">
      <c r="A7" s="0" t="n">
        <v>32</v>
      </c>
      <c r="B7" s="4" t="n">
        <f aca="false">(A7*3.14)/180</f>
        <v>0.558222222222222</v>
      </c>
      <c r="C7" s="0" t="n">
        <v>14</v>
      </c>
      <c r="D7" s="0" t="n">
        <v>15</v>
      </c>
      <c r="E7" s="0" t="n">
        <v>16</v>
      </c>
      <c r="F7" s="18"/>
      <c r="G7" s="19" t="n">
        <v>1400</v>
      </c>
      <c r="H7" s="20" t="n">
        <f aca="false">(11.25/2)*2.54</f>
        <v>14.2875</v>
      </c>
      <c r="I7" s="21" t="n">
        <f aca="false">(G7/60)*(2*H7*3.14159)*(1/100)</f>
        <v>20.946551325</v>
      </c>
      <c r="J7" s="21" t="n">
        <f aca="false">I7</f>
        <v>20.946551325</v>
      </c>
      <c r="K7" s="22" t="n">
        <v>0.4884</v>
      </c>
      <c r="L7" s="23" t="n">
        <v>0.798</v>
      </c>
      <c r="M7" s="21" t="n">
        <f aca="false">L7*J7</f>
        <v>16.71534795735</v>
      </c>
      <c r="N7" s="21" t="n">
        <f aca="false">(2*M7*SIN(K7))/9.81</f>
        <v>1.59899445831809</v>
      </c>
      <c r="O7" s="20" t="n">
        <v>11.81</v>
      </c>
      <c r="P7" s="20" t="n">
        <f aca="false">0.7*O7</f>
        <v>8.267</v>
      </c>
      <c r="Q7" s="24" t="n">
        <v>8</v>
      </c>
    </row>
    <row r="8" customFormat="false" ht="13.8" hidden="false" customHeight="false" outlineLevel="0" collapsed="false">
      <c r="A8" s="0" t="n">
        <v>33</v>
      </c>
      <c r="B8" s="4" t="n">
        <f aca="false">(A8*3.14)/180</f>
        <v>0.575666666666667</v>
      </c>
      <c r="C8" s="0" t="n">
        <v>16</v>
      </c>
      <c r="D8" s="0" t="n">
        <v>17</v>
      </c>
      <c r="E8" s="0" t="n">
        <v>18</v>
      </c>
      <c r="F8" s="5" t="s">
        <v>19</v>
      </c>
      <c r="G8" s="6" t="n">
        <v>1400</v>
      </c>
      <c r="H8" s="7" t="n">
        <f aca="false">(11.25/2)*2.54</f>
        <v>14.2875</v>
      </c>
      <c r="I8" s="8" t="n">
        <f aca="false">(G8/60)*(2*H8*3.14159)*(1/100)</f>
        <v>20.946551325</v>
      </c>
      <c r="J8" s="8" t="n">
        <f aca="false">I8</f>
        <v>20.946551325</v>
      </c>
      <c r="K8" s="9" t="n">
        <v>0.5059</v>
      </c>
      <c r="L8" s="10" t="n">
        <v>0.798</v>
      </c>
      <c r="M8" s="8" t="n">
        <f aca="false">L8*J8</f>
        <v>16.71534795735</v>
      </c>
      <c r="N8" s="8" t="n">
        <f aca="false">(2*M8*SIN(K8))/9.81</f>
        <v>1.65141129329884</v>
      </c>
      <c r="O8" s="7" t="n">
        <v>12.084</v>
      </c>
      <c r="P8" s="7" t="n">
        <f aca="false">0.7*O8</f>
        <v>8.4588</v>
      </c>
      <c r="Q8" s="11" t="n">
        <v>8</v>
      </c>
    </row>
    <row r="9" customFormat="false" ht="12.8" hidden="false" customHeight="false" outlineLevel="0" collapsed="false">
      <c r="A9" s="0" t="n">
        <v>34</v>
      </c>
      <c r="B9" s="4" t="n">
        <f aca="false">(A9*3.14)/180</f>
        <v>0.593111111111111</v>
      </c>
      <c r="C9" s="0" t="n">
        <v>18</v>
      </c>
      <c r="D9" s="0" t="n">
        <v>19</v>
      </c>
      <c r="E9" s="0" t="n">
        <v>20</v>
      </c>
      <c r="F9" s="12"/>
      <c r="G9" s="13" t="n">
        <v>1500</v>
      </c>
      <c r="H9" s="0" t="n">
        <f aca="false">(11.25/2)*2.54</f>
        <v>14.2875</v>
      </c>
      <c r="I9" s="14" t="n">
        <f aca="false">(G9/60)*(2*H9*3.14159)*(1/100)</f>
        <v>22.4427335625</v>
      </c>
      <c r="J9" s="14" t="n">
        <f aca="false">I9</f>
        <v>22.4427335625</v>
      </c>
      <c r="K9" s="4" t="n">
        <v>0.5059</v>
      </c>
      <c r="L9" s="15" t="n">
        <v>0.794</v>
      </c>
      <c r="M9" s="14" t="n">
        <f aca="false">L9*J9</f>
        <v>17.819530448625</v>
      </c>
      <c r="N9" s="14" t="n">
        <f aca="false">(2*M9*SIN(K9))/9.81</f>
        <v>1.76050022405918</v>
      </c>
      <c r="O9" s="0" t="n">
        <v>13.726</v>
      </c>
      <c r="P9" s="16" t="n">
        <f aca="false">0.7*O9</f>
        <v>9.6082</v>
      </c>
      <c r="Q9" s="17" t="n">
        <v>9</v>
      </c>
    </row>
    <row r="10" customFormat="false" ht="12.8" hidden="false" customHeight="false" outlineLevel="0" collapsed="false">
      <c r="A10" s="0" t="n">
        <v>35</v>
      </c>
      <c r="B10" s="4" t="n">
        <f aca="false">(A10*3.14)/180</f>
        <v>0.610555555555556</v>
      </c>
      <c r="C10" s="0" t="n">
        <v>20</v>
      </c>
      <c r="D10" s="0" t="n">
        <v>21</v>
      </c>
      <c r="E10" s="0" t="n">
        <v>22</v>
      </c>
      <c r="F10" s="18"/>
      <c r="G10" s="19" t="n">
        <v>1600</v>
      </c>
      <c r="H10" s="20" t="n">
        <f aca="false">(11.25/2)*2.54</f>
        <v>14.2875</v>
      </c>
      <c r="I10" s="21" t="n">
        <f aca="false">(G10/60)*(2*H10*3.14159)*(1/100)</f>
        <v>23.9389158</v>
      </c>
      <c r="J10" s="21" t="n">
        <f aca="false">I10</f>
        <v>23.9389158</v>
      </c>
      <c r="K10" s="22" t="n">
        <v>0.5059</v>
      </c>
      <c r="L10" s="23" t="n">
        <v>0.79</v>
      </c>
      <c r="M10" s="21" t="n">
        <f aca="false">L10*J10</f>
        <v>18.911743482</v>
      </c>
      <c r="N10" s="21" t="n">
        <f aca="false">(2*M10*SIN(K10))/9.81</f>
        <v>1.86840661898472</v>
      </c>
      <c r="O10" s="20" t="n">
        <v>15.456</v>
      </c>
      <c r="P10" s="20" t="n">
        <f aca="false">0.7*O10</f>
        <v>10.8192</v>
      </c>
      <c r="Q10" s="24" t="n">
        <v>10</v>
      </c>
    </row>
    <row r="11" customFormat="false" ht="13.8" hidden="false" customHeight="false" outlineLevel="0" collapsed="false">
      <c r="A11" s="0" t="n">
        <v>36</v>
      </c>
      <c r="B11" s="4" t="n">
        <f aca="false">(A11*3.14)/180</f>
        <v>0.628</v>
      </c>
      <c r="C11" s="0" t="n">
        <v>22</v>
      </c>
      <c r="D11" s="0" t="n">
        <v>23</v>
      </c>
      <c r="E11" s="0" t="n">
        <v>24</v>
      </c>
      <c r="F11" s="5" t="s">
        <v>20</v>
      </c>
      <c r="G11" s="6" t="n">
        <v>1500</v>
      </c>
      <c r="H11" s="7" t="n">
        <v>14.2875</v>
      </c>
      <c r="I11" s="8" t="n">
        <v>22.44</v>
      </c>
      <c r="J11" s="8" t="n">
        <v>22.44</v>
      </c>
      <c r="K11" s="9" t="n">
        <v>0.5233</v>
      </c>
      <c r="L11" s="10" t="n">
        <v>0.794</v>
      </c>
      <c r="M11" s="8" t="n">
        <v>17.82</v>
      </c>
      <c r="N11" s="8" t="n">
        <v>1.82</v>
      </c>
      <c r="O11" s="7" t="n">
        <v>14.017</v>
      </c>
      <c r="P11" s="7" t="n">
        <v>9.8119</v>
      </c>
      <c r="Q11" s="11" t="n">
        <v>10</v>
      </c>
    </row>
    <row r="12" customFormat="false" ht="12.8" hidden="false" customHeight="false" outlineLevel="0" collapsed="false">
      <c r="A12" s="0" t="n">
        <v>38</v>
      </c>
      <c r="B12" s="4" t="n">
        <f aca="false">(A12*3.14)/180</f>
        <v>0.662888888888889</v>
      </c>
      <c r="C12" s="0" t="n">
        <v>24</v>
      </c>
      <c r="E12" s="0" t="n">
        <v>26</v>
      </c>
      <c r="F12" s="12"/>
      <c r="G12" s="13" t="n">
        <v>1600</v>
      </c>
      <c r="H12" s="0" t="n">
        <v>14.2875</v>
      </c>
      <c r="I12" s="14" t="n">
        <v>23.94</v>
      </c>
      <c r="J12" s="14" t="n">
        <v>23.94</v>
      </c>
      <c r="K12" s="4" t="n">
        <v>0.5233</v>
      </c>
      <c r="L12" s="15" t="n">
        <v>0.79</v>
      </c>
      <c r="M12" s="14" t="n">
        <v>18.91</v>
      </c>
      <c r="N12" s="14" t="n">
        <v>1.93</v>
      </c>
      <c r="O12" s="0" t="n">
        <v>15.784</v>
      </c>
      <c r="P12" s="16" t="n">
        <v>11.0488</v>
      </c>
      <c r="Q12" s="17" t="n">
        <v>11</v>
      </c>
    </row>
    <row r="13" customFormat="false" ht="12.8" hidden="false" customHeight="false" outlineLevel="0" collapsed="false">
      <c r="F13" s="18"/>
      <c r="G13" s="19" t="n">
        <v>1700</v>
      </c>
      <c r="H13" s="20" t="n">
        <v>14.2875</v>
      </c>
      <c r="I13" s="21" t="n">
        <v>25.44</v>
      </c>
      <c r="J13" s="21" t="n">
        <v>25.44</v>
      </c>
      <c r="K13" s="22" t="n">
        <v>0.5233</v>
      </c>
      <c r="L13" s="23" t="n">
        <v>0.786</v>
      </c>
      <c r="M13" s="21" t="n">
        <v>19.99</v>
      </c>
      <c r="N13" s="21" t="n">
        <v>2.04</v>
      </c>
      <c r="O13" s="20" t="n">
        <v>17.656</v>
      </c>
      <c r="P13" s="20" t="n">
        <v>12.3592</v>
      </c>
      <c r="Q13" s="24" t="n">
        <v>12</v>
      </c>
    </row>
    <row r="14" customFormat="false" ht="13.8" hidden="false" customHeight="false" outlineLevel="0" collapsed="false">
      <c r="F14" s="5" t="s">
        <v>21</v>
      </c>
      <c r="G14" s="6" t="n">
        <v>1600</v>
      </c>
      <c r="H14" s="7" t="n">
        <v>14.2875</v>
      </c>
      <c r="I14" s="8" t="n">
        <v>23.94</v>
      </c>
      <c r="J14" s="8" t="n">
        <v>23.94</v>
      </c>
      <c r="K14" s="9" t="n">
        <v>0.5408</v>
      </c>
      <c r="L14" s="10" t="n">
        <v>0.79</v>
      </c>
      <c r="M14" s="8" t="n">
        <v>18.91</v>
      </c>
      <c r="N14" s="8" t="n">
        <v>1.98</v>
      </c>
      <c r="O14" s="7" t="n">
        <v>16.092</v>
      </c>
      <c r="P14" s="7" t="n">
        <v>11.2644</v>
      </c>
      <c r="Q14" s="11" t="n">
        <v>12</v>
      </c>
    </row>
    <row r="15" customFormat="false" ht="12.8" hidden="false" customHeight="false" outlineLevel="0" collapsed="false">
      <c r="F15" s="12"/>
      <c r="G15" s="13" t="n">
        <v>1700</v>
      </c>
      <c r="H15" s="0" t="n">
        <v>14.2875</v>
      </c>
      <c r="I15" s="14" t="n">
        <v>25.44</v>
      </c>
      <c r="J15" s="14" t="n">
        <v>25.44</v>
      </c>
      <c r="K15" s="4" t="n">
        <v>0.5408</v>
      </c>
      <c r="L15" s="15" t="n">
        <v>0.786</v>
      </c>
      <c r="M15" s="14" t="n">
        <v>19.99</v>
      </c>
      <c r="N15" s="14" t="n">
        <v>2.1</v>
      </c>
      <c r="O15" s="0" t="n">
        <v>17.983</v>
      </c>
      <c r="P15" s="16" t="n">
        <v>12.5881</v>
      </c>
      <c r="Q15" s="17" t="n">
        <v>13</v>
      </c>
    </row>
    <row r="16" customFormat="false" ht="12.8" hidden="false" customHeight="false" outlineLevel="0" collapsed="false">
      <c r="F16" s="18"/>
      <c r="G16" s="19" t="n">
        <v>1800</v>
      </c>
      <c r="H16" s="20" t="n">
        <v>14.2875</v>
      </c>
      <c r="I16" s="21" t="n">
        <v>26.93</v>
      </c>
      <c r="J16" s="21" t="n">
        <v>26.93</v>
      </c>
      <c r="K16" s="22" t="n">
        <v>0.5408</v>
      </c>
      <c r="L16" s="23" t="n">
        <v>0.782</v>
      </c>
      <c r="M16" s="21" t="n">
        <v>21.06</v>
      </c>
      <c r="N16" s="21" t="n">
        <v>2.21</v>
      </c>
      <c r="O16" s="20" t="n">
        <v>19.96</v>
      </c>
      <c r="P16" s="20" t="n">
        <v>13.972</v>
      </c>
      <c r="Q16" s="24" t="n">
        <v>14</v>
      </c>
    </row>
    <row r="17" customFormat="false" ht="13.8" hidden="false" customHeight="false" outlineLevel="0" collapsed="false">
      <c r="F17" s="5" t="s">
        <v>22</v>
      </c>
      <c r="G17" s="6" t="n">
        <v>1800</v>
      </c>
      <c r="H17" s="7" t="n">
        <v>14.2875</v>
      </c>
      <c r="I17" s="8" t="n">
        <v>26.93</v>
      </c>
      <c r="J17" s="8" t="n">
        <v>26.93</v>
      </c>
      <c r="K17" s="9" t="n">
        <v>0.5582</v>
      </c>
      <c r="L17" s="10" t="n">
        <v>0.782</v>
      </c>
      <c r="M17" s="8" t="n">
        <v>21.06</v>
      </c>
      <c r="N17" s="8" t="n">
        <v>2.27</v>
      </c>
      <c r="O17" s="7" t="n">
        <v>20.318</v>
      </c>
      <c r="P17" s="7" t="n">
        <v>14.2226</v>
      </c>
      <c r="Q17" s="11" t="n">
        <v>14</v>
      </c>
    </row>
    <row r="18" customFormat="false" ht="12.8" hidden="false" customHeight="false" outlineLevel="0" collapsed="false">
      <c r="F18" s="12"/>
      <c r="G18" s="13" t="n">
        <v>1900</v>
      </c>
      <c r="H18" s="0" t="n">
        <v>14.2875</v>
      </c>
      <c r="I18" s="14" t="n">
        <v>28.43</v>
      </c>
      <c r="J18" s="14" t="n">
        <v>28.43</v>
      </c>
      <c r="K18" s="4" t="n">
        <v>0.5582</v>
      </c>
      <c r="L18" s="15" t="n">
        <v>0.778</v>
      </c>
      <c r="M18" s="14" t="n">
        <v>22.12</v>
      </c>
      <c r="N18" s="14" t="n">
        <v>2.39</v>
      </c>
      <c r="O18" s="0" t="n">
        <v>22.415</v>
      </c>
      <c r="P18" s="16" t="n">
        <v>15.6905</v>
      </c>
      <c r="Q18" s="17" t="n">
        <v>15</v>
      </c>
    </row>
    <row r="19" customFormat="false" ht="12.8" hidden="false" customHeight="false" outlineLevel="0" collapsed="false">
      <c r="F19" s="18"/>
      <c r="G19" s="19" t="n">
        <v>2000</v>
      </c>
      <c r="H19" s="20" t="n">
        <v>14.2875</v>
      </c>
      <c r="I19" s="21" t="n">
        <v>29.92</v>
      </c>
      <c r="J19" s="21" t="n">
        <v>29.92</v>
      </c>
      <c r="K19" s="22" t="n">
        <v>0.5582</v>
      </c>
      <c r="L19" s="23" t="n">
        <v>0.774</v>
      </c>
      <c r="M19" s="21" t="n">
        <v>23.16</v>
      </c>
      <c r="N19" s="21" t="n">
        <v>2.5</v>
      </c>
      <c r="O19" s="20" t="n">
        <v>24.6</v>
      </c>
      <c r="P19" s="20" t="n">
        <v>17.2004</v>
      </c>
      <c r="Q19" s="24" t="n">
        <v>16</v>
      </c>
    </row>
    <row r="20" customFormat="false" ht="13.8" hidden="false" customHeight="false" outlineLevel="0" collapsed="false">
      <c r="F20" s="5" t="s">
        <v>23</v>
      </c>
      <c r="G20" s="6" t="n">
        <v>1900</v>
      </c>
      <c r="H20" s="7" t="n">
        <v>14.2875</v>
      </c>
      <c r="I20" s="8" t="n">
        <v>28.43</v>
      </c>
      <c r="J20" s="8" t="n">
        <v>28.43</v>
      </c>
      <c r="K20" s="9" t="n">
        <v>0.5757</v>
      </c>
      <c r="L20" s="10" t="n">
        <v>0.778</v>
      </c>
      <c r="M20" s="8" t="n">
        <v>22.12</v>
      </c>
      <c r="N20" s="8" t="n">
        <v>2.45</v>
      </c>
      <c r="O20" s="7" t="n">
        <v>22.783</v>
      </c>
      <c r="P20" s="7" t="n">
        <v>15.9481</v>
      </c>
      <c r="Q20" s="11" t="n">
        <v>16</v>
      </c>
    </row>
    <row r="21" customFormat="false" ht="12.8" hidden="false" customHeight="false" outlineLevel="0" collapsed="false">
      <c r="F21" s="12"/>
      <c r="G21" s="13" t="n">
        <v>2000</v>
      </c>
      <c r="H21" s="0" t="n">
        <v>14.2875</v>
      </c>
      <c r="I21" s="14" t="n">
        <v>29.92</v>
      </c>
      <c r="J21" s="14" t="n">
        <v>29.92</v>
      </c>
      <c r="K21" s="4" t="n">
        <v>0.5757</v>
      </c>
      <c r="L21" s="15" t="n">
        <v>0.774</v>
      </c>
      <c r="M21" s="14" t="n">
        <v>23.16</v>
      </c>
      <c r="N21" s="14" t="n">
        <v>2.57</v>
      </c>
      <c r="O21" s="0" t="n">
        <v>25</v>
      </c>
      <c r="P21" s="16" t="n">
        <v>17.4825</v>
      </c>
      <c r="Q21" s="17" t="n">
        <v>17</v>
      </c>
    </row>
    <row r="22" customFormat="false" ht="12.8" hidden="false" customHeight="false" outlineLevel="0" collapsed="false">
      <c r="F22" s="18"/>
      <c r="G22" s="19" t="n">
        <v>2100</v>
      </c>
      <c r="H22" s="20" t="n">
        <v>14.2875</v>
      </c>
      <c r="I22" s="21" t="n">
        <v>31.42</v>
      </c>
      <c r="J22" s="21" t="n">
        <v>31.42</v>
      </c>
      <c r="K22" s="22" t="n">
        <v>0.5757</v>
      </c>
      <c r="L22" s="23" t="n">
        <v>0.77</v>
      </c>
      <c r="M22" s="21" t="n">
        <v>24.19</v>
      </c>
      <c r="N22" s="21" t="n">
        <v>2.69</v>
      </c>
      <c r="O22" s="20" t="n">
        <v>27.2</v>
      </c>
      <c r="P22" s="20" t="n">
        <v>19.0246</v>
      </c>
      <c r="Q22" s="24" t="n">
        <v>18</v>
      </c>
    </row>
    <row r="23" customFormat="false" ht="13.8" hidden="false" customHeight="false" outlineLevel="0" collapsed="false">
      <c r="F23" s="5" t="s">
        <v>24</v>
      </c>
      <c r="G23" s="6" t="n">
        <v>2000</v>
      </c>
      <c r="H23" s="7" t="n">
        <v>14.2875</v>
      </c>
      <c r="I23" s="8" t="n">
        <v>29.92</v>
      </c>
      <c r="J23" s="8" t="n">
        <v>29.92</v>
      </c>
      <c r="K23" s="9" t="n">
        <v>0.5931</v>
      </c>
      <c r="L23" s="10" t="n">
        <v>0.774</v>
      </c>
      <c r="M23" s="8" t="n">
        <v>23.16</v>
      </c>
      <c r="N23" s="8" t="n">
        <v>2.64</v>
      </c>
      <c r="O23" s="7" t="n">
        <v>25.3</v>
      </c>
      <c r="P23" s="7" t="n">
        <v>17.7436</v>
      </c>
      <c r="Q23" s="11" t="n">
        <v>18</v>
      </c>
    </row>
    <row r="24" customFormat="false" ht="12.8" hidden="false" customHeight="false" outlineLevel="0" collapsed="false">
      <c r="F24" s="12"/>
      <c r="G24" s="13" t="n">
        <v>2100</v>
      </c>
      <c r="H24" s="0" t="n">
        <v>14.2875</v>
      </c>
      <c r="I24" s="14" t="n">
        <v>31.42</v>
      </c>
      <c r="J24" s="14" t="n">
        <v>31.42</v>
      </c>
      <c r="K24" s="4" t="n">
        <v>0.5931</v>
      </c>
      <c r="L24" s="15" t="n">
        <v>0.77</v>
      </c>
      <c r="M24" s="14" t="n">
        <v>24.19</v>
      </c>
      <c r="N24" s="14" t="n">
        <v>2.76</v>
      </c>
      <c r="O24" s="0" t="n">
        <v>27.6</v>
      </c>
      <c r="P24" s="16" t="n">
        <v>19.3088</v>
      </c>
      <c r="Q24" s="17" t="n">
        <v>19</v>
      </c>
    </row>
    <row r="25" customFormat="false" ht="12.8" hidden="false" customHeight="false" outlineLevel="0" collapsed="false">
      <c r="F25" s="18"/>
      <c r="G25" s="19" t="n">
        <v>2200</v>
      </c>
      <c r="H25" s="20" t="n">
        <v>14.2875</v>
      </c>
      <c r="I25" s="21" t="n">
        <v>32.92</v>
      </c>
      <c r="J25" s="21" t="n">
        <v>32.92</v>
      </c>
      <c r="K25" s="22" t="n">
        <v>0.5931</v>
      </c>
      <c r="L25" s="23" t="n">
        <v>0.766</v>
      </c>
      <c r="M25" s="21" t="n">
        <v>25.21</v>
      </c>
      <c r="N25" s="21" t="n">
        <v>2.87</v>
      </c>
      <c r="O25" s="20" t="n">
        <v>30</v>
      </c>
      <c r="P25" s="20" t="n">
        <v>21.0238</v>
      </c>
      <c r="Q25" s="24" t="n">
        <v>20</v>
      </c>
    </row>
    <row r="26" customFormat="false" ht="13.8" hidden="false" customHeight="false" outlineLevel="0" collapsed="false">
      <c r="F26" s="5" t="s">
        <v>25</v>
      </c>
      <c r="G26" s="0" t="n">
        <v>2100</v>
      </c>
      <c r="H26" s="0" t="n">
        <v>14.2875</v>
      </c>
      <c r="I26" s="14" t="n">
        <v>31.42</v>
      </c>
      <c r="J26" s="14" t="n">
        <v>31.42</v>
      </c>
      <c r="K26" s="4" t="n">
        <v>0.6106</v>
      </c>
      <c r="L26" s="15" t="n">
        <v>0.77</v>
      </c>
      <c r="M26" s="14" t="n">
        <v>24.19</v>
      </c>
      <c r="N26" s="14" t="n">
        <v>2.83</v>
      </c>
      <c r="O26" s="26" t="n">
        <v>28</v>
      </c>
      <c r="P26" s="0" t="n">
        <v>19.6182</v>
      </c>
      <c r="Q26" s="11" t="n">
        <v>20</v>
      </c>
    </row>
    <row r="27" customFormat="false" ht="12.8" hidden="false" customHeight="false" outlineLevel="0" collapsed="false">
      <c r="F27" s="12"/>
      <c r="G27" s="0" t="n">
        <v>2200</v>
      </c>
      <c r="H27" s="0" t="n">
        <v>14.2875</v>
      </c>
      <c r="I27" s="14" t="n">
        <v>32.92</v>
      </c>
      <c r="J27" s="14" t="n">
        <v>32.92</v>
      </c>
      <c r="K27" s="4" t="n">
        <v>0.6106</v>
      </c>
      <c r="L27" s="15" t="n">
        <v>0.766</v>
      </c>
      <c r="M27" s="14" t="n">
        <v>25.21</v>
      </c>
      <c r="N27" s="14" t="n">
        <v>2.95</v>
      </c>
      <c r="O27" s="26" t="n">
        <v>30.4</v>
      </c>
      <c r="P27" s="0" t="n">
        <v>21.3073</v>
      </c>
      <c r="Q27" s="17" t="n">
        <v>21</v>
      </c>
    </row>
    <row r="28" customFormat="false" ht="12.8" hidden="false" customHeight="false" outlineLevel="0" collapsed="false">
      <c r="F28" s="18"/>
      <c r="G28" s="0" t="n">
        <v>2300</v>
      </c>
      <c r="H28" s="0" t="n">
        <v>14.2875</v>
      </c>
      <c r="I28" s="14" t="n">
        <v>34.41</v>
      </c>
      <c r="J28" s="14" t="n">
        <v>34.41</v>
      </c>
      <c r="K28" s="4" t="n">
        <v>0.6106</v>
      </c>
      <c r="L28" s="15" t="n">
        <v>0.762</v>
      </c>
      <c r="M28" s="14" t="n">
        <v>26.22</v>
      </c>
      <c r="N28" s="14" t="n">
        <v>3.06</v>
      </c>
      <c r="O28" s="26" t="n">
        <v>32.9</v>
      </c>
      <c r="P28" s="0" t="n">
        <v>23.03</v>
      </c>
      <c r="Q28" s="24" t="n">
        <v>22</v>
      </c>
    </row>
    <row r="29" customFormat="false" ht="13.8" hidden="false" customHeight="false" outlineLevel="0" collapsed="false">
      <c r="F29" s="5" t="s">
        <v>26</v>
      </c>
      <c r="G29" s="6" t="n">
        <v>2200</v>
      </c>
      <c r="H29" s="7" t="n">
        <v>14.2875</v>
      </c>
      <c r="I29" s="8" t="n">
        <v>32.92</v>
      </c>
      <c r="J29" s="8" t="n">
        <v>32.92</v>
      </c>
      <c r="K29" s="9" t="n">
        <v>0.628</v>
      </c>
      <c r="L29" s="10" t="n">
        <v>0.766</v>
      </c>
      <c r="M29" s="8" t="n">
        <v>25.21</v>
      </c>
      <c r="N29" s="8" t="n">
        <v>3.02</v>
      </c>
      <c r="O29" s="7" t="n">
        <v>30.8</v>
      </c>
      <c r="P29" s="7" t="n">
        <v>21.5649</v>
      </c>
      <c r="Q29" s="11" t="n">
        <v>22</v>
      </c>
    </row>
    <row r="30" customFormat="false" ht="12.8" hidden="false" customHeight="false" outlineLevel="0" collapsed="false">
      <c r="F30" s="12"/>
      <c r="G30" s="13" t="n">
        <v>2300</v>
      </c>
      <c r="H30" s="0" t="n">
        <v>14.2875</v>
      </c>
      <c r="I30" s="14" t="n">
        <v>34.41</v>
      </c>
      <c r="J30" s="14" t="n">
        <v>34.41</v>
      </c>
      <c r="K30" s="4" t="n">
        <v>0.628</v>
      </c>
      <c r="L30" s="15" t="n">
        <v>0.762</v>
      </c>
      <c r="M30" s="14" t="n">
        <v>26.22</v>
      </c>
      <c r="N30" s="14" t="n">
        <v>3.14</v>
      </c>
      <c r="O30" s="0" t="n">
        <v>33.3</v>
      </c>
      <c r="P30" s="16" t="n">
        <v>23.31</v>
      </c>
      <c r="Q30" s="17" t="n">
        <v>23</v>
      </c>
    </row>
    <row r="31" customFormat="false" ht="12.8" hidden="false" customHeight="false" outlineLevel="0" collapsed="false">
      <c r="F31" s="18"/>
      <c r="G31" s="19" t="n">
        <v>2400</v>
      </c>
      <c r="H31" s="20" t="n">
        <v>14.2875</v>
      </c>
      <c r="I31" s="21" t="n">
        <v>35.91</v>
      </c>
      <c r="J31" s="21" t="n">
        <v>35.91</v>
      </c>
      <c r="K31" s="22" t="n">
        <v>0.628</v>
      </c>
      <c r="L31" s="23" t="n">
        <v>0.758</v>
      </c>
      <c r="M31" s="21" t="n">
        <v>27.22</v>
      </c>
      <c r="N31" s="21" t="n">
        <v>3.26</v>
      </c>
      <c r="O31" s="20" t="n">
        <v>35.9</v>
      </c>
      <c r="P31" s="20" t="n">
        <v>25.1223</v>
      </c>
      <c r="Q31" s="24" t="n">
        <v>24</v>
      </c>
    </row>
    <row r="32" customFormat="false" ht="13.8" hidden="false" customHeight="false" outlineLevel="0" collapsed="false">
      <c r="F32" s="5" t="s">
        <v>27</v>
      </c>
      <c r="G32" s="6" t="n">
        <v>2300</v>
      </c>
      <c r="H32" s="7" t="n">
        <v>14.2875</v>
      </c>
      <c r="I32" s="8" t="n">
        <v>34.41</v>
      </c>
      <c r="J32" s="8" t="n">
        <v>34.41</v>
      </c>
      <c r="K32" s="9" t="n">
        <v>0.6454</v>
      </c>
      <c r="L32" s="10" t="n">
        <v>0.762</v>
      </c>
      <c r="M32" s="8" t="n">
        <v>26.22</v>
      </c>
      <c r="N32" s="8" t="n">
        <v>3.22</v>
      </c>
      <c r="O32" s="7" t="n">
        <v>33.7</v>
      </c>
      <c r="P32" s="7" t="n">
        <v>23.5781</v>
      </c>
      <c r="Q32" s="11" t="n">
        <v>24</v>
      </c>
    </row>
    <row r="33" customFormat="false" ht="12.8" hidden="false" customHeight="false" outlineLevel="0" collapsed="false">
      <c r="F33" s="12"/>
      <c r="G33" s="13" t="n">
        <v>2400</v>
      </c>
      <c r="H33" s="0" t="n">
        <v>14.2875</v>
      </c>
      <c r="I33" s="14" t="n">
        <v>35.91</v>
      </c>
      <c r="J33" s="14" t="n">
        <v>35.91</v>
      </c>
      <c r="K33" s="4" t="n">
        <v>0.6454</v>
      </c>
      <c r="L33" s="15" t="n">
        <v>0.758</v>
      </c>
      <c r="M33" s="14" t="n">
        <v>27.22</v>
      </c>
      <c r="N33" s="14" t="n">
        <v>3.34</v>
      </c>
      <c r="O33" s="0" t="n">
        <v>36.3</v>
      </c>
      <c r="P33" s="16" t="n">
        <v>25.41</v>
      </c>
      <c r="Q33" s="17" t="n">
        <v>25</v>
      </c>
    </row>
    <row r="34" customFormat="false" ht="12.8" hidden="false" customHeight="false" outlineLevel="0" collapsed="false">
      <c r="F34" s="18"/>
      <c r="G34" s="19" t="n">
        <v>2500</v>
      </c>
      <c r="H34" s="20" t="n">
        <v>14.2875</v>
      </c>
      <c r="I34" s="21" t="n">
        <v>37.4</v>
      </c>
      <c r="J34" s="21" t="n">
        <v>37.4</v>
      </c>
      <c r="K34" s="22" t="n">
        <v>0.6454</v>
      </c>
      <c r="L34" s="23" t="n">
        <v>0.754</v>
      </c>
      <c r="M34" s="21" t="n">
        <v>28.2</v>
      </c>
      <c r="N34" s="21" t="n">
        <v>3.46</v>
      </c>
      <c r="O34" s="20" t="n">
        <v>39</v>
      </c>
      <c r="P34" s="20" t="n">
        <v>27.2734</v>
      </c>
      <c r="Q34" s="24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2019-02-06T16:30:11Z</dcterms:created>
  <dc:creator/>
  <dc:description/>
  <dc:language>en-CA</dc:language>
  <cp:lastModifiedBy/>
  <dcterms:modified xsi:type="dcterms:W3CDTF">2019-02-06T16:30:39Z</dcterms:modified>
  <cp:revision>1</cp:revision>
  <dc:subject/>
  <dc:title/>
</cp:coreProperties>
</file>