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f0d615aee7a29b/Documents/5th Year/4A06 Capstone/"/>
    </mc:Choice>
  </mc:AlternateContent>
  <xr:revisionPtr revIDLastSave="372" documentId="8_{D809B4B6-318E-4756-98D6-9A12BD6A19C1}" xr6:coauthVersionLast="40" xr6:coauthVersionMax="40" xr10:uidLastSave="{508CE6D6-B58F-4DD5-8BB4-F34EB788DD68}"/>
  <bookViews>
    <workbookView xWindow="0" yWindow="0" windowWidth="21600" windowHeight="10020" xr2:uid="{7AC783F2-68E9-461A-BE44-40F9268923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7" i="1" l="1"/>
  <c r="B114" i="1"/>
  <c r="C114" i="1" s="1"/>
  <c r="D114" i="1" s="1"/>
  <c r="G114" i="1" s="1"/>
  <c r="H114" i="1" s="1"/>
  <c r="B113" i="1"/>
  <c r="C113" i="1" s="1"/>
  <c r="D113" i="1" s="1"/>
  <c r="G113" i="1" s="1"/>
  <c r="H113" i="1" s="1"/>
  <c r="B112" i="1"/>
  <c r="C112" i="1" s="1"/>
  <c r="D112" i="1" s="1"/>
  <c r="G112" i="1" s="1"/>
  <c r="H112" i="1" s="1"/>
  <c r="B111" i="1"/>
  <c r="C111" i="1" s="1"/>
  <c r="D111" i="1" s="1"/>
  <c r="G111" i="1" s="1"/>
  <c r="H111" i="1" s="1"/>
  <c r="B110" i="1"/>
  <c r="C110" i="1" s="1"/>
  <c r="D110" i="1" s="1"/>
  <c r="G110" i="1" s="1"/>
  <c r="H110" i="1" s="1"/>
  <c r="B109" i="1"/>
  <c r="C109" i="1" s="1"/>
  <c r="D109" i="1" s="1"/>
  <c r="G109" i="1" s="1"/>
  <c r="H109" i="1" s="1"/>
  <c r="B108" i="1"/>
  <c r="C108" i="1" s="1"/>
  <c r="D108" i="1" s="1"/>
  <c r="G108" i="1" s="1"/>
  <c r="H108" i="1" s="1"/>
  <c r="B107" i="1"/>
  <c r="C107" i="1" s="1"/>
  <c r="D107" i="1" s="1"/>
  <c r="G107" i="1" s="1"/>
  <c r="H107" i="1" s="1"/>
  <c r="B106" i="1"/>
  <c r="C106" i="1" s="1"/>
  <c r="D106" i="1" s="1"/>
  <c r="G106" i="1" s="1"/>
  <c r="H106" i="1" s="1"/>
  <c r="B105" i="1"/>
  <c r="C105" i="1" s="1"/>
  <c r="D105" i="1" s="1"/>
  <c r="G105" i="1" s="1"/>
  <c r="H105" i="1" s="1"/>
  <c r="B104" i="1"/>
  <c r="C104" i="1" s="1"/>
  <c r="D104" i="1" s="1"/>
  <c r="G104" i="1" s="1"/>
  <c r="H104" i="1" s="1"/>
  <c r="B103" i="1"/>
  <c r="C103" i="1" s="1"/>
  <c r="D103" i="1" s="1"/>
  <c r="G103" i="1" s="1"/>
  <c r="H103" i="1" s="1"/>
  <c r="B102" i="1"/>
  <c r="C102" i="1" s="1"/>
  <c r="D102" i="1" s="1"/>
  <c r="G102" i="1" s="1"/>
  <c r="H102" i="1" s="1"/>
  <c r="B101" i="1"/>
  <c r="C101" i="1" s="1"/>
  <c r="D101" i="1" s="1"/>
  <c r="G101" i="1" s="1"/>
  <c r="H101" i="1" s="1"/>
  <c r="B100" i="1"/>
  <c r="C100" i="1" s="1"/>
  <c r="D100" i="1" s="1"/>
  <c r="G100" i="1" s="1"/>
  <c r="H100" i="1" s="1"/>
  <c r="B99" i="1"/>
  <c r="C99" i="1" s="1"/>
  <c r="D99" i="1" s="1"/>
  <c r="G99" i="1" s="1"/>
  <c r="H99" i="1" s="1"/>
  <c r="C98" i="1"/>
  <c r="D98" i="1" s="1"/>
  <c r="G98" i="1" s="1"/>
  <c r="H98" i="1" s="1"/>
  <c r="B98" i="1"/>
  <c r="B97" i="1"/>
  <c r="C97" i="1" s="1"/>
  <c r="D97" i="1" s="1"/>
  <c r="G97" i="1" s="1"/>
  <c r="H97" i="1" s="1"/>
  <c r="C96" i="1"/>
  <c r="D96" i="1" s="1"/>
  <c r="G96" i="1" s="1"/>
  <c r="H96" i="1" s="1"/>
  <c r="B96" i="1"/>
  <c r="B95" i="1"/>
  <c r="C95" i="1" s="1"/>
  <c r="D95" i="1" s="1"/>
  <c r="G95" i="1" s="1"/>
  <c r="H95" i="1" s="1"/>
  <c r="B94" i="1"/>
  <c r="C94" i="1" s="1"/>
  <c r="D94" i="1" s="1"/>
  <c r="G94" i="1" s="1"/>
  <c r="H94" i="1" s="1"/>
  <c r="B93" i="1"/>
  <c r="C93" i="1" s="1"/>
  <c r="D93" i="1" s="1"/>
  <c r="G93" i="1" s="1"/>
  <c r="H93" i="1" s="1"/>
  <c r="B92" i="1"/>
  <c r="C92" i="1" s="1"/>
  <c r="D92" i="1" s="1"/>
  <c r="G92" i="1" s="1"/>
  <c r="H92" i="1" s="1"/>
  <c r="B91" i="1"/>
  <c r="C91" i="1" s="1"/>
  <c r="D91" i="1" s="1"/>
  <c r="G91" i="1" s="1"/>
  <c r="H91" i="1" s="1"/>
  <c r="B90" i="1"/>
  <c r="C90" i="1" s="1"/>
  <c r="D90" i="1" s="1"/>
  <c r="G90" i="1" s="1"/>
  <c r="H90" i="1" s="1"/>
  <c r="B85" i="1" l="1"/>
  <c r="C85" i="1" s="1"/>
  <c r="D85" i="1" s="1"/>
  <c r="G85" i="1" s="1"/>
  <c r="H85" i="1" s="1"/>
  <c r="B84" i="1"/>
  <c r="C84" i="1" s="1"/>
  <c r="D84" i="1" s="1"/>
  <c r="G84" i="1" s="1"/>
  <c r="H84" i="1" s="1"/>
  <c r="B83" i="1"/>
  <c r="C83" i="1" s="1"/>
  <c r="D83" i="1" s="1"/>
  <c r="G83" i="1" s="1"/>
  <c r="H83" i="1" s="1"/>
  <c r="B82" i="1"/>
  <c r="C82" i="1" s="1"/>
  <c r="D82" i="1" s="1"/>
  <c r="G82" i="1" s="1"/>
  <c r="H82" i="1" s="1"/>
  <c r="B81" i="1"/>
  <c r="C81" i="1" s="1"/>
  <c r="D81" i="1" s="1"/>
  <c r="G81" i="1" s="1"/>
  <c r="H81" i="1" s="1"/>
  <c r="B80" i="1"/>
  <c r="C80" i="1" s="1"/>
  <c r="D80" i="1" s="1"/>
  <c r="G80" i="1" s="1"/>
  <c r="H80" i="1" s="1"/>
  <c r="B79" i="1"/>
  <c r="C79" i="1" s="1"/>
  <c r="D79" i="1" s="1"/>
  <c r="G79" i="1" s="1"/>
  <c r="H79" i="1" s="1"/>
  <c r="B78" i="1"/>
  <c r="C78" i="1" s="1"/>
  <c r="D78" i="1" s="1"/>
  <c r="G78" i="1" s="1"/>
  <c r="H78" i="1" s="1"/>
  <c r="B77" i="1"/>
  <c r="C77" i="1" s="1"/>
  <c r="D77" i="1" s="1"/>
  <c r="G77" i="1" s="1"/>
  <c r="H77" i="1" s="1"/>
  <c r="B76" i="1"/>
  <c r="C76" i="1" s="1"/>
  <c r="D76" i="1" s="1"/>
  <c r="G76" i="1" s="1"/>
  <c r="H76" i="1" s="1"/>
  <c r="B75" i="1"/>
  <c r="C75" i="1" s="1"/>
  <c r="D75" i="1" s="1"/>
  <c r="G75" i="1" s="1"/>
  <c r="H75" i="1" s="1"/>
  <c r="B74" i="1"/>
  <c r="C74" i="1" s="1"/>
  <c r="D74" i="1" s="1"/>
  <c r="G74" i="1" s="1"/>
  <c r="H74" i="1" s="1"/>
  <c r="B73" i="1"/>
  <c r="C73" i="1" s="1"/>
  <c r="D73" i="1" s="1"/>
  <c r="G73" i="1" s="1"/>
  <c r="H73" i="1" s="1"/>
  <c r="B72" i="1"/>
  <c r="C72" i="1" s="1"/>
  <c r="D72" i="1" s="1"/>
  <c r="G72" i="1" s="1"/>
  <c r="H72" i="1" s="1"/>
  <c r="B71" i="1"/>
  <c r="C71" i="1" s="1"/>
  <c r="D71" i="1" s="1"/>
  <c r="G71" i="1" s="1"/>
  <c r="H71" i="1" s="1"/>
  <c r="B70" i="1"/>
  <c r="C70" i="1" s="1"/>
  <c r="D70" i="1" s="1"/>
  <c r="G70" i="1" s="1"/>
  <c r="H70" i="1" s="1"/>
  <c r="B69" i="1"/>
  <c r="C69" i="1" s="1"/>
  <c r="D69" i="1" s="1"/>
  <c r="G69" i="1" s="1"/>
  <c r="H69" i="1" s="1"/>
  <c r="B68" i="1"/>
  <c r="C68" i="1" s="1"/>
  <c r="D68" i="1" s="1"/>
  <c r="G68" i="1" s="1"/>
  <c r="H68" i="1" s="1"/>
  <c r="B67" i="1"/>
  <c r="C67" i="1" s="1"/>
  <c r="D67" i="1" s="1"/>
  <c r="G67" i="1" s="1"/>
  <c r="H67" i="1" s="1"/>
  <c r="B66" i="1"/>
  <c r="C66" i="1" s="1"/>
  <c r="D66" i="1" s="1"/>
  <c r="G66" i="1" s="1"/>
  <c r="H66" i="1" s="1"/>
  <c r="B65" i="1"/>
  <c r="C65" i="1" s="1"/>
  <c r="D65" i="1" s="1"/>
  <c r="G65" i="1" s="1"/>
  <c r="H65" i="1" s="1"/>
  <c r="B64" i="1"/>
  <c r="C64" i="1" s="1"/>
  <c r="D64" i="1" s="1"/>
  <c r="G64" i="1" s="1"/>
  <c r="H64" i="1" s="1"/>
  <c r="B63" i="1"/>
  <c r="C63" i="1" s="1"/>
  <c r="D63" i="1" s="1"/>
  <c r="G63" i="1" s="1"/>
  <c r="H63" i="1" s="1"/>
  <c r="B62" i="1"/>
  <c r="C62" i="1" s="1"/>
  <c r="D62" i="1" s="1"/>
  <c r="G62" i="1" s="1"/>
  <c r="H62" i="1" s="1"/>
  <c r="B61" i="1"/>
  <c r="C61" i="1" s="1"/>
  <c r="D61" i="1" s="1"/>
  <c r="G61" i="1" s="1"/>
  <c r="H61" i="1" s="1"/>
  <c r="B12" i="1"/>
  <c r="C12" i="1" s="1"/>
  <c r="D12" i="1" s="1"/>
  <c r="G12" i="1" s="1"/>
  <c r="H12" i="1" s="1"/>
  <c r="B13" i="1"/>
  <c r="C13" i="1" s="1"/>
  <c r="D13" i="1" s="1"/>
  <c r="G13" i="1" s="1"/>
  <c r="H13" i="1" s="1"/>
  <c r="B14" i="1"/>
  <c r="C14" i="1" s="1"/>
  <c r="D14" i="1" s="1"/>
  <c r="G14" i="1" s="1"/>
  <c r="H14" i="1" s="1"/>
  <c r="B15" i="1"/>
  <c r="C15" i="1" s="1"/>
  <c r="D15" i="1" s="1"/>
  <c r="G15" i="1" s="1"/>
  <c r="H15" i="1" s="1"/>
  <c r="B16" i="1"/>
  <c r="C16" i="1"/>
  <c r="D16" i="1" s="1"/>
  <c r="G16" i="1" s="1"/>
  <c r="H16" i="1" s="1"/>
  <c r="B17" i="1"/>
  <c r="C17" i="1" s="1"/>
  <c r="D17" i="1" s="1"/>
  <c r="G17" i="1" s="1"/>
  <c r="H17" i="1" s="1"/>
  <c r="B18" i="1"/>
  <c r="C18" i="1" s="1"/>
  <c r="D18" i="1" s="1"/>
  <c r="G18" i="1" s="1"/>
  <c r="H18" i="1" s="1"/>
  <c r="B19" i="1"/>
  <c r="C19" i="1" s="1"/>
  <c r="D19" i="1" s="1"/>
  <c r="G19" i="1" s="1"/>
  <c r="H19" i="1" s="1"/>
  <c r="B20" i="1"/>
  <c r="C20" i="1" s="1"/>
  <c r="D20" i="1" s="1"/>
  <c r="G20" i="1" s="1"/>
  <c r="H20" i="1" s="1"/>
  <c r="B21" i="1"/>
  <c r="C21" i="1" s="1"/>
  <c r="D21" i="1" s="1"/>
  <c r="G21" i="1" s="1"/>
  <c r="H21" i="1" s="1"/>
  <c r="B22" i="1"/>
  <c r="C22" i="1"/>
  <c r="D22" i="1" s="1"/>
  <c r="G22" i="1" s="1"/>
  <c r="H22" i="1" s="1"/>
  <c r="B23" i="1"/>
  <c r="C23" i="1" s="1"/>
  <c r="D23" i="1" s="1"/>
  <c r="G23" i="1" s="1"/>
  <c r="H23" i="1" s="1"/>
  <c r="B24" i="1"/>
  <c r="C24" i="1" s="1"/>
  <c r="D24" i="1" s="1"/>
  <c r="G24" i="1" s="1"/>
  <c r="H24" i="1" s="1"/>
  <c r="B25" i="1"/>
  <c r="C25" i="1"/>
  <c r="D25" i="1" s="1"/>
  <c r="G25" i="1" s="1"/>
  <c r="H25" i="1" s="1"/>
  <c r="B26" i="1"/>
  <c r="C26" i="1"/>
  <c r="D26" i="1" s="1"/>
  <c r="G26" i="1" s="1"/>
  <c r="H26" i="1" s="1"/>
  <c r="B27" i="1"/>
  <c r="C27" i="1" s="1"/>
  <c r="D27" i="1" s="1"/>
  <c r="G27" i="1" s="1"/>
  <c r="H27" i="1" s="1"/>
  <c r="B28" i="1"/>
  <c r="C28" i="1" s="1"/>
  <c r="D28" i="1" s="1"/>
  <c r="G28" i="1" s="1"/>
  <c r="H28" i="1" s="1"/>
  <c r="B29" i="1"/>
  <c r="C29" i="1" s="1"/>
  <c r="D29" i="1" s="1"/>
  <c r="G29" i="1" s="1"/>
  <c r="H29" i="1" s="1"/>
  <c r="B30" i="1"/>
  <c r="C30" i="1" s="1"/>
  <c r="D30" i="1" s="1"/>
  <c r="G30" i="1" s="1"/>
  <c r="H30" i="1" s="1"/>
  <c r="B31" i="1"/>
  <c r="C31" i="1" s="1"/>
  <c r="D31" i="1" s="1"/>
  <c r="G31" i="1" s="1"/>
  <c r="H31" i="1" s="1"/>
  <c r="B32" i="1"/>
  <c r="C32" i="1" s="1"/>
  <c r="D32" i="1" s="1"/>
  <c r="G32" i="1" s="1"/>
  <c r="H32" i="1" s="1"/>
  <c r="B33" i="1"/>
  <c r="C33" i="1"/>
  <c r="D33" i="1" s="1"/>
  <c r="G33" i="1" s="1"/>
  <c r="H33" i="1" s="1"/>
  <c r="B34" i="1"/>
  <c r="C34" i="1" s="1"/>
  <c r="D34" i="1" s="1"/>
  <c r="G34" i="1" s="1"/>
  <c r="H34" i="1" s="1"/>
  <c r="B35" i="1"/>
  <c r="C35" i="1" s="1"/>
  <c r="D35" i="1" s="1"/>
  <c r="G35" i="1" s="1"/>
  <c r="H35" i="1" s="1"/>
  <c r="B36" i="1"/>
  <c r="C36" i="1" s="1"/>
  <c r="D36" i="1" s="1"/>
  <c r="G36" i="1" s="1"/>
  <c r="H36" i="1" s="1"/>
  <c r="C48" i="1"/>
  <c r="C46" i="1"/>
  <c r="B38" i="1" l="1"/>
</calcChain>
</file>

<file path=xl/sharedStrings.xml><?xml version="1.0" encoding="utf-8"?>
<sst xmlns="http://schemas.openxmlformats.org/spreadsheetml/2006/main" count="60" uniqueCount="36">
  <si>
    <t>A</t>
  </si>
  <si>
    <t>RPM</t>
  </si>
  <si>
    <t>R_wheel (cm)</t>
  </si>
  <si>
    <t>Wheel Tangential Velocity (m/s)</t>
  </si>
  <si>
    <t>V_i,ball (m/s)</t>
  </si>
  <si>
    <t>Ideal Distance (m)</t>
  </si>
  <si>
    <t>Slippage correction factor</t>
  </si>
  <si>
    <t>Corrected V_i, ball</t>
  </si>
  <si>
    <t>Real Distance (m)</t>
  </si>
  <si>
    <t>Values calculated using simulation found at:</t>
  </si>
  <si>
    <t>https://www.desmos.com/calculator/on4xzwtdwz</t>
  </si>
  <si>
    <t>The values used for this simulation are:</t>
  </si>
  <si>
    <t>a = 45 degrees</t>
  </si>
  <si>
    <t>m = 0.4 kg</t>
  </si>
  <si>
    <t>g = 9.81</t>
  </si>
  <si>
    <t>p = 1.225 kg/m^3</t>
  </si>
  <si>
    <t>Ay = 0.06 m^2</t>
  </si>
  <si>
    <t>Ax = 0.06 m^2</t>
  </si>
  <si>
    <t>Cy = 0.25</t>
  </si>
  <si>
    <t>Cx = 0.25</t>
  </si>
  <si>
    <t>Drag coefficient =</t>
  </si>
  <si>
    <t>Re=ρVd/μ</t>
  </si>
  <si>
    <t xml:space="preserve">Re(rho = 1.225kg/m^3) = </t>
  </si>
  <si>
    <t>rho, mu @ 15 deg C</t>
  </si>
  <si>
    <r>
      <t>p = 101325 (1 - 2.25577 10</t>
    </r>
    <r>
      <rPr>
        <i/>
        <vertAlign val="superscript"/>
        <sz val="6"/>
        <color rgb="FF000000"/>
        <rFont val="Arial"/>
        <family val="2"/>
      </rPr>
      <t>-5</t>
    </r>
    <r>
      <rPr>
        <i/>
        <sz val="6"/>
        <color rgb="FF000000"/>
        <rFont val="Arial"/>
        <family val="2"/>
      </rPr>
      <t> h)</t>
    </r>
    <r>
      <rPr>
        <i/>
        <vertAlign val="superscript"/>
        <sz val="6"/>
        <color rgb="FF000000"/>
        <rFont val="Arial"/>
        <family val="2"/>
      </rPr>
      <t>5.25588</t>
    </r>
  </si>
  <si>
    <t>P(75m) = 100427.3</t>
  </si>
  <si>
    <t xml:space="preserve">Re(rho = 1.3047kg/m^3) = </t>
  </si>
  <si>
    <t>rho(100427.3 Pa, -5 deg C) = 1.3047 kg/m^3</t>
  </si>
  <si>
    <t>Cd = 0.228</t>
  </si>
  <si>
    <t>Cd = 0.184</t>
  </si>
  <si>
    <t>Cd eqn:</t>
  </si>
  <si>
    <t>Expected Launcher Distances @ 15 deg C</t>
  </si>
  <si>
    <t>Approx Time of flight (s)</t>
  </si>
  <si>
    <t>Expected Launcher Distances @ -5 deg C</t>
  </si>
  <si>
    <t>Launching Angle (rad)</t>
  </si>
  <si>
    <t>Expected Launcher Distances @ -5 deg C, angle =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</si>
</sst>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6"/>
      <color rgb="FF000000"/>
      <name val="Arial"/>
      <family val="2"/>
    </font>
    <font>
      <i/>
      <vertAlign val="superscript"/>
      <sz val="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40</xdr:row>
      <xdr:rowOff>0</xdr:rowOff>
    </xdr:from>
    <xdr:to>
      <xdr:col>2</xdr:col>
      <xdr:colOff>317500</xdr:colOff>
      <xdr:row>41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0945514-2266-489F-A7AE-BE3050168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7366000"/>
          <a:ext cx="3175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603250</xdr:colOff>
      <xdr:row>53</xdr:row>
      <xdr:rowOff>146050</xdr:rowOff>
    </xdr:from>
    <xdr:to>
      <xdr:col>4</xdr:col>
      <xdr:colOff>25400</xdr:colOff>
      <xdr:row>57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E08634-DB32-4823-9651-758C90DE3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250" y="9906000"/>
          <a:ext cx="46164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70985-7514-49DB-8F0B-F211B14A98E7}">
  <dimension ref="A1:AB114"/>
  <sheetViews>
    <sheetView tabSelected="1" topLeftCell="A48" workbookViewId="0">
      <selection activeCell="J63" sqref="J63"/>
    </sheetView>
  </sheetViews>
  <sheetFormatPr defaultRowHeight="14.5" x14ac:dyDescent="0.35"/>
  <cols>
    <col min="2" max="2" width="21.1796875" customWidth="1"/>
    <col min="3" max="3" width="27.08984375" customWidth="1"/>
    <col min="4" max="4" width="17.36328125" customWidth="1"/>
    <col min="5" max="5" width="18.54296875" customWidth="1"/>
    <col min="6" max="6" width="22" customWidth="1"/>
    <col min="7" max="7" width="17.36328125" customWidth="1"/>
    <col min="8" max="8" width="22.08984375" customWidth="1"/>
    <col min="9" max="9" width="17.453125" customWidth="1"/>
    <col min="10" max="10" width="17.36328125" customWidth="1"/>
  </cols>
  <sheetData>
    <row r="1" spans="1:28" x14ac:dyDescent="0.35">
      <c r="B1">
        <v>1</v>
      </c>
      <c r="C1" t="s">
        <v>0</v>
      </c>
      <c r="D1">
        <v>2</v>
      </c>
      <c r="I1" t="s">
        <v>0</v>
      </c>
      <c r="J1">
        <v>3</v>
      </c>
      <c r="K1" t="s">
        <v>0</v>
      </c>
      <c r="L1">
        <v>4</v>
      </c>
      <c r="M1" t="s">
        <v>0</v>
      </c>
      <c r="N1">
        <v>5</v>
      </c>
      <c r="O1" t="s">
        <v>0</v>
      </c>
    </row>
    <row r="2" spans="1:28" x14ac:dyDescent="0.35">
      <c r="A2">
        <v>15</v>
      </c>
      <c r="B2">
        <v>85</v>
      </c>
      <c r="C2">
        <v>50</v>
      </c>
      <c r="D2">
        <v>55</v>
      </c>
      <c r="I2">
        <v>60</v>
      </c>
      <c r="J2">
        <v>80</v>
      </c>
      <c r="K2">
        <v>60</v>
      </c>
      <c r="L2">
        <v>175</v>
      </c>
      <c r="M2">
        <v>65</v>
      </c>
      <c r="N2">
        <v>250</v>
      </c>
      <c r="O2">
        <v>75</v>
      </c>
      <c r="Q2">
        <v>0</v>
      </c>
      <c r="R2">
        <v>100</v>
      </c>
      <c r="S2">
        <v>80</v>
      </c>
      <c r="T2">
        <v>100</v>
      </c>
      <c r="U2">
        <v>55</v>
      </c>
      <c r="V2">
        <v>100</v>
      </c>
      <c r="W2">
        <v>30</v>
      </c>
      <c r="X2">
        <v>120</v>
      </c>
      <c r="Y2">
        <v>130</v>
      </c>
      <c r="Z2">
        <v>150</v>
      </c>
      <c r="AA2">
        <v>210</v>
      </c>
      <c r="AB2">
        <v>150</v>
      </c>
    </row>
    <row r="3" spans="1:28" x14ac:dyDescent="0.35">
      <c r="A3">
        <v>25</v>
      </c>
    </row>
    <row r="4" spans="1:28" x14ac:dyDescent="0.35">
      <c r="A4">
        <v>35</v>
      </c>
    </row>
    <row r="10" spans="1:28" x14ac:dyDescent="0.35">
      <c r="A10" s="1" t="s">
        <v>31</v>
      </c>
    </row>
    <row r="11" spans="1:28" x14ac:dyDescent="0.35">
      <c r="A11" s="1" t="s">
        <v>1</v>
      </c>
      <c r="B11" s="1" t="s">
        <v>2</v>
      </c>
      <c r="C11" s="1" t="s">
        <v>3</v>
      </c>
      <c r="D11" s="1" t="s">
        <v>4</v>
      </c>
      <c r="E11" s="1" t="s">
        <v>34</v>
      </c>
      <c r="F11" s="1" t="s">
        <v>6</v>
      </c>
      <c r="G11" s="1" t="s">
        <v>7</v>
      </c>
      <c r="H11" s="1" t="s">
        <v>32</v>
      </c>
      <c r="I11" s="1" t="s">
        <v>5</v>
      </c>
      <c r="J11" s="1" t="s">
        <v>8</v>
      </c>
    </row>
    <row r="12" spans="1:28" x14ac:dyDescent="0.35">
      <c r="A12">
        <v>100</v>
      </c>
      <c r="B12">
        <f>(11.25/2)*2.54</f>
        <v>14.2875</v>
      </c>
      <c r="C12" s="3">
        <f>(A12/60)*(2*B12*3.14159)*(1/100)</f>
        <v>1.4961822375</v>
      </c>
      <c r="D12" s="3">
        <f>C12</f>
        <v>1.4961822375</v>
      </c>
      <c r="E12" s="3">
        <v>0.78539800000000004</v>
      </c>
      <c r="F12" s="2">
        <v>0.85</v>
      </c>
      <c r="G12" s="3">
        <f>F12*D12</f>
        <v>1.2717549018750001</v>
      </c>
      <c r="H12" s="3">
        <f t="shared" ref="H12:H36" si="0">(2*G12*SIN(E12))/9.81</f>
        <v>0.18333667037414453</v>
      </c>
      <c r="I12" s="4">
        <v>0.2</v>
      </c>
      <c r="J12">
        <v>0.2</v>
      </c>
    </row>
    <row r="13" spans="1:28" x14ac:dyDescent="0.35">
      <c r="A13">
        <v>200</v>
      </c>
      <c r="B13">
        <f t="shared" ref="B13:B36" si="1">(11.25/2)*2.54</f>
        <v>14.2875</v>
      </c>
      <c r="C13" s="3">
        <f t="shared" ref="C13:C36" si="2">(A13/60)*(2*B13*3.14159)*(1/100)</f>
        <v>2.992364475</v>
      </c>
      <c r="D13" s="3">
        <f t="shared" ref="D13:D36" si="3">C13</f>
        <v>2.992364475</v>
      </c>
      <c r="E13" s="3">
        <v>0.78539800000000004</v>
      </c>
      <c r="F13" s="2">
        <v>0.84599999999999997</v>
      </c>
      <c r="G13" s="3">
        <f t="shared" ref="G13:G36" si="4">F13*D13</f>
        <v>2.5315403458499999</v>
      </c>
      <c r="H13" s="3">
        <f t="shared" si="0"/>
        <v>0.36494781914476765</v>
      </c>
      <c r="I13" s="4">
        <v>0.7</v>
      </c>
      <c r="J13">
        <v>0.7</v>
      </c>
    </row>
    <row r="14" spans="1:28" x14ac:dyDescent="0.35">
      <c r="A14">
        <v>300</v>
      </c>
      <c r="B14">
        <f t="shared" si="1"/>
        <v>14.2875</v>
      </c>
      <c r="C14" s="3">
        <f t="shared" si="2"/>
        <v>4.4885467124999998</v>
      </c>
      <c r="D14" s="3">
        <f t="shared" si="3"/>
        <v>4.4885467124999998</v>
      </c>
      <c r="E14" s="3">
        <v>0.78539800000000004</v>
      </c>
      <c r="F14" s="2">
        <v>0.84199999999999997</v>
      </c>
      <c r="G14" s="3">
        <f t="shared" si="4"/>
        <v>3.7793563319249999</v>
      </c>
      <c r="H14" s="3">
        <f t="shared" si="0"/>
        <v>0.54483344631186947</v>
      </c>
      <c r="I14" s="4">
        <v>1.5</v>
      </c>
      <c r="J14" s="4">
        <v>1.4</v>
      </c>
    </row>
    <row r="15" spans="1:28" x14ac:dyDescent="0.35">
      <c r="A15">
        <v>400</v>
      </c>
      <c r="B15">
        <f t="shared" si="1"/>
        <v>14.2875</v>
      </c>
      <c r="C15" s="3">
        <f t="shared" si="2"/>
        <v>5.98472895</v>
      </c>
      <c r="D15" s="3">
        <f t="shared" si="3"/>
        <v>5.98472895</v>
      </c>
      <c r="E15" s="3">
        <v>0.78539800000000004</v>
      </c>
      <c r="F15" s="2">
        <v>0.83799999999999997</v>
      </c>
      <c r="G15" s="3">
        <f t="shared" si="4"/>
        <v>5.0152028600999996</v>
      </c>
      <c r="H15" s="3">
        <f t="shared" si="0"/>
        <v>0.72299355187544978</v>
      </c>
      <c r="I15" s="4">
        <v>2.6</v>
      </c>
      <c r="J15">
        <v>2.5</v>
      </c>
    </row>
    <row r="16" spans="1:28" x14ac:dyDescent="0.35">
      <c r="A16">
        <v>500</v>
      </c>
      <c r="B16">
        <f t="shared" si="1"/>
        <v>14.2875</v>
      </c>
      <c r="C16" s="3">
        <f t="shared" si="2"/>
        <v>7.4809111875000012</v>
      </c>
      <c r="D16" s="3">
        <f t="shared" si="3"/>
        <v>7.4809111875000012</v>
      </c>
      <c r="E16" s="3">
        <v>0.78539800000000004</v>
      </c>
      <c r="F16" s="2">
        <v>0.83399999999999996</v>
      </c>
      <c r="G16" s="3">
        <f t="shared" si="4"/>
        <v>6.2390799303750004</v>
      </c>
      <c r="H16" s="3">
        <f t="shared" si="0"/>
        <v>0.89942813583550907</v>
      </c>
      <c r="I16" s="4">
        <v>3.9</v>
      </c>
      <c r="J16">
        <v>3.7</v>
      </c>
    </row>
    <row r="17" spans="1:10" x14ac:dyDescent="0.35">
      <c r="A17">
        <v>600</v>
      </c>
      <c r="B17">
        <f t="shared" si="1"/>
        <v>14.2875</v>
      </c>
      <c r="C17" s="3">
        <f t="shared" si="2"/>
        <v>8.9770934249999996</v>
      </c>
      <c r="D17" s="3">
        <f t="shared" si="3"/>
        <v>8.9770934249999996</v>
      </c>
      <c r="E17" s="3">
        <v>0.78539800000000004</v>
      </c>
      <c r="F17" s="2">
        <v>0.83</v>
      </c>
      <c r="G17" s="3">
        <f t="shared" si="4"/>
        <v>7.4509875427499992</v>
      </c>
      <c r="H17" s="3">
        <f t="shared" si="0"/>
        <v>1.0741371981920464</v>
      </c>
      <c r="I17" s="4">
        <v>5.7</v>
      </c>
      <c r="J17" s="4">
        <v>5.2</v>
      </c>
    </row>
    <row r="18" spans="1:10" x14ac:dyDescent="0.35">
      <c r="A18">
        <v>700</v>
      </c>
      <c r="B18">
        <f t="shared" si="1"/>
        <v>14.2875</v>
      </c>
      <c r="C18" s="3">
        <f t="shared" si="2"/>
        <v>10.473275662499999</v>
      </c>
      <c r="D18" s="3">
        <f t="shared" si="3"/>
        <v>10.473275662499999</v>
      </c>
      <c r="E18" s="3">
        <v>0.78539800000000004</v>
      </c>
      <c r="F18" s="2">
        <v>0.82599999999999996</v>
      </c>
      <c r="G18" s="3">
        <f t="shared" si="4"/>
        <v>8.6509256972249986</v>
      </c>
      <c r="H18" s="3">
        <f t="shared" si="0"/>
        <v>1.2471207389450627</v>
      </c>
      <c r="I18" s="4">
        <v>7.6</v>
      </c>
      <c r="J18">
        <v>6.9</v>
      </c>
    </row>
    <row r="19" spans="1:10" x14ac:dyDescent="0.35">
      <c r="A19">
        <v>800</v>
      </c>
      <c r="B19">
        <f t="shared" si="1"/>
        <v>14.2875</v>
      </c>
      <c r="C19" s="3">
        <f t="shared" si="2"/>
        <v>11.9694579</v>
      </c>
      <c r="D19" s="3">
        <f t="shared" si="3"/>
        <v>11.9694579</v>
      </c>
      <c r="E19" s="3">
        <v>0.78539800000000004</v>
      </c>
      <c r="F19" s="2">
        <v>0.82199999999999995</v>
      </c>
      <c r="G19" s="3">
        <f t="shared" si="4"/>
        <v>9.8388943937999986</v>
      </c>
      <c r="H19" s="3">
        <f t="shared" si="0"/>
        <v>1.4183787580945579</v>
      </c>
      <c r="I19" s="4">
        <v>9.9</v>
      </c>
      <c r="J19">
        <v>8.6999999999999993</v>
      </c>
    </row>
    <row r="20" spans="1:10" x14ac:dyDescent="0.35">
      <c r="A20">
        <v>900</v>
      </c>
      <c r="B20">
        <f t="shared" si="1"/>
        <v>14.2875</v>
      </c>
      <c r="C20" s="3">
        <f t="shared" si="2"/>
        <v>13.465640137499999</v>
      </c>
      <c r="D20" s="3">
        <f t="shared" si="3"/>
        <v>13.465640137499999</v>
      </c>
      <c r="E20" s="3">
        <v>0.78539800000000004</v>
      </c>
      <c r="F20" s="2">
        <v>0.81799999999999995</v>
      </c>
      <c r="G20" s="3">
        <f t="shared" si="4"/>
        <v>11.014893632474999</v>
      </c>
      <c r="H20" s="3">
        <f t="shared" si="0"/>
        <v>1.5879112556405317</v>
      </c>
      <c r="I20" s="4">
        <v>12.4</v>
      </c>
      <c r="J20">
        <v>10.6</v>
      </c>
    </row>
    <row r="21" spans="1:10" x14ac:dyDescent="0.35">
      <c r="A21">
        <v>1000</v>
      </c>
      <c r="B21">
        <f t="shared" si="1"/>
        <v>14.2875</v>
      </c>
      <c r="C21" s="3">
        <f t="shared" si="2"/>
        <v>14.961822375000002</v>
      </c>
      <c r="D21" s="3">
        <f t="shared" si="3"/>
        <v>14.961822375000002</v>
      </c>
      <c r="E21" s="3">
        <v>0.78539800000000004</v>
      </c>
      <c r="F21" s="2">
        <v>0.81399999999999995</v>
      </c>
      <c r="G21" s="3">
        <f t="shared" si="4"/>
        <v>12.178923413250001</v>
      </c>
      <c r="H21" s="3">
        <f t="shared" si="0"/>
        <v>1.755718231582984</v>
      </c>
      <c r="I21">
        <v>15.1</v>
      </c>
      <c r="J21">
        <v>12.5</v>
      </c>
    </row>
    <row r="22" spans="1:10" x14ac:dyDescent="0.35">
      <c r="A22">
        <v>1100</v>
      </c>
      <c r="B22">
        <f t="shared" si="1"/>
        <v>14.2875</v>
      </c>
      <c r="C22" s="3">
        <f t="shared" si="2"/>
        <v>16.458004612499998</v>
      </c>
      <c r="D22" s="3">
        <f t="shared" si="3"/>
        <v>16.458004612499998</v>
      </c>
      <c r="E22" s="3">
        <v>0.78539800000000004</v>
      </c>
      <c r="F22" s="2">
        <v>0.81</v>
      </c>
      <c r="G22" s="3">
        <f t="shared" si="4"/>
        <v>13.330983736124999</v>
      </c>
      <c r="H22" s="3">
        <f t="shared" si="0"/>
        <v>1.9217996859219149</v>
      </c>
      <c r="I22">
        <v>18.100000000000001</v>
      </c>
      <c r="J22">
        <v>14.5</v>
      </c>
    </row>
    <row r="23" spans="1:10" x14ac:dyDescent="0.35">
      <c r="A23">
        <v>1200</v>
      </c>
      <c r="B23">
        <f t="shared" si="1"/>
        <v>14.2875</v>
      </c>
      <c r="C23" s="3">
        <f t="shared" si="2"/>
        <v>17.954186849999999</v>
      </c>
      <c r="D23" s="3">
        <f t="shared" si="3"/>
        <v>17.954186849999999</v>
      </c>
      <c r="E23" s="3">
        <v>0.78539800000000004</v>
      </c>
      <c r="F23" s="2">
        <v>0.80600000000000005</v>
      </c>
      <c r="G23" s="3">
        <f t="shared" si="4"/>
        <v>14.4710746011</v>
      </c>
      <c r="H23" s="3">
        <f t="shared" si="0"/>
        <v>2.0861556186573247</v>
      </c>
      <c r="I23">
        <v>21.3</v>
      </c>
      <c r="J23" s="4">
        <v>16.600000000000001</v>
      </c>
    </row>
    <row r="24" spans="1:10" x14ac:dyDescent="0.35">
      <c r="A24">
        <v>1300</v>
      </c>
      <c r="B24">
        <f t="shared" si="1"/>
        <v>14.2875</v>
      </c>
      <c r="C24" s="3">
        <f t="shared" si="2"/>
        <v>19.4503690875</v>
      </c>
      <c r="D24" s="3">
        <f t="shared" si="3"/>
        <v>19.4503690875</v>
      </c>
      <c r="E24" s="3">
        <v>0.78539800000000004</v>
      </c>
      <c r="F24" s="2">
        <v>0.80200000000000005</v>
      </c>
      <c r="G24" s="3">
        <f t="shared" si="4"/>
        <v>15.599196008175001</v>
      </c>
      <c r="H24" s="3">
        <f t="shared" si="0"/>
        <v>2.2487860297892128</v>
      </c>
      <c r="I24">
        <v>24.8</v>
      </c>
      <c r="J24" s="4">
        <v>18.600000000000001</v>
      </c>
    </row>
    <row r="25" spans="1:10" x14ac:dyDescent="0.35">
      <c r="A25">
        <v>1400</v>
      </c>
      <c r="B25">
        <f t="shared" si="1"/>
        <v>14.2875</v>
      </c>
      <c r="C25" s="3">
        <f t="shared" si="2"/>
        <v>20.946551324999998</v>
      </c>
      <c r="D25" s="3">
        <f t="shared" si="3"/>
        <v>20.946551324999998</v>
      </c>
      <c r="E25" s="3">
        <v>0.78539800000000004</v>
      </c>
      <c r="F25" s="2">
        <v>0.79800000000000004</v>
      </c>
      <c r="G25" s="3">
        <f t="shared" si="4"/>
        <v>16.715347957349998</v>
      </c>
      <c r="H25" s="3">
        <f t="shared" si="0"/>
        <v>2.4096909193175793</v>
      </c>
      <c r="I25">
        <v>28.5</v>
      </c>
      <c r="J25">
        <v>20.7</v>
      </c>
    </row>
    <row r="26" spans="1:10" x14ac:dyDescent="0.35">
      <c r="A26">
        <v>1500</v>
      </c>
      <c r="B26">
        <f t="shared" si="1"/>
        <v>14.2875</v>
      </c>
      <c r="C26" s="3">
        <f t="shared" si="2"/>
        <v>22.442733562499999</v>
      </c>
      <c r="D26" s="3">
        <f t="shared" si="3"/>
        <v>22.442733562499999</v>
      </c>
      <c r="E26" s="3">
        <v>0.78539800000000004</v>
      </c>
      <c r="F26" s="2">
        <v>0.79400000000000004</v>
      </c>
      <c r="G26" s="3">
        <f t="shared" si="4"/>
        <v>17.819530448624999</v>
      </c>
      <c r="H26" s="3">
        <f t="shared" si="0"/>
        <v>2.5688702872424245</v>
      </c>
      <c r="I26">
        <v>22.7</v>
      </c>
      <c r="J26">
        <v>22.7</v>
      </c>
    </row>
    <row r="27" spans="1:10" x14ac:dyDescent="0.35">
      <c r="A27">
        <v>1600</v>
      </c>
      <c r="B27">
        <f t="shared" si="1"/>
        <v>14.2875</v>
      </c>
      <c r="C27" s="3">
        <f t="shared" si="2"/>
        <v>23.9389158</v>
      </c>
      <c r="D27" s="3">
        <f t="shared" si="3"/>
        <v>23.9389158</v>
      </c>
      <c r="E27" s="3">
        <v>0.78539800000000004</v>
      </c>
      <c r="F27" s="2">
        <v>0.79</v>
      </c>
      <c r="G27" s="3">
        <f t="shared" si="4"/>
        <v>18.911743482000002</v>
      </c>
      <c r="H27" s="3">
        <f t="shared" si="0"/>
        <v>2.7263241335637494</v>
      </c>
      <c r="I27">
        <v>36.5</v>
      </c>
      <c r="J27">
        <v>24.7</v>
      </c>
    </row>
    <row r="28" spans="1:10" x14ac:dyDescent="0.35">
      <c r="A28">
        <v>1700</v>
      </c>
      <c r="B28">
        <f t="shared" si="1"/>
        <v>14.2875</v>
      </c>
      <c r="C28" s="3">
        <f t="shared" si="2"/>
        <v>25.435098037499998</v>
      </c>
      <c r="D28" s="3">
        <f t="shared" si="3"/>
        <v>25.435098037499998</v>
      </c>
      <c r="E28" s="3">
        <v>0.78539800000000004</v>
      </c>
      <c r="F28" s="2">
        <v>0.78600000000000003</v>
      </c>
      <c r="G28" s="3">
        <f t="shared" si="4"/>
        <v>19.991987057475001</v>
      </c>
      <c r="H28" s="3">
        <f t="shared" si="0"/>
        <v>2.8820524582815521</v>
      </c>
      <c r="I28">
        <v>40.700000000000003</v>
      </c>
      <c r="J28">
        <v>26.7</v>
      </c>
    </row>
    <row r="29" spans="1:10" x14ac:dyDescent="0.35">
      <c r="A29">
        <v>1800</v>
      </c>
      <c r="B29">
        <f t="shared" si="1"/>
        <v>14.2875</v>
      </c>
      <c r="C29" s="3">
        <f t="shared" si="2"/>
        <v>26.931280274999999</v>
      </c>
      <c r="D29" s="3">
        <f t="shared" si="3"/>
        <v>26.931280274999999</v>
      </c>
      <c r="E29" s="3">
        <v>0.78539800000000004</v>
      </c>
      <c r="F29" s="2">
        <v>0.78200000000000003</v>
      </c>
      <c r="G29" s="3">
        <f t="shared" si="4"/>
        <v>21.060261175049998</v>
      </c>
      <c r="H29" s="3">
        <f t="shared" si="0"/>
        <v>3.0360552613958331</v>
      </c>
      <c r="I29">
        <v>45.2</v>
      </c>
      <c r="J29">
        <v>28.7</v>
      </c>
    </row>
    <row r="30" spans="1:10" x14ac:dyDescent="0.35">
      <c r="A30">
        <v>1900</v>
      </c>
      <c r="B30">
        <f t="shared" si="1"/>
        <v>14.2875</v>
      </c>
      <c r="C30" s="3">
        <f t="shared" si="2"/>
        <v>28.4274625125</v>
      </c>
      <c r="D30" s="3">
        <f t="shared" si="3"/>
        <v>28.4274625125</v>
      </c>
      <c r="E30" s="3">
        <v>0.78539800000000004</v>
      </c>
      <c r="F30" s="2">
        <v>0.77800000000000002</v>
      </c>
      <c r="G30" s="3">
        <f t="shared" si="4"/>
        <v>22.116565834725002</v>
      </c>
      <c r="H30" s="3">
        <f t="shared" si="0"/>
        <v>3.1883325429065934</v>
      </c>
      <c r="I30">
        <v>49.9</v>
      </c>
      <c r="J30">
        <v>30.6</v>
      </c>
    </row>
    <row r="31" spans="1:10" x14ac:dyDescent="0.35">
      <c r="A31">
        <v>2000</v>
      </c>
      <c r="B31">
        <f t="shared" si="1"/>
        <v>14.2875</v>
      </c>
      <c r="C31" s="3">
        <f t="shared" si="2"/>
        <v>29.923644750000005</v>
      </c>
      <c r="D31" s="3">
        <f t="shared" si="3"/>
        <v>29.923644750000005</v>
      </c>
      <c r="E31" s="3">
        <v>0.78539800000000004</v>
      </c>
      <c r="F31" s="2">
        <v>0.77400000000000002</v>
      </c>
      <c r="G31" s="3">
        <f t="shared" si="4"/>
        <v>23.160901036500004</v>
      </c>
      <c r="H31" s="3">
        <f t="shared" si="0"/>
        <v>3.3388843028138324</v>
      </c>
      <c r="I31" s="4">
        <v>54.7</v>
      </c>
      <c r="J31">
        <v>32.4</v>
      </c>
    </row>
    <row r="32" spans="1:10" x14ac:dyDescent="0.35">
      <c r="A32">
        <v>2100</v>
      </c>
      <c r="B32">
        <f t="shared" si="1"/>
        <v>14.2875</v>
      </c>
      <c r="C32" s="3">
        <f t="shared" si="2"/>
        <v>31.419826987500002</v>
      </c>
      <c r="D32" s="3">
        <f t="shared" si="3"/>
        <v>31.419826987500002</v>
      </c>
      <c r="E32" s="3">
        <v>0.78539800000000004</v>
      </c>
      <c r="F32" s="2">
        <v>0.77</v>
      </c>
      <c r="G32" s="3">
        <f t="shared" si="4"/>
        <v>24.193266780375001</v>
      </c>
      <c r="H32" s="3">
        <f t="shared" si="0"/>
        <v>3.4877105411175493</v>
      </c>
      <c r="I32" s="4">
        <v>59.6</v>
      </c>
      <c r="J32">
        <v>34.299999999999997</v>
      </c>
    </row>
    <row r="33" spans="1:10" x14ac:dyDescent="0.35">
      <c r="A33">
        <v>2200</v>
      </c>
      <c r="B33">
        <f t="shared" si="1"/>
        <v>14.2875</v>
      </c>
      <c r="C33" s="3">
        <f t="shared" si="2"/>
        <v>32.916009224999996</v>
      </c>
      <c r="D33" s="3">
        <f t="shared" si="3"/>
        <v>32.916009224999996</v>
      </c>
      <c r="E33" s="3">
        <v>0.78539800000000004</v>
      </c>
      <c r="F33" s="2">
        <v>0.76600000000000001</v>
      </c>
      <c r="G33" s="3">
        <f t="shared" si="4"/>
        <v>25.213663066349998</v>
      </c>
      <c r="H33" s="3">
        <f t="shared" si="0"/>
        <v>3.6348112578177454</v>
      </c>
      <c r="I33" s="4">
        <v>64.8</v>
      </c>
      <c r="J33">
        <v>36</v>
      </c>
    </row>
    <row r="34" spans="1:10" x14ac:dyDescent="0.35">
      <c r="A34">
        <v>2300</v>
      </c>
      <c r="B34">
        <f t="shared" si="1"/>
        <v>14.2875</v>
      </c>
      <c r="C34" s="3">
        <f t="shared" si="2"/>
        <v>34.412191462499997</v>
      </c>
      <c r="D34" s="3">
        <f t="shared" si="3"/>
        <v>34.412191462499997</v>
      </c>
      <c r="E34" s="3">
        <v>0.78539800000000004</v>
      </c>
      <c r="F34" s="2">
        <v>0.76200000000000001</v>
      </c>
      <c r="G34" s="3">
        <f t="shared" si="4"/>
        <v>26.222089894424997</v>
      </c>
      <c r="H34" s="3">
        <f t="shared" si="0"/>
        <v>3.7801864529144189</v>
      </c>
      <c r="I34" s="4">
        <v>70.099999999999994</v>
      </c>
      <c r="J34">
        <v>37.700000000000003</v>
      </c>
    </row>
    <row r="35" spans="1:10" x14ac:dyDescent="0.35">
      <c r="A35">
        <v>2400</v>
      </c>
      <c r="B35">
        <f t="shared" si="1"/>
        <v>14.2875</v>
      </c>
      <c r="C35" s="3">
        <f t="shared" si="2"/>
        <v>35.908373699999999</v>
      </c>
      <c r="D35" s="3">
        <f t="shared" si="3"/>
        <v>35.908373699999999</v>
      </c>
      <c r="E35" s="3">
        <v>0.78539800000000004</v>
      </c>
      <c r="F35" s="2">
        <v>0.75800000000000001</v>
      </c>
      <c r="G35" s="3">
        <f t="shared" si="4"/>
        <v>27.218547264599998</v>
      </c>
      <c r="H35" s="3">
        <f t="shared" si="0"/>
        <v>3.9238361264075725</v>
      </c>
      <c r="I35" s="4">
        <v>75.5</v>
      </c>
      <c r="J35">
        <v>39.4</v>
      </c>
    </row>
    <row r="36" spans="1:10" x14ac:dyDescent="0.35">
      <c r="A36">
        <v>2500</v>
      </c>
      <c r="B36">
        <f t="shared" si="1"/>
        <v>14.2875</v>
      </c>
      <c r="C36" s="3">
        <f t="shared" si="2"/>
        <v>37.404555937499993</v>
      </c>
      <c r="D36" s="3">
        <f t="shared" si="3"/>
        <v>37.404555937499993</v>
      </c>
      <c r="E36" s="3">
        <v>0.78539800000000004</v>
      </c>
      <c r="F36" s="2">
        <v>0.754</v>
      </c>
      <c r="G36" s="3">
        <f t="shared" si="4"/>
        <v>28.203035176874995</v>
      </c>
      <c r="H36" s="3">
        <f t="shared" si="0"/>
        <v>4.065760278297204</v>
      </c>
      <c r="I36" s="4">
        <v>81.063999999999993</v>
      </c>
      <c r="J36">
        <v>41</v>
      </c>
    </row>
    <row r="38" spans="1:10" x14ac:dyDescent="0.35">
      <c r="B38">
        <f>3.14159*(B36/100)^2</f>
        <v>6.4130111154843752E-2</v>
      </c>
      <c r="C38" s="1" t="s">
        <v>9</v>
      </c>
      <c r="E38" s="1" t="s">
        <v>11</v>
      </c>
    </row>
    <row r="39" spans="1:10" x14ac:dyDescent="0.35">
      <c r="C39" t="s">
        <v>10</v>
      </c>
      <c r="E39" t="s">
        <v>12</v>
      </c>
    </row>
    <row r="40" spans="1:10" x14ac:dyDescent="0.35">
      <c r="E40" t="s">
        <v>13</v>
      </c>
    </row>
    <row r="41" spans="1:10" x14ac:dyDescent="0.35">
      <c r="B41" s="1" t="s">
        <v>20</v>
      </c>
      <c r="E41" t="s">
        <v>14</v>
      </c>
    </row>
    <row r="42" spans="1:10" x14ac:dyDescent="0.35">
      <c r="E42" t="s">
        <v>15</v>
      </c>
    </row>
    <row r="43" spans="1:10" x14ac:dyDescent="0.35">
      <c r="E43" t="s">
        <v>16</v>
      </c>
    </row>
    <row r="44" spans="1:10" x14ac:dyDescent="0.35">
      <c r="B44" t="s">
        <v>21</v>
      </c>
      <c r="E44" t="s">
        <v>17</v>
      </c>
    </row>
    <row r="45" spans="1:10" x14ac:dyDescent="0.35">
      <c r="E45" t="s">
        <v>18</v>
      </c>
    </row>
    <row r="46" spans="1:10" x14ac:dyDescent="0.35">
      <c r="B46" t="s">
        <v>22</v>
      </c>
      <c r="C46">
        <f>(1.225*9*0.0254*17.88)/(0.0000181)</f>
        <v>276631.25966850825</v>
      </c>
      <c r="D46" t="s">
        <v>28</v>
      </c>
      <c r="E46" t="s">
        <v>19</v>
      </c>
    </row>
    <row r="47" spans="1:10" x14ac:dyDescent="0.35">
      <c r="B47" t="s">
        <v>23</v>
      </c>
    </row>
    <row r="48" spans="1:10" x14ac:dyDescent="0.35">
      <c r="B48" t="s">
        <v>26</v>
      </c>
      <c r="C48">
        <f>(1.3047*9*0.0254*17.88)/(0.0000181)</f>
        <v>294629.22815469612</v>
      </c>
      <c r="D48" t="s">
        <v>29</v>
      </c>
    </row>
    <row r="51" spans="1:10" x14ac:dyDescent="0.35">
      <c r="B51" s="5" t="s">
        <v>24</v>
      </c>
      <c r="C51" t="s">
        <v>25</v>
      </c>
    </row>
    <row r="52" spans="1:10" x14ac:dyDescent="0.35">
      <c r="C52" t="s">
        <v>27</v>
      </c>
    </row>
    <row r="54" spans="1:10" x14ac:dyDescent="0.35">
      <c r="B54" t="s">
        <v>30</v>
      </c>
    </row>
    <row r="59" spans="1:10" x14ac:dyDescent="0.35">
      <c r="A59" s="1" t="s">
        <v>33</v>
      </c>
    </row>
    <row r="60" spans="1:10" x14ac:dyDescent="0.35">
      <c r="A60" s="1" t="s">
        <v>1</v>
      </c>
      <c r="B60" s="1" t="s">
        <v>2</v>
      </c>
      <c r="C60" s="1" t="s">
        <v>3</v>
      </c>
      <c r="D60" s="1" t="s">
        <v>4</v>
      </c>
      <c r="E60" s="1" t="s">
        <v>34</v>
      </c>
      <c r="F60" s="1" t="s">
        <v>6</v>
      </c>
      <c r="G60" s="1" t="s">
        <v>7</v>
      </c>
      <c r="H60" s="1" t="s">
        <v>32</v>
      </c>
      <c r="I60" s="1" t="s">
        <v>5</v>
      </c>
      <c r="J60" s="1" t="s">
        <v>8</v>
      </c>
    </row>
    <row r="61" spans="1:10" x14ac:dyDescent="0.35">
      <c r="A61">
        <v>100</v>
      </c>
      <c r="B61">
        <f>(11.25/2)*2.54</f>
        <v>14.2875</v>
      </c>
      <c r="C61" s="3">
        <f>(A61/60)*(2*B61*3.14159)*(1/100)</f>
        <v>1.4961822375</v>
      </c>
      <c r="D61" s="3">
        <f>C61</f>
        <v>1.4961822375</v>
      </c>
      <c r="E61" s="3">
        <v>0.78539800000000004</v>
      </c>
      <c r="F61" s="2">
        <v>0.85</v>
      </c>
      <c r="G61" s="3">
        <f>F61*D61</f>
        <v>1.2717549018750001</v>
      </c>
      <c r="H61" s="3">
        <f t="shared" ref="H61:H85" si="5">(2*G61*SIN(E61))/9.81</f>
        <v>0.18333667037414453</v>
      </c>
      <c r="I61" s="4">
        <v>0.2</v>
      </c>
      <c r="J61" s="4">
        <v>0.2</v>
      </c>
    </row>
    <row r="62" spans="1:10" x14ac:dyDescent="0.35">
      <c r="A62">
        <v>200</v>
      </c>
      <c r="B62">
        <f t="shared" ref="B62:B85" si="6">(11.25/2)*2.54</f>
        <v>14.2875</v>
      </c>
      <c r="C62" s="3">
        <f t="shared" ref="C62:C85" si="7">(A62/60)*(2*B62*3.14159)*(1/100)</f>
        <v>2.992364475</v>
      </c>
      <c r="D62" s="3">
        <f t="shared" ref="D62:D85" si="8">C62</f>
        <v>2.992364475</v>
      </c>
      <c r="E62" s="3">
        <v>0.78539800000000004</v>
      </c>
      <c r="F62" s="2">
        <v>0.84599999999999997</v>
      </c>
      <c r="G62" s="3">
        <f t="shared" ref="G62:G85" si="9">F62*D62</f>
        <v>2.5315403458499999</v>
      </c>
      <c r="H62" s="3">
        <f t="shared" si="5"/>
        <v>0.36494781914476765</v>
      </c>
      <c r="I62" s="4">
        <v>0.7</v>
      </c>
      <c r="J62" s="4">
        <v>0.7</v>
      </c>
    </row>
    <row r="63" spans="1:10" x14ac:dyDescent="0.35">
      <c r="A63">
        <v>300</v>
      </c>
      <c r="B63">
        <f t="shared" si="6"/>
        <v>14.2875</v>
      </c>
      <c r="C63" s="3">
        <f t="shared" si="7"/>
        <v>4.4885467124999998</v>
      </c>
      <c r="D63" s="3">
        <f t="shared" si="8"/>
        <v>4.4885467124999998</v>
      </c>
      <c r="E63" s="3">
        <v>0.78539800000000004</v>
      </c>
      <c r="F63" s="2">
        <v>0.84199999999999997</v>
      </c>
      <c r="G63" s="3">
        <f t="shared" si="9"/>
        <v>3.7793563319249999</v>
      </c>
      <c r="H63" s="3">
        <f t="shared" si="5"/>
        <v>0.54483344631186947</v>
      </c>
      <c r="I63" s="4">
        <v>1.5</v>
      </c>
      <c r="J63" s="4">
        <v>1.5</v>
      </c>
    </row>
    <row r="64" spans="1:10" x14ac:dyDescent="0.35">
      <c r="A64">
        <v>400</v>
      </c>
      <c r="B64">
        <f t="shared" si="6"/>
        <v>14.2875</v>
      </c>
      <c r="C64" s="3">
        <f t="shared" si="7"/>
        <v>5.98472895</v>
      </c>
      <c r="D64" s="3">
        <f t="shared" si="8"/>
        <v>5.98472895</v>
      </c>
      <c r="E64" s="3">
        <v>0.78539800000000004</v>
      </c>
      <c r="F64" s="2">
        <v>0.83799999999999997</v>
      </c>
      <c r="G64" s="3">
        <f t="shared" si="9"/>
        <v>5.0152028600999996</v>
      </c>
      <c r="H64" s="3">
        <f t="shared" si="5"/>
        <v>0.72299355187544978</v>
      </c>
      <c r="I64" s="4">
        <v>2.6</v>
      </c>
      <c r="J64" s="4">
        <v>2.6</v>
      </c>
    </row>
    <row r="65" spans="1:10" x14ac:dyDescent="0.35">
      <c r="A65">
        <v>500</v>
      </c>
      <c r="B65">
        <f t="shared" si="6"/>
        <v>14.2875</v>
      </c>
      <c r="C65" s="3">
        <f t="shared" si="7"/>
        <v>7.4809111875000012</v>
      </c>
      <c r="D65" s="3">
        <f t="shared" si="8"/>
        <v>7.4809111875000012</v>
      </c>
      <c r="E65" s="3">
        <v>0.78539800000000004</v>
      </c>
      <c r="F65" s="2">
        <v>0.83399999999999996</v>
      </c>
      <c r="G65" s="3">
        <f t="shared" si="9"/>
        <v>6.2390799303750004</v>
      </c>
      <c r="H65" s="3">
        <f t="shared" si="5"/>
        <v>0.89942813583550907</v>
      </c>
      <c r="I65" s="4">
        <v>3.9</v>
      </c>
      <c r="J65" s="4">
        <v>3.8</v>
      </c>
    </row>
    <row r="66" spans="1:10" x14ac:dyDescent="0.35">
      <c r="A66">
        <v>600</v>
      </c>
      <c r="B66">
        <f t="shared" si="6"/>
        <v>14.2875</v>
      </c>
      <c r="C66" s="3">
        <f t="shared" si="7"/>
        <v>8.9770934249999996</v>
      </c>
      <c r="D66" s="3">
        <f t="shared" si="8"/>
        <v>8.9770934249999996</v>
      </c>
      <c r="E66" s="3">
        <v>0.78539800000000004</v>
      </c>
      <c r="F66" s="2">
        <v>0.83</v>
      </c>
      <c r="G66" s="3">
        <f t="shared" si="9"/>
        <v>7.4509875427499992</v>
      </c>
      <c r="H66" s="3">
        <f t="shared" si="5"/>
        <v>1.0741371981920464</v>
      </c>
      <c r="I66" s="4">
        <v>5.7</v>
      </c>
      <c r="J66" s="4">
        <v>5.3</v>
      </c>
    </row>
    <row r="67" spans="1:10" x14ac:dyDescent="0.35">
      <c r="A67">
        <v>700</v>
      </c>
      <c r="B67">
        <f t="shared" si="6"/>
        <v>14.2875</v>
      </c>
      <c r="C67" s="3">
        <f t="shared" si="7"/>
        <v>10.473275662499999</v>
      </c>
      <c r="D67" s="3">
        <f t="shared" si="8"/>
        <v>10.473275662499999</v>
      </c>
      <c r="E67" s="3">
        <v>0.78539800000000004</v>
      </c>
      <c r="F67" s="2">
        <v>0.82599999999999996</v>
      </c>
      <c r="G67" s="3">
        <f t="shared" si="9"/>
        <v>8.6509256972249986</v>
      </c>
      <c r="H67" s="3">
        <f t="shared" si="5"/>
        <v>1.2471207389450627</v>
      </c>
      <c r="I67" s="4">
        <v>7.6</v>
      </c>
      <c r="J67" s="4">
        <v>7.1</v>
      </c>
    </row>
    <row r="68" spans="1:10" x14ac:dyDescent="0.35">
      <c r="A68">
        <v>800</v>
      </c>
      <c r="B68">
        <f t="shared" si="6"/>
        <v>14.2875</v>
      </c>
      <c r="C68" s="3">
        <f t="shared" si="7"/>
        <v>11.9694579</v>
      </c>
      <c r="D68" s="3">
        <f t="shared" si="8"/>
        <v>11.9694579</v>
      </c>
      <c r="E68" s="3">
        <v>0.78539800000000004</v>
      </c>
      <c r="F68" s="2">
        <v>0.82199999999999995</v>
      </c>
      <c r="G68" s="3">
        <f t="shared" si="9"/>
        <v>9.8388943937999986</v>
      </c>
      <c r="H68" s="3">
        <f t="shared" si="5"/>
        <v>1.4183787580945579</v>
      </c>
      <c r="I68" s="4">
        <v>9.9</v>
      </c>
      <c r="J68" s="4">
        <v>8</v>
      </c>
    </row>
    <row r="69" spans="1:10" x14ac:dyDescent="0.35">
      <c r="A69">
        <v>900</v>
      </c>
      <c r="B69">
        <f t="shared" si="6"/>
        <v>14.2875</v>
      </c>
      <c r="C69" s="3">
        <f t="shared" si="7"/>
        <v>13.465640137499999</v>
      </c>
      <c r="D69" s="3">
        <f t="shared" si="8"/>
        <v>13.465640137499999</v>
      </c>
      <c r="E69" s="3">
        <v>0.78539800000000004</v>
      </c>
      <c r="F69" s="2">
        <v>0.81799999999999995</v>
      </c>
      <c r="G69" s="3">
        <f t="shared" si="9"/>
        <v>11.014893632474999</v>
      </c>
      <c r="H69" s="3">
        <f t="shared" si="5"/>
        <v>1.5879112556405317</v>
      </c>
      <c r="I69" s="4">
        <v>12.4</v>
      </c>
      <c r="J69" s="4">
        <v>11</v>
      </c>
    </row>
    <row r="70" spans="1:10" x14ac:dyDescent="0.35">
      <c r="A70">
        <v>1000</v>
      </c>
      <c r="B70">
        <f t="shared" si="6"/>
        <v>14.2875</v>
      </c>
      <c r="C70" s="3">
        <f t="shared" si="7"/>
        <v>14.961822375000002</v>
      </c>
      <c r="D70" s="3">
        <f t="shared" si="8"/>
        <v>14.961822375000002</v>
      </c>
      <c r="E70" s="3">
        <v>0.78539800000000004</v>
      </c>
      <c r="F70" s="2">
        <v>0.81399999999999995</v>
      </c>
      <c r="G70" s="3">
        <f t="shared" si="9"/>
        <v>12.178923413250001</v>
      </c>
      <c r="H70" s="3">
        <f t="shared" si="5"/>
        <v>1.755718231582984</v>
      </c>
      <c r="I70">
        <v>15.1</v>
      </c>
      <c r="J70" s="4">
        <v>13.1</v>
      </c>
    </row>
    <row r="71" spans="1:10" x14ac:dyDescent="0.35">
      <c r="A71">
        <v>1100</v>
      </c>
      <c r="B71">
        <f t="shared" si="6"/>
        <v>14.2875</v>
      </c>
      <c r="C71" s="3">
        <f t="shared" si="7"/>
        <v>16.458004612499998</v>
      </c>
      <c r="D71" s="3">
        <f t="shared" si="8"/>
        <v>16.458004612499998</v>
      </c>
      <c r="E71" s="3">
        <v>0.78539800000000004</v>
      </c>
      <c r="F71" s="2">
        <v>0.81</v>
      </c>
      <c r="G71" s="3">
        <f t="shared" si="9"/>
        <v>13.330983736124999</v>
      </c>
      <c r="H71" s="3">
        <f t="shared" si="5"/>
        <v>1.9217996859219149</v>
      </c>
      <c r="I71">
        <v>18.100000000000001</v>
      </c>
      <c r="J71" s="4">
        <v>15.4</v>
      </c>
    </row>
    <row r="72" spans="1:10" x14ac:dyDescent="0.35">
      <c r="A72">
        <v>1200</v>
      </c>
      <c r="B72">
        <f t="shared" si="6"/>
        <v>14.2875</v>
      </c>
      <c r="C72" s="3">
        <f t="shared" si="7"/>
        <v>17.954186849999999</v>
      </c>
      <c r="D72" s="3">
        <f t="shared" si="8"/>
        <v>17.954186849999999</v>
      </c>
      <c r="E72" s="3">
        <v>0.78539800000000004</v>
      </c>
      <c r="F72" s="2">
        <v>0.80600000000000005</v>
      </c>
      <c r="G72" s="3">
        <f t="shared" si="9"/>
        <v>14.4710746011</v>
      </c>
      <c r="H72" s="3">
        <f t="shared" si="5"/>
        <v>2.0861556186573247</v>
      </c>
      <c r="I72">
        <v>21.3</v>
      </c>
      <c r="J72" s="4">
        <v>17.600000000000001</v>
      </c>
    </row>
    <row r="73" spans="1:10" x14ac:dyDescent="0.35">
      <c r="A73">
        <v>1300</v>
      </c>
      <c r="B73">
        <f t="shared" si="6"/>
        <v>14.2875</v>
      </c>
      <c r="C73" s="3">
        <f t="shared" si="7"/>
        <v>19.4503690875</v>
      </c>
      <c r="D73" s="3">
        <f t="shared" si="8"/>
        <v>19.4503690875</v>
      </c>
      <c r="E73" s="3">
        <v>0.78539800000000004</v>
      </c>
      <c r="F73" s="2">
        <v>0.80200000000000005</v>
      </c>
      <c r="G73" s="3">
        <f t="shared" si="9"/>
        <v>15.599196008175001</v>
      </c>
      <c r="H73" s="3">
        <f t="shared" si="5"/>
        <v>2.2487860297892128</v>
      </c>
      <c r="I73">
        <v>24.8</v>
      </c>
      <c r="J73" s="4">
        <v>20</v>
      </c>
    </row>
    <row r="74" spans="1:10" x14ac:dyDescent="0.35">
      <c r="A74">
        <v>1400</v>
      </c>
      <c r="B74">
        <f t="shared" si="6"/>
        <v>14.2875</v>
      </c>
      <c r="C74" s="3">
        <f t="shared" si="7"/>
        <v>20.946551324999998</v>
      </c>
      <c r="D74" s="3">
        <f t="shared" si="8"/>
        <v>20.946551324999998</v>
      </c>
      <c r="E74" s="3">
        <v>0.78539800000000004</v>
      </c>
      <c r="F74" s="2">
        <v>0.79800000000000004</v>
      </c>
      <c r="G74" s="3">
        <f t="shared" si="9"/>
        <v>16.715347957349998</v>
      </c>
      <c r="H74" s="3">
        <f t="shared" si="5"/>
        <v>2.4096909193175793</v>
      </c>
      <c r="I74">
        <v>28.5</v>
      </c>
      <c r="J74" s="4">
        <v>22.3</v>
      </c>
    </row>
    <row r="75" spans="1:10" x14ac:dyDescent="0.35">
      <c r="A75">
        <v>1500</v>
      </c>
      <c r="B75">
        <f t="shared" si="6"/>
        <v>14.2875</v>
      </c>
      <c r="C75" s="3">
        <f t="shared" si="7"/>
        <v>22.442733562499999</v>
      </c>
      <c r="D75" s="3">
        <f t="shared" si="8"/>
        <v>22.442733562499999</v>
      </c>
      <c r="E75" s="3">
        <v>0.78539800000000004</v>
      </c>
      <c r="F75" s="2">
        <v>0.79400000000000004</v>
      </c>
      <c r="G75" s="3">
        <f t="shared" si="9"/>
        <v>17.819530448624999</v>
      </c>
      <c r="H75" s="3">
        <f t="shared" si="5"/>
        <v>2.5688702872424245</v>
      </c>
      <c r="I75">
        <v>22.7</v>
      </c>
      <c r="J75" s="4">
        <v>24.7</v>
      </c>
    </row>
    <row r="76" spans="1:10" x14ac:dyDescent="0.35">
      <c r="A76">
        <v>1600</v>
      </c>
      <c r="B76">
        <f t="shared" si="6"/>
        <v>14.2875</v>
      </c>
      <c r="C76" s="3">
        <f t="shared" si="7"/>
        <v>23.9389158</v>
      </c>
      <c r="D76" s="3">
        <f t="shared" si="8"/>
        <v>23.9389158</v>
      </c>
      <c r="E76" s="3">
        <v>0.78539800000000004</v>
      </c>
      <c r="F76" s="2">
        <v>0.79</v>
      </c>
      <c r="G76" s="3">
        <f t="shared" si="9"/>
        <v>18.911743482000002</v>
      </c>
      <c r="H76" s="3">
        <f t="shared" si="5"/>
        <v>2.7263241335637494</v>
      </c>
      <c r="I76">
        <v>36.5</v>
      </c>
      <c r="J76" s="4">
        <v>27</v>
      </c>
    </row>
    <row r="77" spans="1:10" x14ac:dyDescent="0.35">
      <c r="A77">
        <v>1700</v>
      </c>
      <c r="B77">
        <f t="shared" si="6"/>
        <v>14.2875</v>
      </c>
      <c r="C77" s="3">
        <f t="shared" si="7"/>
        <v>25.435098037499998</v>
      </c>
      <c r="D77" s="3">
        <f t="shared" si="8"/>
        <v>25.435098037499998</v>
      </c>
      <c r="E77" s="3">
        <v>0.78539800000000004</v>
      </c>
      <c r="F77" s="2">
        <v>0.78600000000000003</v>
      </c>
      <c r="G77" s="3">
        <f t="shared" si="9"/>
        <v>19.991987057475001</v>
      </c>
      <c r="H77" s="3">
        <f t="shared" si="5"/>
        <v>2.8820524582815521</v>
      </c>
      <c r="I77">
        <v>40.700000000000003</v>
      </c>
      <c r="J77" s="4">
        <v>29.4</v>
      </c>
    </row>
    <row r="78" spans="1:10" x14ac:dyDescent="0.35">
      <c r="A78">
        <v>1800</v>
      </c>
      <c r="B78">
        <f t="shared" si="6"/>
        <v>14.2875</v>
      </c>
      <c r="C78" s="3">
        <f t="shared" si="7"/>
        <v>26.931280274999999</v>
      </c>
      <c r="D78" s="3">
        <f t="shared" si="8"/>
        <v>26.931280274999999</v>
      </c>
      <c r="E78" s="3">
        <v>0.78539800000000004</v>
      </c>
      <c r="F78" s="2">
        <v>0.78200000000000003</v>
      </c>
      <c r="G78" s="3">
        <f t="shared" si="9"/>
        <v>21.060261175049998</v>
      </c>
      <c r="H78" s="3">
        <f t="shared" si="5"/>
        <v>3.0360552613958331</v>
      </c>
      <c r="I78">
        <v>45.2</v>
      </c>
      <c r="J78" s="4">
        <v>31.7</v>
      </c>
    </row>
    <row r="79" spans="1:10" x14ac:dyDescent="0.35">
      <c r="A79">
        <v>1900</v>
      </c>
      <c r="B79">
        <f t="shared" si="6"/>
        <v>14.2875</v>
      </c>
      <c r="C79" s="3">
        <f t="shared" si="7"/>
        <v>28.4274625125</v>
      </c>
      <c r="D79" s="3">
        <f t="shared" si="8"/>
        <v>28.4274625125</v>
      </c>
      <c r="E79" s="3">
        <v>0.78539800000000004</v>
      </c>
      <c r="F79" s="2">
        <v>0.77800000000000002</v>
      </c>
      <c r="G79" s="3">
        <f t="shared" si="9"/>
        <v>22.116565834725002</v>
      </c>
      <c r="H79" s="3">
        <f t="shared" si="5"/>
        <v>3.1883325429065934</v>
      </c>
      <c r="I79">
        <v>49.9</v>
      </c>
      <c r="J79" s="4">
        <v>34</v>
      </c>
    </row>
    <row r="80" spans="1:10" x14ac:dyDescent="0.35">
      <c r="A80">
        <v>2000</v>
      </c>
      <c r="B80">
        <f t="shared" si="6"/>
        <v>14.2875</v>
      </c>
      <c r="C80" s="3">
        <f t="shared" si="7"/>
        <v>29.923644750000005</v>
      </c>
      <c r="D80" s="3">
        <f t="shared" si="8"/>
        <v>29.923644750000005</v>
      </c>
      <c r="E80" s="3">
        <v>0.78539800000000004</v>
      </c>
      <c r="F80" s="2">
        <v>0.77400000000000002</v>
      </c>
      <c r="G80" s="3">
        <f t="shared" si="9"/>
        <v>23.160901036500004</v>
      </c>
      <c r="H80" s="3">
        <f t="shared" si="5"/>
        <v>3.3388843028138324</v>
      </c>
      <c r="I80" s="4">
        <v>54.7</v>
      </c>
      <c r="J80" s="4">
        <v>36.299999999999997</v>
      </c>
    </row>
    <row r="81" spans="1:10" x14ac:dyDescent="0.35">
      <c r="A81">
        <v>2100</v>
      </c>
      <c r="B81">
        <f t="shared" si="6"/>
        <v>14.2875</v>
      </c>
      <c r="C81" s="3">
        <f t="shared" si="7"/>
        <v>31.419826987500002</v>
      </c>
      <c r="D81" s="3">
        <f t="shared" si="8"/>
        <v>31.419826987500002</v>
      </c>
      <c r="E81" s="3">
        <v>0.78539800000000004</v>
      </c>
      <c r="F81" s="2">
        <v>0.77</v>
      </c>
      <c r="G81" s="3">
        <f t="shared" si="9"/>
        <v>24.193266780375001</v>
      </c>
      <c r="H81" s="3">
        <f t="shared" si="5"/>
        <v>3.4877105411175493</v>
      </c>
      <c r="I81" s="4">
        <v>59.6</v>
      </c>
      <c r="J81" s="4">
        <v>38.5</v>
      </c>
    </row>
    <row r="82" spans="1:10" x14ac:dyDescent="0.35">
      <c r="A82">
        <v>2200</v>
      </c>
      <c r="B82">
        <f t="shared" si="6"/>
        <v>14.2875</v>
      </c>
      <c r="C82" s="3">
        <f t="shared" si="7"/>
        <v>32.916009224999996</v>
      </c>
      <c r="D82" s="3">
        <f t="shared" si="8"/>
        <v>32.916009224999996</v>
      </c>
      <c r="E82" s="3">
        <v>0.78539800000000004</v>
      </c>
      <c r="F82" s="2">
        <v>0.76600000000000001</v>
      </c>
      <c r="G82" s="3">
        <f t="shared" si="9"/>
        <v>25.213663066349998</v>
      </c>
      <c r="H82" s="3">
        <f t="shared" si="5"/>
        <v>3.6348112578177454</v>
      </c>
      <c r="I82" s="4">
        <v>64.8</v>
      </c>
      <c r="J82" s="4">
        <v>40.664999999999999</v>
      </c>
    </row>
    <row r="83" spans="1:10" x14ac:dyDescent="0.35">
      <c r="A83">
        <v>2300</v>
      </c>
      <c r="B83">
        <f t="shared" si="6"/>
        <v>14.2875</v>
      </c>
      <c r="C83" s="3">
        <f t="shared" si="7"/>
        <v>34.412191462499997</v>
      </c>
      <c r="D83" s="3">
        <f t="shared" si="8"/>
        <v>34.412191462499997</v>
      </c>
      <c r="E83" s="3">
        <v>0.78539800000000004</v>
      </c>
      <c r="F83" s="2">
        <v>0.76200000000000001</v>
      </c>
      <c r="G83" s="3">
        <f t="shared" si="9"/>
        <v>26.222089894424997</v>
      </c>
      <c r="H83" s="3">
        <f t="shared" si="5"/>
        <v>3.7801864529144189</v>
      </c>
      <c r="I83" s="4">
        <v>70.099999999999994</v>
      </c>
      <c r="J83" s="4">
        <v>42.8</v>
      </c>
    </row>
    <row r="84" spans="1:10" x14ac:dyDescent="0.35">
      <c r="A84">
        <v>2400</v>
      </c>
      <c r="B84">
        <f t="shared" si="6"/>
        <v>14.2875</v>
      </c>
      <c r="C84" s="3">
        <f t="shared" si="7"/>
        <v>35.908373699999999</v>
      </c>
      <c r="D84" s="3">
        <f t="shared" si="8"/>
        <v>35.908373699999999</v>
      </c>
      <c r="E84" s="3">
        <v>0.78539800000000004</v>
      </c>
      <c r="F84" s="2">
        <v>0.75800000000000001</v>
      </c>
      <c r="G84" s="3">
        <f t="shared" si="9"/>
        <v>27.218547264599998</v>
      </c>
      <c r="H84" s="3">
        <f t="shared" si="5"/>
        <v>3.9238361264075725</v>
      </c>
      <c r="I84" s="4">
        <v>75.5</v>
      </c>
      <c r="J84" s="4">
        <v>44.9</v>
      </c>
    </row>
    <row r="85" spans="1:10" x14ac:dyDescent="0.35">
      <c r="A85">
        <v>2500</v>
      </c>
      <c r="B85">
        <f t="shared" si="6"/>
        <v>14.2875</v>
      </c>
      <c r="C85" s="3">
        <f t="shared" si="7"/>
        <v>37.404555937499993</v>
      </c>
      <c r="D85" s="3">
        <f t="shared" si="8"/>
        <v>37.404555937499993</v>
      </c>
      <c r="E85" s="3">
        <v>0.78539800000000004</v>
      </c>
      <c r="F85" s="2">
        <v>0.754</v>
      </c>
      <c r="G85" s="3">
        <f t="shared" si="9"/>
        <v>28.203035176874995</v>
      </c>
      <c r="H85" s="3">
        <f t="shared" si="5"/>
        <v>4.065760278297204</v>
      </c>
      <c r="I85" s="4">
        <v>81.063999999999993</v>
      </c>
      <c r="J85" s="4">
        <v>46.9</v>
      </c>
    </row>
    <row r="87" spans="1:10" x14ac:dyDescent="0.35">
      <c r="H87" s="3"/>
      <c r="I87">
        <f>(0.115^2)*3.14159</f>
        <v>4.154752775E-2</v>
      </c>
    </row>
    <row r="88" spans="1:10" x14ac:dyDescent="0.35">
      <c r="A88" s="1" t="s">
        <v>35</v>
      </c>
    </row>
    <row r="89" spans="1:10" x14ac:dyDescent="0.35">
      <c r="A89" s="1" t="s">
        <v>1</v>
      </c>
      <c r="B89" s="1" t="s">
        <v>2</v>
      </c>
      <c r="C89" s="1" t="s">
        <v>3</v>
      </c>
      <c r="D89" s="1" t="s">
        <v>4</v>
      </c>
      <c r="E89" s="1" t="s">
        <v>34</v>
      </c>
      <c r="F89" s="1" t="s">
        <v>6</v>
      </c>
      <c r="G89" s="1" t="s">
        <v>7</v>
      </c>
      <c r="H89" s="1" t="s">
        <v>32</v>
      </c>
      <c r="I89" s="1" t="s">
        <v>5</v>
      </c>
      <c r="J89" s="1" t="s">
        <v>8</v>
      </c>
    </row>
    <row r="90" spans="1:10" x14ac:dyDescent="0.35">
      <c r="A90">
        <v>100</v>
      </c>
      <c r="B90">
        <f>(11.25/2)*2.54</f>
        <v>14.2875</v>
      </c>
      <c r="C90" s="3">
        <f>(A90/60)*(2*B90*3.14159)*(1/100)</f>
        <v>1.4961822375</v>
      </c>
      <c r="D90" s="3">
        <f>C90</f>
        <v>1.4961822375</v>
      </c>
      <c r="E90" s="3">
        <v>0.436332</v>
      </c>
      <c r="F90" s="2">
        <v>0.85</v>
      </c>
      <c r="G90" s="3">
        <f>F90*D90</f>
        <v>1.2717549018750001</v>
      </c>
      <c r="H90" s="3">
        <f t="shared" ref="H90:H114" si="10">(2*G90*SIN(E90))/9.81</f>
        <v>0.10957522634617836</v>
      </c>
      <c r="I90">
        <v>0.1</v>
      </c>
      <c r="J90" s="4">
        <v>0.1</v>
      </c>
    </row>
    <row r="91" spans="1:10" x14ac:dyDescent="0.35">
      <c r="A91">
        <v>200</v>
      </c>
      <c r="B91">
        <f t="shared" ref="B91:B114" si="11">(11.25/2)*2.54</f>
        <v>14.2875</v>
      </c>
      <c r="C91" s="3">
        <f t="shared" ref="C91:C114" si="12">(A91/60)*(2*B91*3.14159)*(1/100)</f>
        <v>2.992364475</v>
      </c>
      <c r="D91" s="3">
        <f t="shared" ref="D91:D114" si="13">C91</f>
        <v>2.992364475</v>
      </c>
      <c r="E91" s="3">
        <v>0.436332</v>
      </c>
      <c r="F91" s="2">
        <v>0.84599999999999997</v>
      </c>
      <c r="G91" s="3">
        <f t="shared" ref="G91:G114" si="14">F91*D91</f>
        <v>2.5315403458499999</v>
      </c>
      <c r="H91" s="3">
        <f t="shared" si="10"/>
        <v>0.21811915644439267</v>
      </c>
      <c r="I91">
        <v>0.5</v>
      </c>
      <c r="J91" s="4">
        <v>0.5</v>
      </c>
    </row>
    <row r="92" spans="1:10" x14ac:dyDescent="0.35">
      <c r="A92">
        <v>300</v>
      </c>
      <c r="B92">
        <f t="shared" si="11"/>
        <v>14.2875</v>
      </c>
      <c r="C92" s="3">
        <f t="shared" si="12"/>
        <v>4.4885467124999998</v>
      </c>
      <c r="D92" s="3">
        <f t="shared" si="13"/>
        <v>4.4885467124999998</v>
      </c>
      <c r="E92" s="3">
        <v>0.436332</v>
      </c>
      <c r="F92" s="2">
        <v>0.84199999999999997</v>
      </c>
      <c r="G92" s="3">
        <f t="shared" si="14"/>
        <v>3.7793563319249999</v>
      </c>
      <c r="H92" s="3">
        <f t="shared" si="10"/>
        <v>0.32563179029464295</v>
      </c>
      <c r="I92">
        <v>1.1000000000000001</v>
      </c>
      <c r="J92" s="4">
        <v>1.1000000000000001</v>
      </c>
    </row>
    <row r="93" spans="1:10" x14ac:dyDescent="0.35">
      <c r="A93">
        <v>400</v>
      </c>
      <c r="B93">
        <f t="shared" si="11"/>
        <v>14.2875</v>
      </c>
      <c r="C93" s="3">
        <f t="shared" si="12"/>
        <v>5.98472895</v>
      </c>
      <c r="D93" s="3">
        <f t="shared" si="13"/>
        <v>5.98472895</v>
      </c>
      <c r="E93" s="3">
        <v>0.436332</v>
      </c>
      <c r="F93" s="2">
        <v>0.83799999999999997</v>
      </c>
      <c r="G93" s="3">
        <f t="shared" si="14"/>
        <v>5.0152028600999996</v>
      </c>
      <c r="H93" s="3">
        <f t="shared" si="10"/>
        <v>0.43211312789692913</v>
      </c>
      <c r="I93">
        <v>2</v>
      </c>
      <c r="J93" s="4">
        <v>2</v>
      </c>
    </row>
    <row r="94" spans="1:10" x14ac:dyDescent="0.35">
      <c r="A94">
        <v>500</v>
      </c>
      <c r="B94">
        <f t="shared" si="11"/>
        <v>14.2875</v>
      </c>
      <c r="C94" s="3">
        <f t="shared" si="12"/>
        <v>7.4809111875000012</v>
      </c>
      <c r="D94" s="3">
        <f t="shared" si="13"/>
        <v>7.4809111875000012</v>
      </c>
      <c r="E94" s="3">
        <v>0.436332</v>
      </c>
      <c r="F94" s="2">
        <v>0.83399999999999996</v>
      </c>
      <c r="G94" s="3">
        <f t="shared" si="14"/>
        <v>6.2390799303750004</v>
      </c>
      <c r="H94" s="3">
        <f t="shared" si="10"/>
        <v>0.53756316925125147</v>
      </c>
      <c r="I94">
        <v>3</v>
      </c>
      <c r="J94" s="4">
        <v>3</v>
      </c>
    </row>
    <row r="95" spans="1:10" x14ac:dyDescent="0.35">
      <c r="A95">
        <v>600</v>
      </c>
      <c r="B95">
        <f t="shared" si="11"/>
        <v>14.2875</v>
      </c>
      <c r="C95" s="3">
        <f t="shared" si="12"/>
        <v>8.9770934249999996</v>
      </c>
      <c r="D95" s="3">
        <f t="shared" si="13"/>
        <v>8.9770934249999996</v>
      </c>
      <c r="E95" s="3">
        <v>0.436332</v>
      </c>
      <c r="F95" s="2">
        <v>0.83</v>
      </c>
      <c r="G95" s="3">
        <f t="shared" si="14"/>
        <v>7.4509875427499992</v>
      </c>
      <c r="H95" s="3">
        <f t="shared" si="10"/>
        <v>0.64198191435760954</v>
      </c>
      <c r="I95">
        <v>4.3</v>
      </c>
      <c r="J95" s="4">
        <v>4.2</v>
      </c>
    </row>
    <row r="96" spans="1:10" x14ac:dyDescent="0.35">
      <c r="A96">
        <v>700</v>
      </c>
      <c r="B96">
        <f t="shared" si="11"/>
        <v>14.2875</v>
      </c>
      <c r="C96" s="3">
        <f t="shared" si="12"/>
        <v>10.473275662499999</v>
      </c>
      <c r="D96" s="3">
        <f t="shared" si="13"/>
        <v>10.473275662499999</v>
      </c>
      <c r="E96" s="3">
        <v>0.436332</v>
      </c>
      <c r="F96" s="2">
        <v>0.82599999999999996</v>
      </c>
      <c r="G96" s="3">
        <f t="shared" si="14"/>
        <v>8.6509256972249986</v>
      </c>
      <c r="H96" s="3">
        <f t="shared" si="10"/>
        <v>0.74536936321600367</v>
      </c>
      <c r="I96">
        <v>5.8</v>
      </c>
      <c r="J96" s="4">
        <v>5.5</v>
      </c>
    </row>
    <row r="97" spans="1:10" x14ac:dyDescent="0.35">
      <c r="A97">
        <v>800</v>
      </c>
      <c r="B97">
        <f t="shared" si="11"/>
        <v>14.2875</v>
      </c>
      <c r="C97" s="3">
        <f t="shared" si="12"/>
        <v>11.9694579</v>
      </c>
      <c r="D97" s="3">
        <f t="shared" si="13"/>
        <v>11.9694579</v>
      </c>
      <c r="E97" s="3">
        <v>0.436332</v>
      </c>
      <c r="F97" s="2">
        <v>0.82199999999999995</v>
      </c>
      <c r="G97" s="3">
        <f t="shared" si="14"/>
        <v>9.8388943937999986</v>
      </c>
      <c r="H97" s="3">
        <f t="shared" si="10"/>
        <v>0.84772551582643385</v>
      </c>
      <c r="I97">
        <v>7.6</v>
      </c>
      <c r="J97" s="4">
        <v>7.1</v>
      </c>
    </row>
    <row r="98" spans="1:10" x14ac:dyDescent="0.35">
      <c r="A98">
        <v>900</v>
      </c>
      <c r="B98">
        <f t="shared" si="11"/>
        <v>14.2875</v>
      </c>
      <c r="C98" s="3">
        <f t="shared" si="12"/>
        <v>13.465640137499999</v>
      </c>
      <c r="D98" s="3">
        <f t="shared" si="13"/>
        <v>13.465640137499999</v>
      </c>
      <c r="E98" s="3">
        <v>0.436332</v>
      </c>
      <c r="F98" s="2">
        <v>0.81799999999999995</v>
      </c>
      <c r="G98" s="3">
        <f t="shared" si="14"/>
        <v>11.014893632474999</v>
      </c>
      <c r="H98" s="3">
        <f t="shared" si="10"/>
        <v>0.94905037218889998</v>
      </c>
      <c r="I98">
        <v>9.5</v>
      </c>
      <c r="J98" s="4">
        <v>8.6999999999999993</v>
      </c>
    </row>
    <row r="99" spans="1:10" x14ac:dyDescent="0.35">
      <c r="A99">
        <v>1000</v>
      </c>
      <c r="B99">
        <f t="shared" si="11"/>
        <v>14.2875</v>
      </c>
      <c r="C99" s="3">
        <f t="shared" si="12"/>
        <v>14.961822375000002</v>
      </c>
      <c r="D99" s="3">
        <f t="shared" si="13"/>
        <v>14.961822375000002</v>
      </c>
      <c r="E99" s="3">
        <v>0.436332</v>
      </c>
      <c r="F99" s="2">
        <v>0.81399999999999995</v>
      </c>
      <c r="G99" s="3">
        <f t="shared" si="14"/>
        <v>12.178923413250001</v>
      </c>
      <c r="H99" s="3">
        <f t="shared" si="10"/>
        <v>1.0493439323034022</v>
      </c>
      <c r="I99">
        <v>11.6</v>
      </c>
      <c r="J99" s="4">
        <v>10.5</v>
      </c>
    </row>
    <row r="100" spans="1:10" x14ac:dyDescent="0.35">
      <c r="A100">
        <v>1100</v>
      </c>
      <c r="B100">
        <f t="shared" si="11"/>
        <v>14.2875</v>
      </c>
      <c r="C100" s="3">
        <f t="shared" si="12"/>
        <v>16.458004612499998</v>
      </c>
      <c r="D100" s="3">
        <f t="shared" si="13"/>
        <v>16.458004612499998</v>
      </c>
      <c r="E100" s="3">
        <v>0.436332</v>
      </c>
      <c r="F100" s="2">
        <v>0.81</v>
      </c>
      <c r="G100" s="3">
        <f t="shared" si="14"/>
        <v>13.330983736124999</v>
      </c>
      <c r="H100" s="3">
        <f t="shared" si="10"/>
        <v>1.1486061961699401</v>
      </c>
      <c r="I100">
        <v>13.9</v>
      </c>
      <c r="J100" s="4">
        <v>12.3</v>
      </c>
    </row>
    <row r="101" spans="1:10" x14ac:dyDescent="0.35">
      <c r="A101">
        <v>1200</v>
      </c>
      <c r="B101">
        <f t="shared" si="11"/>
        <v>14.2875</v>
      </c>
      <c r="C101" s="3">
        <f t="shared" si="12"/>
        <v>17.954186849999999</v>
      </c>
      <c r="D101" s="3">
        <f t="shared" si="13"/>
        <v>17.954186849999999</v>
      </c>
      <c r="E101" s="3">
        <v>0.436332</v>
      </c>
      <c r="F101" s="2">
        <v>0.80600000000000005</v>
      </c>
      <c r="G101" s="3">
        <f t="shared" si="14"/>
        <v>14.4710746011</v>
      </c>
      <c r="H101" s="3">
        <f t="shared" si="10"/>
        <v>1.2468371637885141</v>
      </c>
      <c r="I101">
        <v>16.399999999999999</v>
      </c>
      <c r="J101" s="4">
        <v>14.3</v>
      </c>
    </row>
    <row r="102" spans="1:10" x14ac:dyDescent="0.35">
      <c r="A102">
        <v>1300</v>
      </c>
      <c r="B102">
        <f t="shared" si="11"/>
        <v>14.2875</v>
      </c>
      <c r="C102" s="3">
        <f t="shared" si="12"/>
        <v>19.4503690875</v>
      </c>
      <c r="D102" s="3">
        <f t="shared" si="13"/>
        <v>19.4503690875</v>
      </c>
      <c r="E102" s="3">
        <v>0.436332</v>
      </c>
      <c r="F102" s="2">
        <v>0.80200000000000005</v>
      </c>
      <c r="G102" s="3">
        <f t="shared" si="14"/>
        <v>15.599196008175001</v>
      </c>
      <c r="H102" s="3">
        <f t="shared" si="10"/>
        <v>1.3440368351591241</v>
      </c>
      <c r="I102">
        <v>19</v>
      </c>
      <c r="J102" s="4">
        <v>16.3</v>
      </c>
    </row>
    <row r="103" spans="1:10" x14ac:dyDescent="0.35">
      <c r="A103">
        <v>1400</v>
      </c>
      <c r="B103">
        <f t="shared" si="11"/>
        <v>14.2875</v>
      </c>
      <c r="C103" s="3">
        <f t="shared" si="12"/>
        <v>20.946551324999998</v>
      </c>
      <c r="D103" s="3">
        <f t="shared" si="13"/>
        <v>20.946551324999998</v>
      </c>
      <c r="E103" s="3">
        <v>0.436332</v>
      </c>
      <c r="F103" s="2">
        <v>0.79800000000000004</v>
      </c>
      <c r="G103" s="3">
        <f t="shared" si="14"/>
        <v>16.715347957349998</v>
      </c>
      <c r="H103" s="3">
        <f t="shared" si="10"/>
        <v>1.4402052102817697</v>
      </c>
      <c r="I103">
        <v>21.8</v>
      </c>
      <c r="J103" s="4">
        <v>18.3</v>
      </c>
    </row>
    <row r="104" spans="1:10" x14ac:dyDescent="0.35">
      <c r="A104">
        <v>1500</v>
      </c>
      <c r="B104">
        <f t="shared" si="11"/>
        <v>14.2875</v>
      </c>
      <c r="C104" s="3">
        <f t="shared" si="12"/>
        <v>22.442733562499999</v>
      </c>
      <c r="D104" s="3">
        <f t="shared" si="13"/>
        <v>22.442733562499999</v>
      </c>
      <c r="E104" s="3">
        <v>0.436332</v>
      </c>
      <c r="F104" s="2">
        <v>0.79400000000000004</v>
      </c>
      <c r="G104" s="3">
        <f t="shared" si="14"/>
        <v>17.819530448624999</v>
      </c>
      <c r="H104" s="3">
        <f t="shared" si="10"/>
        <v>1.5353422891564519</v>
      </c>
      <c r="I104">
        <v>24.8</v>
      </c>
      <c r="J104" s="4">
        <v>20.399999999999999</v>
      </c>
    </row>
    <row r="105" spans="1:10" x14ac:dyDescent="0.35">
      <c r="A105">
        <v>1600</v>
      </c>
      <c r="B105">
        <f t="shared" si="11"/>
        <v>14.2875</v>
      </c>
      <c r="C105" s="3">
        <f t="shared" si="12"/>
        <v>23.9389158</v>
      </c>
      <c r="D105" s="3">
        <f t="shared" si="13"/>
        <v>23.9389158</v>
      </c>
      <c r="E105" s="3">
        <v>0.436332</v>
      </c>
      <c r="F105" s="2">
        <v>0.79</v>
      </c>
      <c r="G105" s="3">
        <f t="shared" si="14"/>
        <v>18.911743482000002</v>
      </c>
      <c r="H105" s="3">
        <f t="shared" si="10"/>
        <v>1.6294480717831701</v>
      </c>
      <c r="I105">
        <v>27.9</v>
      </c>
      <c r="J105" s="4">
        <v>22.4</v>
      </c>
    </row>
    <row r="106" spans="1:10" x14ac:dyDescent="0.35">
      <c r="A106">
        <v>1700</v>
      </c>
      <c r="B106">
        <f t="shared" si="11"/>
        <v>14.2875</v>
      </c>
      <c r="C106" s="3">
        <f t="shared" si="12"/>
        <v>25.435098037499998</v>
      </c>
      <c r="D106" s="3">
        <f t="shared" si="13"/>
        <v>25.435098037499998</v>
      </c>
      <c r="E106" s="3">
        <v>0.436332</v>
      </c>
      <c r="F106" s="2">
        <v>0.78600000000000003</v>
      </c>
      <c r="G106" s="3">
        <f t="shared" si="14"/>
        <v>19.991987057475001</v>
      </c>
      <c r="H106" s="3">
        <f t="shared" si="10"/>
        <v>1.7225225581619239</v>
      </c>
      <c r="I106">
        <v>31.2</v>
      </c>
      <c r="J106" s="4">
        <v>24.6</v>
      </c>
    </row>
    <row r="107" spans="1:10" x14ac:dyDescent="0.35">
      <c r="A107">
        <v>1800</v>
      </c>
      <c r="B107">
        <f t="shared" si="11"/>
        <v>14.2875</v>
      </c>
      <c r="C107" s="3">
        <f t="shared" si="12"/>
        <v>26.931280274999999</v>
      </c>
      <c r="D107" s="3">
        <f t="shared" si="13"/>
        <v>26.931280274999999</v>
      </c>
      <c r="E107" s="3">
        <v>0.436332</v>
      </c>
      <c r="F107" s="2">
        <v>0.78200000000000003</v>
      </c>
      <c r="G107" s="3">
        <f t="shared" si="14"/>
        <v>21.060261175049998</v>
      </c>
      <c r="H107" s="3">
        <f t="shared" si="10"/>
        <v>1.8145657482927133</v>
      </c>
      <c r="I107">
        <v>34.6</v>
      </c>
      <c r="J107" s="4">
        <v>26.7</v>
      </c>
    </row>
    <row r="108" spans="1:10" x14ac:dyDescent="0.35">
      <c r="A108">
        <v>1900</v>
      </c>
      <c r="B108">
        <f t="shared" si="11"/>
        <v>14.2875</v>
      </c>
      <c r="C108" s="3">
        <f t="shared" si="12"/>
        <v>28.4274625125</v>
      </c>
      <c r="D108" s="3">
        <f t="shared" si="13"/>
        <v>28.4274625125</v>
      </c>
      <c r="E108" s="3">
        <v>0.436332</v>
      </c>
      <c r="F108" s="2">
        <v>0.77800000000000002</v>
      </c>
      <c r="G108" s="3">
        <f t="shared" si="14"/>
        <v>22.116565834725002</v>
      </c>
      <c r="H108" s="3">
        <f t="shared" si="10"/>
        <v>1.9055776421755393</v>
      </c>
      <c r="I108">
        <v>38.200000000000003</v>
      </c>
      <c r="J108" s="4">
        <v>28.8</v>
      </c>
    </row>
    <row r="109" spans="1:10" x14ac:dyDescent="0.35">
      <c r="A109">
        <v>2000</v>
      </c>
      <c r="B109">
        <f t="shared" si="11"/>
        <v>14.2875</v>
      </c>
      <c r="C109" s="3">
        <f t="shared" si="12"/>
        <v>29.923644750000005</v>
      </c>
      <c r="D109" s="3">
        <f t="shared" si="13"/>
        <v>29.923644750000005</v>
      </c>
      <c r="E109" s="3">
        <v>0.436332</v>
      </c>
      <c r="F109" s="2">
        <v>0.77400000000000002</v>
      </c>
      <c r="G109" s="3">
        <f t="shared" si="14"/>
        <v>23.160901036500004</v>
      </c>
      <c r="H109" s="3">
        <f t="shared" si="10"/>
        <v>1.9955582398104013</v>
      </c>
      <c r="I109">
        <v>41.9</v>
      </c>
      <c r="J109" s="4">
        <v>30.9</v>
      </c>
    </row>
    <row r="110" spans="1:10" x14ac:dyDescent="0.35">
      <c r="A110">
        <v>2100</v>
      </c>
      <c r="B110">
        <f t="shared" si="11"/>
        <v>14.2875</v>
      </c>
      <c r="C110" s="3">
        <f t="shared" si="12"/>
        <v>31.419826987500002</v>
      </c>
      <c r="D110" s="3">
        <f t="shared" si="13"/>
        <v>31.419826987500002</v>
      </c>
      <c r="E110" s="3">
        <v>0.436332</v>
      </c>
      <c r="F110" s="2">
        <v>0.77</v>
      </c>
      <c r="G110" s="3">
        <f t="shared" si="14"/>
        <v>24.193266780375001</v>
      </c>
      <c r="H110" s="3">
        <f t="shared" si="10"/>
        <v>2.0845075411972989</v>
      </c>
      <c r="I110">
        <v>45.7</v>
      </c>
      <c r="J110" s="4">
        <v>33</v>
      </c>
    </row>
    <row r="111" spans="1:10" x14ac:dyDescent="0.35">
      <c r="A111">
        <v>2200</v>
      </c>
      <c r="B111">
        <f t="shared" si="11"/>
        <v>14.2875</v>
      </c>
      <c r="C111" s="3">
        <f t="shared" si="12"/>
        <v>32.916009224999996</v>
      </c>
      <c r="D111" s="3">
        <f t="shared" si="13"/>
        <v>32.916009224999996</v>
      </c>
      <c r="E111" s="3">
        <v>0.436332</v>
      </c>
      <c r="F111" s="2">
        <v>0.76600000000000001</v>
      </c>
      <c r="G111" s="3">
        <f t="shared" si="14"/>
        <v>25.213663066349998</v>
      </c>
      <c r="H111" s="3">
        <f t="shared" si="10"/>
        <v>2.1724255463362323</v>
      </c>
      <c r="I111">
        <v>49.6</v>
      </c>
      <c r="J111" s="4">
        <v>35</v>
      </c>
    </row>
    <row r="112" spans="1:10" x14ac:dyDescent="0.35">
      <c r="A112">
        <v>2300</v>
      </c>
      <c r="B112">
        <f t="shared" si="11"/>
        <v>14.2875</v>
      </c>
      <c r="C112" s="3">
        <f t="shared" si="12"/>
        <v>34.412191462499997</v>
      </c>
      <c r="D112" s="3">
        <f t="shared" si="13"/>
        <v>34.412191462499997</v>
      </c>
      <c r="E112" s="3">
        <v>0.436332</v>
      </c>
      <c r="F112" s="2">
        <v>0.76200000000000001</v>
      </c>
      <c r="G112" s="3">
        <f t="shared" si="14"/>
        <v>26.222089894424997</v>
      </c>
      <c r="H112" s="3">
        <f t="shared" si="10"/>
        <v>2.259312255227202</v>
      </c>
      <c r="I112">
        <v>53.7</v>
      </c>
      <c r="J112" s="4">
        <v>37.1</v>
      </c>
    </row>
    <row r="113" spans="1:10" x14ac:dyDescent="0.35">
      <c r="A113">
        <v>2400</v>
      </c>
      <c r="B113">
        <f t="shared" si="11"/>
        <v>14.2875</v>
      </c>
      <c r="C113" s="3">
        <f t="shared" si="12"/>
        <v>35.908373699999999</v>
      </c>
      <c r="D113" s="3">
        <f t="shared" si="13"/>
        <v>35.908373699999999</v>
      </c>
      <c r="E113" s="3">
        <v>0.436332</v>
      </c>
      <c r="F113" s="2">
        <v>0.75800000000000001</v>
      </c>
      <c r="G113" s="3">
        <f t="shared" si="14"/>
        <v>27.218547264599998</v>
      </c>
      <c r="H113" s="3">
        <f t="shared" si="10"/>
        <v>2.3451676678702076</v>
      </c>
      <c r="I113">
        <v>57.9</v>
      </c>
      <c r="J113" s="4">
        <v>39.1</v>
      </c>
    </row>
    <row r="114" spans="1:10" x14ac:dyDescent="0.35">
      <c r="A114">
        <v>2500</v>
      </c>
      <c r="B114">
        <f t="shared" si="11"/>
        <v>14.2875</v>
      </c>
      <c r="C114" s="3">
        <f t="shared" si="12"/>
        <v>37.404555937499993</v>
      </c>
      <c r="D114" s="3">
        <f t="shared" si="13"/>
        <v>37.404555937499993</v>
      </c>
      <c r="E114" s="3">
        <v>0.436332</v>
      </c>
      <c r="F114" s="2">
        <v>0.754</v>
      </c>
      <c r="G114" s="3">
        <f t="shared" si="14"/>
        <v>28.203035176874995</v>
      </c>
      <c r="H114" s="3">
        <f t="shared" si="10"/>
        <v>2.429991784265249</v>
      </c>
      <c r="I114">
        <v>62.1</v>
      </c>
      <c r="J114" s="4">
        <v>41.1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Colterjohn</dc:creator>
  <cp:lastModifiedBy>Colin Colterjohn</cp:lastModifiedBy>
  <dcterms:created xsi:type="dcterms:W3CDTF">2018-11-20T22:46:51Z</dcterms:created>
  <dcterms:modified xsi:type="dcterms:W3CDTF">2019-01-18T04:05:49Z</dcterms:modified>
</cp:coreProperties>
</file>