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Теория Вероятности\lab_02\"/>
    </mc:Choice>
  </mc:AlternateContent>
  <xr:revisionPtr revIDLastSave="0" documentId="13_ncr:1_{72868CEA-30F5-4F6D-885C-7B907D05CE35}" xr6:coauthVersionLast="40" xr6:coauthVersionMax="47" xr10:uidLastSave="{00000000-0000-0000-0000-000000000000}"/>
  <bookViews>
    <workbookView xWindow="0" yWindow="0" windowWidth="19200" windowHeight="7050" xr2:uid="{00000000-000D-0000-FFFF-FFFF00000000}"/>
  </bookViews>
  <sheets>
    <sheet name="Лист1" sheetId="1" r:id="rId1"/>
  </sheets>
  <calcPr calcId="191028"/>
</workbook>
</file>

<file path=xl/calcChain.xml><?xml version="1.0" encoding="utf-8"?>
<calcChain xmlns="http://schemas.openxmlformats.org/spreadsheetml/2006/main">
  <c r="D18" i="1" l="1"/>
  <c r="B31" i="1"/>
  <c r="B32" i="1"/>
  <c r="B33" i="1"/>
  <c r="B34" i="1"/>
  <c r="B35" i="1"/>
  <c r="B36" i="1"/>
  <c r="B37" i="1"/>
  <c r="B38" i="1"/>
  <c r="B30" i="1"/>
  <c r="A31" i="1"/>
  <c r="A32" i="1"/>
  <c r="A33" i="1"/>
  <c r="A34" i="1"/>
  <c r="A35" i="1"/>
  <c r="A36" i="1"/>
  <c r="A37" i="1"/>
  <c r="A38" i="1"/>
  <c r="A30" i="1"/>
  <c r="E8" i="1"/>
  <c r="E9" i="1"/>
  <c r="E10" i="1"/>
  <c r="E11" i="1"/>
  <c r="E12" i="1"/>
  <c r="E13" i="1"/>
  <c r="E14" i="1"/>
  <c r="E15" i="1"/>
  <c r="E7" i="1"/>
  <c r="D8" i="1"/>
  <c r="D9" i="1"/>
  <c r="D10" i="1"/>
  <c r="D11" i="1"/>
  <c r="D12" i="1"/>
  <c r="D13" i="1"/>
  <c r="D14" i="1"/>
  <c r="D15" i="1"/>
  <c r="C8" i="1"/>
  <c r="C9" i="1"/>
  <c r="C10" i="1"/>
  <c r="C11" i="1"/>
  <c r="C12" i="1"/>
  <c r="C13" i="1"/>
  <c r="C14" i="1"/>
  <c r="C15" i="1"/>
  <c r="D7" i="1"/>
  <c r="B16" i="1"/>
  <c r="A16" i="1"/>
  <c r="C7" i="1" l="1"/>
  <c r="A22" i="1" l="1"/>
  <c r="F18" i="1"/>
  <c r="B18" i="1"/>
  <c r="D22" i="1"/>
  <c r="A23" i="1"/>
  <c r="B22" i="1" l="1"/>
  <c r="C16" i="1"/>
  <c r="D23" i="1" s="1"/>
  <c r="D16" i="1"/>
  <c r="B23" i="1" s="1"/>
  <c r="E16" i="1"/>
  <c r="A25" i="1" l="1" a="1"/>
  <c r="A26" i="1" l="1"/>
  <c r="B25" i="1"/>
  <c r="A25" i="1"/>
  <c r="B26" i="1"/>
  <c r="D25" i="1" l="1" a="1"/>
  <c r="D25" i="1" l="1"/>
  <c r="F25" i="1" s="1"/>
  <c r="D26" i="1"/>
  <c r="F26" i="1" s="1"/>
</calcChain>
</file>

<file path=xl/sharedStrings.xml><?xml version="1.0" encoding="utf-8"?>
<sst xmlns="http://schemas.openxmlformats.org/spreadsheetml/2006/main" count="19" uniqueCount="18">
  <si>
    <t>Исходные данные</t>
  </si>
  <si>
    <t>Т,ч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</si>
  <si>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</si>
  <si>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</si>
  <si>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</si>
  <si>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</si>
  <si>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</si>
  <si>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</si>
  <si>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</si>
  <si>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</si>
  <si>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</si>
  <si>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b0=</t>
  </si>
  <si>
    <t>b1=</t>
  </si>
  <si>
    <t>вариант 2</t>
  </si>
  <si>
    <t>a=e^b0</t>
  </si>
  <si>
    <t>b=b1</t>
  </si>
  <si>
    <t>К</t>
  </si>
  <si>
    <t>1/yi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</si>
</sst>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3" xfId="0" applyFill="1" applyBorder="1"/>
    <xf numFmtId="0" fontId="0" fillId="2" borderId="6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2" fillId="6" borderId="0" xfId="0" applyFont="1" applyFill="1"/>
    <xf numFmtId="0" fontId="1" fillId="6" borderId="10" xfId="0" applyFont="1" applyFill="1" applyBorder="1"/>
    <xf numFmtId="0" fontId="0" fillId="0" borderId="0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/>
    <xf numFmtId="164" fontId="0" fillId="3" borderId="2" xfId="0" applyNumberFormat="1" applyFill="1" applyBorder="1" applyAlignment="1">
      <alignment horizontal="right"/>
    </xf>
    <xf numFmtId="164" fontId="0" fillId="3" borderId="5" xfId="0" applyNumberFormat="1" applyFill="1" applyBorder="1" applyAlignment="1">
      <alignment horizontal="right"/>
    </xf>
    <xf numFmtId="164" fontId="0" fillId="3" borderId="0" xfId="0" applyNumberFormat="1" applyFill="1"/>
    <xf numFmtId="0" fontId="0" fillId="0" borderId="0" xfId="0" applyBorder="1"/>
    <xf numFmtId="0" fontId="0" fillId="0" borderId="0" xfId="0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0" fontId="0" fillId="7" borderId="2" xfId="0" applyFill="1" applyBorder="1"/>
    <xf numFmtId="0" fontId="0" fillId="7" borderId="5" xfId="0" applyFill="1" applyBorder="1"/>
    <xf numFmtId="164" fontId="0" fillId="7" borderId="3" xfId="0" applyNumberFormat="1" applyFill="1" applyBorder="1"/>
    <xf numFmtId="164" fontId="0" fillId="7" borderId="6" xfId="0" applyNumberFormat="1" applyFill="1" applyBorder="1"/>
    <xf numFmtId="1" fontId="0" fillId="0" borderId="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e-BY"/>
              <a:t>Линейная</a:t>
            </a:r>
            <a:r>
              <a:rPr lang="be-BY" baseline="0"/>
              <a:t> и квадратичная</a:t>
            </a:r>
            <a:endParaRPr lang="be-B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637160979877519"/>
                  <c:y val="-8.62576552930883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622550306211724"/>
                  <c:y val="0.57863918051910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Лист1!$A$7:$A$15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Лист1!$B$7:$B$15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8-4614-8731-34133CC39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513632"/>
        <c:axId val="637511008"/>
      </c:scatterChart>
      <c:valAx>
        <c:axId val="63751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37511008"/>
        <c:crosses val="autoZero"/>
        <c:crossBetween val="midCat"/>
      </c:valAx>
      <c:valAx>
        <c:axId val="63751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3751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e-BY"/>
              <a:t>Эксоненциальная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9003827646544182"/>
                  <c:y val="-1.69003353747448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Лист1!$A$7:$A$15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Лист1!$B$7:$B$15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F-46B0-AFCC-5CC3BD7C8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553368"/>
        <c:axId val="641983152"/>
      </c:scatterChart>
      <c:valAx>
        <c:axId val="64455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41983152"/>
        <c:crosses val="autoZero"/>
        <c:crossBetween val="midCat"/>
      </c:valAx>
      <c:valAx>
        <c:axId val="64198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4455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e-BY"/>
              <a:t>Гиперболическая</a:t>
            </a:r>
            <a:r>
              <a:rPr lang="be-BY" baseline="0"/>
              <a:t> зависимость</a:t>
            </a:r>
            <a:endParaRPr lang="be-B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72265966754156"/>
                  <c:y val="-0.54727362204724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Лист1!$A$30:$A$38</c:f>
              <c:numCache>
                <c:formatCode>0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Лист1!$B$30:$B$38</c:f>
              <c:numCache>
                <c:formatCode>0.000</c:formatCode>
                <c:ptCount val="9"/>
                <c:pt idx="0">
                  <c:v>5.2631578947368418E-2</c:v>
                </c:pt>
                <c:pt idx="1">
                  <c:v>4.7619047619047616E-2</c:v>
                </c:pt>
                <c:pt idx="2">
                  <c:v>4.3478260869565216E-2</c:v>
                </c:pt>
                <c:pt idx="3">
                  <c:v>3.5714285714285712E-2</c:v>
                </c:pt>
                <c:pt idx="4">
                  <c:v>3.0303030303030304E-2</c:v>
                </c:pt>
                <c:pt idx="5">
                  <c:v>2.1739130434782608E-2</c:v>
                </c:pt>
                <c:pt idx="6">
                  <c:v>1.6666666666666666E-2</c:v>
                </c:pt>
                <c:pt idx="7">
                  <c:v>1.5873015873015872E-2</c:v>
                </c:pt>
                <c:pt idx="8">
                  <c:v>1.282051282051282E-2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65-4ADC-B577-0369E1137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460744"/>
        <c:axId val="643462384"/>
      </c:scatterChart>
      <c:valAx>
        <c:axId val="64346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43462384"/>
        <c:crosses val="autoZero"/>
        <c:crossBetween val="midCat"/>
      </c:valAx>
      <c:valAx>
        <c:axId val="6434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43460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642055</xdr:colOff>
      <xdr:row>5</xdr:row>
      <xdr:rowOff>4234</xdr:rowOff>
    </xdr:from>
    <xdr:to>
      <xdr:col>14</xdr:col>
      <xdr:colOff>310444</xdr:colOff>
      <xdr:row>20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8AB635B-364E-40D2-A5D1-CEEE315D1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642055</xdr:colOff>
      <xdr:row>21</xdr:row>
      <xdr:rowOff>4235</xdr:rowOff>
    </xdr:from>
    <xdr:to>
      <xdr:col>14</xdr:col>
      <xdr:colOff>310444</xdr:colOff>
      <xdr:row>35</xdr:row>
      <xdr:rowOff>128060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C781136-942A-40D4-9F97-9902EF04A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24695</xdr:colOff>
      <xdr:row>36</xdr:row>
      <xdr:rowOff>83608</xdr:rowOff>
    </xdr:from>
    <xdr:to>
      <xdr:col>14</xdr:col>
      <xdr:colOff>336903</xdr:colOff>
      <xdr:row>51</xdr:row>
      <xdr:rowOff>48683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BA29DC4-0758-416A-BA56-1F4009E4A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"/>
  <sheetViews>
    <sheetView tabSelected="1" topLeftCell="A5" zoomScale="72" zoomScaleNormal="111" workbookViewId="0">
      <selection activeCell="G13" sqref="G13"/>
    </sheetView>
  </sheetViews>
  <sheetFormatPr defaultRowHeight="14.5" x14ac:dyDescent="0.35"/>
  <cols>
    <col min="1" max="1" width="9.36328125" bestFit="1" customWidth="1"/>
    <col min="2" max="5" width="8.81640625" bestFit="1" customWidth="1"/>
    <col min="6" max="6" width="10.81640625" customWidth="1"/>
    <col min="7" max="7" width="9.26953125" bestFit="1" customWidth="1"/>
  </cols>
  <sheetData>
    <row r="1" spans="1:36" x14ac:dyDescent="0.35">
      <c r="A1" t="s">
        <v>0</v>
      </c>
      <c r="C1" t="s">
        <v>13</v>
      </c>
    </row>
    <row r="3" spans="1:36" x14ac:dyDescent="0.35">
      <c r="A3" s="16" t="s">
        <v>1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</row>
    <row r="4" spans="1:36" x14ac:dyDescent="0.35">
      <c r="A4" s="16" t="s">
        <v>16</v>
      </c>
      <c r="B4" s="3">
        <v>19</v>
      </c>
      <c r="C4" s="3">
        <v>21</v>
      </c>
      <c r="D4" s="3">
        <v>23</v>
      </c>
      <c r="E4" s="3">
        <v>28</v>
      </c>
      <c r="F4" s="3">
        <v>33</v>
      </c>
      <c r="G4" s="3">
        <v>46</v>
      </c>
      <c r="H4" s="3">
        <v>60</v>
      </c>
      <c r="I4" s="3">
        <v>63</v>
      </c>
      <c r="J4" s="3">
        <v>78</v>
      </c>
    </row>
    <row r="6" spans="1:36" x14ac:dyDescent="0.3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</row>
    <row r="7" spans="1:36" x14ac:dyDescent="0.35">
      <c r="A7" s="5">
        <v>0</v>
      </c>
      <c r="B7" s="5">
        <v>19</v>
      </c>
      <c r="C7" s="3">
        <f t="shared" ref="C7:C15" si="0">B7*A7</f>
        <v>0</v>
      </c>
      <c r="D7" s="3">
        <f>A7^2</f>
        <v>0</v>
      </c>
      <c r="E7" s="3">
        <f>B7^2</f>
        <v>361</v>
      </c>
    </row>
    <row r="8" spans="1:36" x14ac:dyDescent="0.35">
      <c r="A8" s="5">
        <v>1</v>
      </c>
      <c r="B8" s="5">
        <v>21</v>
      </c>
      <c r="C8" s="3">
        <f t="shared" si="0"/>
        <v>21</v>
      </c>
      <c r="D8" s="3">
        <f t="shared" ref="D8:D15" si="1">A8^2</f>
        <v>1</v>
      </c>
      <c r="E8" s="3">
        <f t="shared" ref="E8:E15" si="2">B8^2</f>
        <v>441</v>
      </c>
    </row>
    <row r="9" spans="1:36" x14ac:dyDescent="0.35">
      <c r="A9" s="5">
        <v>2</v>
      </c>
      <c r="B9" s="5">
        <v>23</v>
      </c>
      <c r="C9" s="3">
        <f t="shared" si="0"/>
        <v>46</v>
      </c>
      <c r="D9" s="3">
        <f t="shared" si="1"/>
        <v>4</v>
      </c>
      <c r="E9" s="3">
        <f t="shared" si="2"/>
        <v>529</v>
      </c>
    </row>
    <row r="10" spans="1:36" x14ac:dyDescent="0.35">
      <c r="A10" s="5">
        <v>3</v>
      </c>
      <c r="B10" s="5">
        <v>28</v>
      </c>
      <c r="C10" s="3">
        <f t="shared" si="0"/>
        <v>84</v>
      </c>
      <c r="D10" s="3">
        <f t="shared" si="1"/>
        <v>9</v>
      </c>
      <c r="E10" s="3">
        <f t="shared" si="2"/>
        <v>784</v>
      </c>
    </row>
    <row r="11" spans="1:36" x14ac:dyDescent="0.35">
      <c r="A11" s="5">
        <v>4</v>
      </c>
      <c r="B11" s="5">
        <v>33</v>
      </c>
      <c r="C11" s="3">
        <f t="shared" si="0"/>
        <v>132</v>
      </c>
      <c r="D11" s="3">
        <f t="shared" si="1"/>
        <v>16</v>
      </c>
      <c r="E11" s="3">
        <f t="shared" si="2"/>
        <v>1089</v>
      </c>
    </row>
    <row r="12" spans="1:36" x14ac:dyDescent="0.35">
      <c r="A12" s="5">
        <v>5</v>
      </c>
      <c r="B12" s="5">
        <v>46</v>
      </c>
      <c r="C12" s="3">
        <f t="shared" si="0"/>
        <v>230</v>
      </c>
      <c r="D12" s="3">
        <f t="shared" si="1"/>
        <v>25</v>
      </c>
      <c r="E12" s="3">
        <f t="shared" si="2"/>
        <v>2116</v>
      </c>
    </row>
    <row r="13" spans="1:36" x14ac:dyDescent="0.35">
      <c r="A13" s="5">
        <v>6</v>
      </c>
      <c r="B13" s="5">
        <v>60</v>
      </c>
      <c r="C13" s="3">
        <f t="shared" si="0"/>
        <v>360</v>
      </c>
      <c r="D13" s="3">
        <f t="shared" si="1"/>
        <v>36</v>
      </c>
      <c r="E13" s="3">
        <f t="shared" si="2"/>
        <v>3600</v>
      </c>
    </row>
    <row r="14" spans="1:36" x14ac:dyDescent="0.35">
      <c r="A14" s="5">
        <v>7</v>
      </c>
      <c r="B14" s="5">
        <v>63</v>
      </c>
      <c r="C14" s="3">
        <f t="shared" si="0"/>
        <v>441</v>
      </c>
      <c r="D14" s="3">
        <f t="shared" si="1"/>
        <v>49</v>
      </c>
      <c r="E14" s="3">
        <f t="shared" si="2"/>
        <v>3969</v>
      </c>
    </row>
    <row r="15" spans="1:36" x14ac:dyDescent="0.35">
      <c r="A15" s="5">
        <v>8</v>
      </c>
      <c r="B15" s="5">
        <v>78</v>
      </c>
      <c r="C15" s="3">
        <f t="shared" si="0"/>
        <v>624</v>
      </c>
      <c r="D15" s="3">
        <f t="shared" si="1"/>
        <v>64</v>
      </c>
      <c r="E15" s="3">
        <f t="shared" si="2"/>
        <v>6084</v>
      </c>
    </row>
    <row r="16" spans="1:36" x14ac:dyDescent="0.35">
      <c r="A16" s="6">
        <f>SUM(A7:A15)</f>
        <v>36</v>
      </c>
      <c r="B16" s="6">
        <f>SUM(B7:B15)</f>
        <v>371</v>
      </c>
      <c r="C16" s="6">
        <f t="shared" ref="C16:E16" si="3">SUM(C7:C15)</f>
        <v>1938</v>
      </c>
      <c r="D16" s="6">
        <f t="shared" si="3"/>
        <v>204</v>
      </c>
      <c r="E16" s="6">
        <f t="shared" si="3"/>
        <v>18973</v>
      </c>
      <c r="AB16" s="22"/>
      <c r="AC16" s="22"/>
      <c r="AI16" s="23"/>
      <c r="AJ16" s="22"/>
    </row>
    <row r="17" spans="1:36" x14ac:dyDescent="0.35">
      <c r="A17" s="7" t="s">
        <v>7</v>
      </c>
      <c r="B17" s="8">
        <v>9</v>
      </c>
      <c r="AB17" s="22"/>
      <c r="AC17" s="22"/>
      <c r="AI17" s="23"/>
      <c r="AJ17" s="22"/>
    </row>
    <row r="18" spans="1:36" x14ac:dyDescent="0.35">
      <c r="A18" s="21" t="s">
        <v>8</v>
      </c>
      <c r="B18" s="21">
        <f>CORREL(B7:B15,A7:A15)</f>
        <v>0.96623451166765173</v>
      </c>
      <c r="C18" s="21" t="s">
        <v>9</v>
      </c>
      <c r="D18" s="21">
        <f>ABS(B18)*SQRT((B17-2)/(1-B18))</f>
        <v>13.912175509825548</v>
      </c>
      <c r="E18" s="21" t="s">
        <v>10</v>
      </c>
      <c r="F18" s="21">
        <f>_xlfn.T.INV.2T(0.05,B17-2)</f>
        <v>2.3646242515927849</v>
      </c>
      <c r="AI18" s="22"/>
      <c r="AJ18" s="22"/>
    </row>
    <row r="19" spans="1:36" x14ac:dyDescent="0.35">
      <c r="AI19" s="22"/>
      <c r="AJ19" s="22"/>
    </row>
    <row r="21" spans="1:36" ht="15" thickBot="1" x14ac:dyDescent="0.4"/>
    <row r="22" spans="1:36" x14ac:dyDescent="0.35">
      <c r="A22" s="10">
        <f>B17</f>
        <v>9</v>
      </c>
      <c r="B22" s="11">
        <f>A16</f>
        <v>36</v>
      </c>
      <c r="D22" s="14">
        <f>B16</f>
        <v>371</v>
      </c>
    </row>
    <row r="23" spans="1:36" ht="15" thickBot="1" x14ac:dyDescent="0.4">
      <c r="A23" s="12">
        <f>A16</f>
        <v>36</v>
      </c>
      <c r="B23" s="13">
        <f>D16</f>
        <v>204</v>
      </c>
      <c r="D23" s="15">
        <f>C16</f>
        <v>1938</v>
      </c>
    </row>
    <row r="24" spans="1:36" ht="15" thickBot="1" x14ac:dyDescent="0.4"/>
    <row r="25" spans="1:36" x14ac:dyDescent="0.35">
      <c r="A25" s="18">
        <f t="array" ref="A25:B26">MINVERSE(A22:B23)</f>
        <v>0.37777777777777777</v>
      </c>
      <c r="B25" s="18">
        <v>-6.6666666666666666E-2</v>
      </c>
      <c r="C25" s="19" t="s">
        <v>11</v>
      </c>
      <c r="D25" s="24">
        <f t="array" ref="D25:D26">MMULT(A25:B26,D22:D23)</f>
        <v>10.955555555555577</v>
      </c>
      <c r="E25" s="26" t="s">
        <v>14</v>
      </c>
      <c r="F25" s="28">
        <f>EXP(D25)</f>
        <v>57271.337279715481</v>
      </c>
    </row>
    <row r="26" spans="1:36" ht="15" thickBot="1" x14ac:dyDescent="0.4">
      <c r="A26" s="18">
        <v>-6.6666666666666666E-2</v>
      </c>
      <c r="B26" s="18">
        <v>1.6666666666666666E-2</v>
      </c>
      <c r="C26" s="20" t="s">
        <v>12</v>
      </c>
      <c r="D26" s="25">
        <v>7.5666666666666629</v>
      </c>
      <c r="E26" s="27" t="s">
        <v>15</v>
      </c>
      <c r="F26" s="29">
        <f>D26</f>
        <v>7.5666666666666629</v>
      </c>
    </row>
    <row r="28" spans="1:36" x14ac:dyDescent="0.35">
      <c r="A28" s="9"/>
      <c r="B28" s="9"/>
    </row>
    <row r="29" spans="1:36" x14ac:dyDescent="0.35">
      <c r="A29" s="17" t="s">
        <v>2</v>
      </c>
      <c r="B29" s="17" t="s">
        <v>17</v>
      </c>
    </row>
    <row r="30" spans="1:36" x14ac:dyDescent="0.35">
      <c r="A30" s="30">
        <f>A7</f>
        <v>0</v>
      </c>
      <c r="B30" s="17">
        <f>1/B7</f>
        <v>5.2631578947368418E-2</v>
      </c>
    </row>
    <row r="31" spans="1:36" x14ac:dyDescent="0.35">
      <c r="A31" s="30">
        <f t="shared" ref="A31:A38" si="4">A8</f>
        <v>1</v>
      </c>
      <c r="B31" s="17">
        <f t="shared" ref="B31:B38" si="5">1/B8</f>
        <v>4.7619047619047616E-2</v>
      </c>
    </row>
    <row r="32" spans="1:36" x14ac:dyDescent="0.35">
      <c r="A32" s="30">
        <f t="shared" si="4"/>
        <v>2</v>
      </c>
      <c r="B32" s="17">
        <f t="shared" si="5"/>
        <v>4.3478260869565216E-2</v>
      </c>
    </row>
    <row r="33" spans="1:28" x14ac:dyDescent="0.35">
      <c r="A33" s="30">
        <f t="shared" si="4"/>
        <v>3</v>
      </c>
      <c r="B33" s="17">
        <f t="shared" si="5"/>
        <v>3.5714285714285712E-2</v>
      </c>
    </row>
    <row r="34" spans="1:28" x14ac:dyDescent="0.35">
      <c r="A34" s="30">
        <f t="shared" si="4"/>
        <v>4</v>
      </c>
      <c r="B34" s="17">
        <f t="shared" si="5"/>
        <v>3.0303030303030304E-2</v>
      </c>
    </row>
    <row r="35" spans="1:28" x14ac:dyDescent="0.35">
      <c r="A35" s="30">
        <f t="shared" si="4"/>
        <v>5</v>
      </c>
      <c r="B35" s="17">
        <f t="shared" si="5"/>
        <v>2.1739130434782608E-2</v>
      </c>
    </row>
    <row r="36" spans="1:28" x14ac:dyDescent="0.35">
      <c r="A36" s="30">
        <f t="shared" si="4"/>
        <v>6</v>
      </c>
      <c r="B36" s="17">
        <f t="shared" si="5"/>
        <v>1.6666666666666666E-2</v>
      </c>
    </row>
    <row r="37" spans="1:28" x14ac:dyDescent="0.35">
      <c r="A37" s="30">
        <f t="shared" si="4"/>
        <v>7</v>
      </c>
      <c r="B37" s="17">
        <f t="shared" si="5"/>
        <v>1.5873015873015872E-2</v>
      </c>
      <c r="AB37" s="1"/>
    </row>
    <row r="38" spans="1:28" x14ac:dyDescent="0.35">
      <c r="A38" s="30">
        <f t="shared" si="4"/>
        <v>8</v>
      </c>
      <c r="B38" s="17">
        <f t="shared" si="5"/>
        <v>1.282051282051282E-2</v>
      </c>
      <c r="AB38" s="2"/>
    </row>
    <row r="39" spans="1:28" x14ac:dyDescent="0.35">
      <c r="A39" s="17"/>
    </row>
    <row r="40" spans="1:28" x14ac:dyDescent="0.35">
      <c r="A40" s="17"/>
    </row>
    <row r="41" spans="1:28" x14ac:dyDescent="0.35">
      <c r="A41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михаил банкузов</cp:lastModifiedBy>
  <cp:revision/>
  <dcterms:created xsi:type="dcterms:W3CDTF">2022-12-23T21:49:42Z</dcterms:created>
  <dcterms:modified xsi:type="dcterms:W3CDTF">2023-12-18T15:42:15Z</dcterms:modified>
  <cp:category/>
  <cp:contentStatus/>
</cp:coreProperties>
</file>