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drawings/vmlDrawing1.xml" ContentType="application/vnd.openxmlformats-officedocument.vmlDrawing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comments3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600" windowHeight="8192" windowWidth="16384" xWindow="0" yWindow="0"/>
  </bookViews>
  <sheets>
    <sheet name="Easy" sheetId="1" state="visible" r:id="rId2"/>
    <sheet name="Generate random statistics" sheetId="2" state="visible" r:id="rId3"/>
    <sheet name="theoretical distribution" sheetId="3" state="visible" r:id="rId4"/>
    <sheet name="Sheet1" sheetId="4" state="visible" r:id="rId5"/>
  </sheets>
  <definedNames>
    <definedName function="false" hidden="false" name="alpha_del" vbProcedure="false">'Generate random statistics'!$F$3</definedName>
    <definedName function="false" hidden="false" name="alpha_fav" vbProcedure="false">'Generate random statistics'!$F$4</definedName>
    <definedName function="false" hidden="false" name="del_scale" vbProcedure="false">'Generate random statistics'!$F$7</definedName>
    <definedName function="false" hidden="false" name="frac_fav_mutn" vbProcedure="false">'Generate random statistics'!$C$8</definedName>
    <definedName function="false" hidden="false" name="gamma_del" vbProcedure="false">'Generate random statistics'!$F$5</definedName>
    <definedName function="false" hidden="false" name="gamma_fav" vbProcedure="false">'Generate random statistics'!$F$6</definedName>
    <definedName function="false" hidden="false" name="haploid_genome_size" vbProcedure="false">'Generate random statistics'!$C$3</definedName>
    <definedName function="false" hidden="false" name="haplotype_bin_width_2" vbProcedure="false">'Generate random statistics'!$F$2</definedName>
    <definedName function="false" hidden="false" name="haplotype_bin_width_3" vbProcedure="false">'theoretical distribution'!$E$2</definedName>
    <definedName function="false" hidden="false" name="high_impact_mutn_fraction" vbProcedure="false">'Generate random statistics'!$C$9</definedName>
    <definedName function="false" hidden="false" name="high_impact_mutn_threshold" vbProcedure="false">'Generate random statistics'!$C$10</definedName>
    <definedName function="false" hidden="false" name="lb_modulo" vbProcedure="false">'Generate random statistics'!$F$10</definedName>
    <definedName function="false" hidden="false" name="max_fav_fitness_gain" vbProcedure="false">'Generate random statistics'!$C$7</definedName>
    <definedName function="false" hidden="false" name="num_linkage_subunits" vbProcedure="false">'Generate random statistics'!$C$5</definedName>
    <definedName function="false" hidden="false" name="pop_size" vbProcedure="false">'Generate random statistics'!$C$2</definedName>
    <definedName function="false" hidden="false" name="tracking_threshold" vbProcedure="false">'Generate random statistics'!$C$6</definedName>
    <definedName function="false" hidden="false" name="__shared_2_0_0" vbProcedure="false">RANDBETWEEN(1,pop_size)</definedName>
    <definedName function="false" hidden="false" name="__shared_2_0_1" vbProcedure="false">IF(#REF!,max_fav_fitness_gain*EXP(-alpha_fav*#REF!^gamma_fav),-EXP(-alpha_del*#REF!^gamma_del))</definedName>
    <definedName function="false" hidden="false" name="__shared_2_0_2" vbProcedure="false">RAND()</definedName>
    <definedName function="false" hidden="false" name="__shared_2_0_3" vbProcedure="false">RANDBETWEEN(1,num_linkage_subunits)</definedName>
    <definedName function="false" hidden="false" name="__shared_2_0_4" vbProcedure="false">RANDBETWEEN(1,2)</definedName>
    <definedName function="false" hidden="false" name="__shared_2_0_5" vbProcedure="false">$G1*(($D1-1)*lb_modulo+lb_modulo*$G1)</definedName>
    <definedName function="false" hidden="false" name="__shared_2_0_6" vbProcedure="false">IF(#REF!,".true.",".false.")</definedName>
    <definedName function="false" hidden="false" name="__shared_2_0_7" vbProcedure="false">FREQUENCY($F$14:$F$114,#REF!)</definedName>
    <definedName function="false" hidden="false" name="__shared_2_0_8" vbProcedure="false">#REF!/$L$14</definedName>
    <definedName function="false" hidden="false" name="__shared_2_0_9" vbProcedure="false">#REF!-0.001</definedName>
    <definedName function="false" hidden="false" name="__shared_2_0_10" vbProcedure="false">RANDBETWEEN(1,pop_size)</definedName>
    <definedName function="false" hidden="false" name="__shared_2_0_11" vbProcedure="false">RANDBETWEEN(1,num_linkage_subunits)</definedName>
    <definedName function="false" hidden="false" name="__shared_2_0_12" vbProcedure="false">IF(#REF!,max_fav_fitness_gain*EXP(-alpha_fav*#REF!^gamma_fav),-EXP(-alpha_del*#REF!^gamma_del))</definedName>
    <definedName function="false" hidden="false" name="__shared_2_0_13" vbProcedure="false">$G1*(($D1-1)*lb_modulo+lb_modulo*$G1)</definedName>
    <definedName function="false" hidden="false" name="__shared_2_0_14" vbProcedure="false">IF(#REF!,".true.",".false.")</definedName>
    <definedName function="false" hidden="false" name="__shared_2_0_15" vbProcedure="false">RANDBETWEEN(1,pop_size)</definedName>
    <definedName function="false" hidden="false" name="__shared_2_0_16" vbProcedure="false">RANDBETWEEN(1,num_linkage_subunits)</definedName>
    <definedName function="false" hidden="false" name="__shared_2_0_17" vbProcedure="false">IF(#REF!,max_fav_fitness_gain*EXP(-alpha_fav*#REF!^gamma_fav),-EXP(-alpha_del*#REF!^gamma_del))</definedName>
    <definedName function="false" hidden="false" name="__shared_2_0_18" vbProcedure="false">$G1*(($D1-1)*lb_modulo+lb_modulo*$G1)</definedName>
    <definedName function="false" hidden="false" name="__shared_2_0_19" vbProcedure="false">RAND()</definedName>
    <definedName function="false" hidden="false" name="__shared_2_0_20" vbProcedure="false">RANDBETWEEN(1,2)</definedName>
    <definedName function="false" hidden="false" name="__shared_2_0_21" vbProcedure="false">IF(#REF!,".true.",".false.")</definedName>
    <definedName function="false" hidden="false" name="__shared_3_0_0" vbProcedure="false">(#REF!-($A$4+0.5))*#NAME?B$2</definedName>
    <definedName function="false" hidden="false" name="__shared_3_0_1" vbProcedure="false">(-LOG(-$B1)/alpha_del)^(1/gamma_del)</definedName>
    <definedName function="false" hidden="false" name="__shared_3_0_2" vbProcedure="false">#REF!-1</definedName>
    <definedName function="false" hidden="false" name="__shared_3_0_3" vbProcedure="false">#REF!</definedName>
    <definedName function="false" hidden="false" name="__shared_3_0_4" vbProcedure="false">(1-frac_fav_mutn)*(#REF!-#REF!)</definedName>
    <definedName function="false" hidden="false" name="__shared_3_0_5" vbProcedure="false">#REF!/$E$6</definedName>
    <definedName function="false" hidden="false" name="__shared_3_0_6" vbProcedure="false">(#REF!-($A$4+0.5))*#NAME?B$2</definedName>
    <definedName function="false" hidden="false" name="__shared_3_0_7" vbProcedure="false">(-LOG(-$B1)/alpha_del)^(1/gamma_del)</definedName>
    <definedName function="false" hidden="false" name="__shared_3_0_8" vbProcedure="false">(1-frac_fav_mutn)*(#REF!-#REF!)</definedName>
    <definedName function="false" hidden="false" name="__shared_3_0_9" vbProcedure="false">(#REF!-($A$4+0.5))*#NAME?B$2</definedName>
    <definedName function="false" hidden="false" name="__shared_3_0_10" vbProcedure="false">(-LOG(-$B1)/alpha_del)^(1/gamma_del)</definedName>
    <definedName function="false" hidden="false" name="__shared_3_0_11" vbProcedure="false">(1-frac_fav_mutn)*(#REF!-#REF!)</definedName>
    <definedName function="false" hidden="false" name="__shared_3_0_12" vbProcedure="false">#REF!-1</definedName>
    <definedName function="false" hidden="false" name="__shared_3_0_13" vbProcedure="false">#REF!</definedName>
    <definedName function="false" hidden="false" name="__shared_3_0_14" vbProcedure="false">#REF!/$E$6</definedName>
    <definedName function="false" hidden="false" name="__shared_3_0_15" vbProcedure="false">(1-frac_fav_mutn)*(#REF!-#REF!)</definedName>
  </definedNames>
  <calcPr iterateCount="100" refMode="A1" iterate="false" iterateDelta="0.0001"/>
</workbook>
</file>

<file path=xl/comments3.xml><?xml version="1.0" encoding="utf-8"?>
<comments xmlns="http://schemas.openxmlformats.org/spreadsheetml/2006/main">
  <authors>
    <author/>
  </authors>
  <commentList>
    <comment authorId="0" ref="A1">
      <text/>
    </comment>
  </commentList>
</comments>
</file>

<file path=xl/sharedStrings.xml><?xml version="1.0" encoding="utf-8"?>
<sst xmlns="http://schemas.openxmlformats.org/spreadsheetml/2006/main" count="77" uniqueCount="47">
  <si>
    <t>copy the block below, starting at row 3</t>
  </si>
  <si>
    <t>individual</t>
  </si>
  <si>
    <t>linkage block</t>
  </si>
  <si>
    <t>haplotype:    1 or 2</t>
  </si>
  <si>
    <t>fitness</t>
  </si>
  <si>
    <t>dominant (1)  recessive (-1)</t>
  </si>
  <si>
    <t>USER DEFINED PARAMETERS</t>
  </si>
  <si>
    <t>COMPUTED PARAMETERS</t>
  </si>
  <si>
    <t>pop_size</t>
  </si>
  <si>
    <t>haplotype_bin_width</t>
  </si>
  <si>
    <t>genome size (G)</t>
  </si>
  <si>
    <t>alpha_del</t>
  </si>
  <si>
    <t>new_mutn_per_offspring</t>
  </si>
  <si>
    <t>alpha_fav</t>
  </si>
  <si>
    <t>num_linkage_subunits</t>
  </si>
  <si>
    <t>gamma_del</t>
  </si>
  <si>
    <t>tracking_treshold</t>
  </si>
  <si>
    <t>gamma_fav</t>
  </si>
  <si>
    <t>max_fav_fitness_gain</t>
  </si>
  <si>
    <t>del_scale</t>
  </si>
  <si>
    <t>frac_fav_mutn</t>
  </si>
  <si>
    <t>fav_scale</t>
  </si>
  <si>
    <t>high_impact_mutn_fraction</t>
  </si>
  <si>
    <t>high_impact_mutn_threshold</t>
  </si>
  <si>
    <t>lb_modulo</t>
  </si>
  <si>
    <t>copy the block below, starting at row 14</t>
  </si>
  <si>
    <t>fav (1) del (0)</t>
  </si>
  <si>
    <t>random value 0&lt;=x&lt;= 1</t>
  </si>
  <si>
    <t>Encoded mutn value</t>
  </si>
  <si>
    <t>fav</t>
  </si>
  <si>
    <t>Bin</t>
  </si>
  <si>
    <t>Frequency</t>
  </si>
  <si>
    <t>Scaled</t>
  </si>
  <si>
    <t>&lt;&lt; remaining below -0.011</t>
  </si>
  <si>
    <t>&lt;&lt; sum</t>
  </si>
  <si>
    <t>theoretical</t>
  </si>
  <si>
    <t>scaled</t>
  </si>
  <si>
    <t>k</t>
  </si>
  <si>
    <t>x0</t>
  </si>
  <si>
    <t>x1</t>
  </si>
  <si>
    <t>expn_bins</t>
  </si>
  <si>
    <t>tribe 1</t>
  </si>
  <si>
    <t>tribe 2</t>
  </si>
  <si>
    <t>generation</t>
  </si>
  <si>
    <t>fertility</t>
  </si>
  <si>
    <t>fraction random death</t>
  </si>
  <si>
    <t>pop size</t>
  </si>
</sst>
</file>

<file path=xl/styles.xml><?xml version="1.0" encoding="utf-8"?>
<styleSheet xmlns="http://schemas.openxmlformats.org/spreadsheetml/2006/main">
  <numFmts count="7">
    <numFmt formatCode="GENERAL" numFmtId="164"/>
    <numFmt formatCode="0.00E+00" numFmtId="165"/>
    <numFmt formatCode="0" numFmtId="166"/>
    <numFmt formatCode="0.0000" numFmtId="167"/>
    <numFmt formatCode="GENERAL" numFmtId="168"/>
    <numFmt formatCode="0.00" numFmtId="169"/>
    <numFmt formatCode="0.0" numFmtId="170"/>
  </numFmts>
  <fonts count="13">
    <font>
      <name val="Calibri"/>
      <family val="2"/>
      <color rgb="00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family val="2"/>
      <b val="true"/>
      <color rgb="00FFFFFF"/>
      <sz val="20"/>
    </font>
    <font>
      <name val="Calibri"/>
      <family val="2"/>
      <b val="true"/>
      <color rgb="00FFFFFF"/>
      <sz val="11"/>
    </font>
    <font>
      <name val="Arial"/>
      <family val="2"/>
      <b val="true"/>
      <sz val="10"/>
    </font>
    <font>
      <name val="Calibri"/>
      <family val="2"/>
      <sz val="11"/>
    </font>
    <font>
      <name val="Symbol"/>
      <charset val="2"/>
      <family val="1"/>
      <sz val="11"/>
    </font>
    <font>
      <name val="Calibri"/>
      <family val="2"/>
      <b val="true"/>
      <color rgb="00000000"/>
      <sz val="11"/>
    </font>
    <font>
      <name val="Calibri"/>
      <family val="2"/>
      <i val="true"/>
      <color rgb="00000000"/>
      <sz val="11"/>
    </font>
    <font>
      <name val="Calibri"/>
      <family val="2"/>
      <color rgb="00000000"/>
      <sz val="10"/>
    </font>
    <font>
      <name val="Calibri"/>
      <family val="2"/>
      <b val="true"/>
      <color rgb="00000000"/>
      <sz val="10"/>
    </font>
  </fonts>
  <fills count="7">
    <fill>
      <patternFill patternType="none"/>
    </fill>
    <fill>
      <patternFill patternType="gray125"/>
    </fill>
    <fill>
      <patternFill patternType="solid">
        <fgColor rgb="0000B050"/>
        <bgColor rgb="00008080"/>
      </patternFill>
    </fill>
    <fill>
      <patternFill patternType="solid">
        <fgColor rgb="00E6E0EC"/>
        <bgColor rgb="00EBF1DE"/>
      </patternFill>
    </fill>
    <fill>
      <patternFill patternType="solid">
        <fgColor rgb="00EBF1DE"/>
        <bgColor rgb="00E6E0EC"/>
      </patternFill>
    </fill>
    <fill>
      <patternFill patternType="solid">
        <fgColor rgb="00FFFF00"/>
        <bgColor rgb="00FFFF00"/>
      </patternFill>
    </fill>
    <fill>
      <patternFill patternType="solid">
        <fgColor rgb="00FAC090"/>
        <bgColor rgb="00C0C0C0"/>
      </patternFill>
    </fill>
  </fills>
  <borders count="22">
    <border diagonalDown="false" diagonalUp="false">
      <left/>
      <right/>
      <top/>
      <bottom/>
      <diagonal/>
    </border>
    <border diagonalDown="false" diagonalUp="false">
      <left style="medium"/>
      <right/>
      <top style="medium"/>
      <bottom style="medium"/>
      <diagonal/>
    </border>
    <border diagonalDown="false" diagonalUp="false">
      <left style="medium"/>
      <right style="thin"/>
      <top style="medium"/>
      <bottom style="medium"/>
      <diagonal/>
    </border>
    <border diagonalDown="false" diagonalUp="false">
      <left style="thin"/>
      <right style="thin"/>
      <top style="medium"/>
      <bottom style="medium"/>
      <diagonal/>
    </border>
    <border diagonalDown="false" diagonalUp="false">
      <left style="thin"/>
      <right style="medium"/>
      <top style="medium"/>
      <bottom style="medium"/>
      <diagonal/>
    </border>
    <border diagonalDown="false" diagonalUp="false">
      <left style="medium"/>
      <right/>
      <top style="medium"/>
      <bottom/>
      <diagonal/>
    </border>
    <border diagonalDown="false" diagonalUp="false">
      <left/>
      <right/>
      <top style="medium"/>
      <bottom/>
      <diagonal/>
    </border>
    <border diagonalDown="false" diagonalUp="false">
      <left/>
      <right style="medium"/>
      <top/>
      <bottom/>
      <diagonal/>
    </border>
    <border diagonalDown="false" diagonalUp="false">
      <left style="medium"/>
      <right/>
      <top/>
      <bottom/>
      <diagonal/>
    </border>
    <border diagonalDown="false" diagonalUp="false">
      <left style="medium"/>
      <right/>
      <top/>
      <bottom style="medium"/>
      <diagonal/>
    </border>
    <border diagonalDown="false" diagonalUp="false">
      <left/>
      <right/>
      <top/>
      <bottom style="medium"/>
      <diagonal/>
    </border>
    <border diagonalDown="false" diagonalUp="false">
      <left/>
      <right style="medium"/>
      <top/>
      <bottom style="medium"/>
      <diagonal/>
    </border>
    <border diagonalDown="false" diagonalUp="false">
      <left/>
      <right/>
      <top style="medium"/>
      <bottom style="medium"/>
      <diagonal/>
    </border>
    <border diagonalDown="false" diagonalUp="false">
      <left/>
      <right style="medium"/>
      <top style="medium"/>
      <bottom style="medium"/>
      <diagonal/>
    </border>
    <border diagonalDown="false" diagonalUp="false">
      <left style="medium"/>
      <right style="medium"/>
      <top style="medium"/>
      <bottom style="medium"/>
      <diagonal/>
    </border>
    <border diagonalDown="false" diagonalUp="false">
      <left/>
      <right style="thin"/>
      <top style="medium"/>
      <bottom style="medium"/>
      <diagonal/>
    </border>
    <border diagonalDown="false" diagonalUp="false">
      <left style="medium"/>
      <right/>
      <top style="medium"/>
      <bottom style="thin"/>
      <diagonal/>
    </border>
    <border diagonalDown="false" diagonalUp="false">
      <left/>
      <right/>
      <top style="medium"/>
      <bottom style="thin"/>
      <diagonal/>
    </border>
    <border diagonalDown="false" diagonalUp="false">
      <left/>
      <right style="medium"/>
      <top style="medium"/>
      <bottom style="thin"/>
      <diagonal/>
    </border>
    <border diagonalDown="false" diagonalUp="false">
      <left/>
      <right style="medium"/>
      <top style="medium"/>
      <bottom/>
      <diagonal/>
    </border>
    <border diagonalDown="false" diagonalUp="false">
      <left style="medium"/>
      <right style="medium"/>
      <top/>
      <bottom style="medium"/>
      <diagonal/>
    </border>
    <border diagonalDown="false" diagonalUp="false">
      <left style="medium"/>
      <right style="medium"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71">
    <xf applyAlignment="false" applyBorder="false" applyFont="false" applyProtection="false" borderId="0" fillId="0" fontId="0" numFmtId="164" xfId="0"/>
    <xf applyAlignment="true" applyBorder="true" applyFont="true" applyProtection="false" borderId="1" fillId="2" fontId="4" numFmtId="164" xfId="0">
      <alignment horizontal="center" indent="0" shrinkToFit="false" textRotation="0" vertical="bottom" wrapText="false"/>
    </xf>
    <xf applyAlignment="false" applyBorder="true" applyFont="true" applyProtection="false" borderId="2" fillId="2" fontId="5" numFmtId="164" xfId="0"/>
    <xf applyAlignment="true" applyBorder="true" applyFont="true" applyProtection="false" borderId="3" fillId="2" fontId="5" numFmtId="164" xfId="0">
      <alignment horizontal="general" indent="0" shrinkToFit="false" textRotation="0" vertical="bottom" wrapText="true"/>
    </xf>
    <xf applyAlignment="true" applyBorder="true" applyFont="true" applyProtection="false" borderId="4" fillId="2" fontId="5" numFmtId="164" xfId="0">
      <alignment horizontal="general" indent="0" shrinkToFit="false" textRotation="0" vertical="bottom" wrapText="true"/>
    </xf>
    <xf applyAlignment="false" applyBorder="true" applyFont="false" applyProtection="false" borderId="5" fillId="3" fontId="0" numFmtId="164" xfId="0"/>
    <xf applyAlignment="false" applyBorder="true" applyFont="false" applyProtection="false" borderId="0" fillId="3" fontId="0" numFmtId="164" xfId="0"/>
    <xf applyAlignment="false" applyBorder="true" applyFont="false" applyProtection="false" borderId="6" fillId="3" fontId="0" numFmtId="164" xfId="0"/>
    <xf applyAlignment="false" applyBorder="true" applyFont="false" applyProtection="false" borderId="7" fillId="3" fontId="0" numFmtId="164" xfId="0"/>
    <xf applyAlignment="false" applyBorder="true" applyFont="false" applyProtection="false" borderId="8" fillId="3" fontId="0" numFmtId="164" xfId="0"/>
    <xf applyAlignment="false" applyBorder="true" applyFont="false" applyProtection="false" borderId="9" fillId="3" fontId="0" numFmtId="164" xfId="0"/>
    <xf applyAlignment="false" applyBorder="true" applyFont="false" applyProtection="false" borderId="10" fillId="3" fontId="0" numFmtId="164" xfId="0"/>
    <xf applyAlignment="false" applyBorder="true" applyFont="false" applyProtection="false" borderId="11" fillId="3" fontId="0" numFmtId="164" xfId="0"/>
    <xf applyAlignment="false" applyBorder="true" applyFont="true" applyProtection="false" borderId="1" fillId="4" fontId="6" numFmtId="164" xfId="0"/>
    <xf applyAlignment="false" applyBorder="true" applyFont="true" applyProtection="false" borderId="12" fillId="4" fontId="6" numFmtId="164" xfId="0"/>
    <xf applyAlignment="false" applyBorder="true" applyFont="false" applyProtection="false" borderId="13" fillId="4" fontId="0" numFmtId="164" xfId="0"/>
    <xf applyAlignment="false" applyBorder="true" applyFont="true" applyProtection="false" borderId="1" fillId="3" fontId="6" numFmtId="164" xfId="0"/>
    <xf applyAlignment="false" applyBorder="true" applyFont="false" applyProtection="false" borderId="12" fillId="3" fontId="0" numFmtId="164" xfId="0"/>
    <xf applyAlignment="false" applyBorder="true" applyFont="false" applyProtection="false" borderId="13" fillId="3" fontId="0" numFmtId="164" xfId="0"/>
    <xf applyAlignment="false" applyBorder="true" applyFont="true" applyProtection="false" borderId="8" fillId="0" fontId="0" numFmtId="164" xfId="0"/>
    <xf applyAlignment="false" applyBorder="true" applyFont="false" applyProtection="false" borderId="0" fillId="0" fontId="0" numFmtId="164" xfId="0"/>
    <xf applyAlignment="false" applyBorder="true" applyFont="true" applyProtection="false" borderId="8" fillId="0" fontId="7" numFmtId="164" xfId="0"/>
    <xf applyAlignment="false" applyBorder="true" applyFont="true" applyProtection="false" borderId="0" fillId="0" fontId="7" numFmtId="164" xfId="0"/>
    <xf applyAlignment="true" applyBorder="true" applyFont="true" applyProtection="false" borderId="7" fillId="0" fontId="7" numFmtId="165" xfId="0">
      <alignment horizontal="general" indent="0" shrinkToFit="false" textRotation="0" vertical="bottom" wrapText="false"/>
    </xf>
    <xf applyAlignment="false" applyBorder="true" applyFont="true" applyProtection="false" borderId="8" fillId="0" fontId="7" numFmtId="164" xfId="0"/>
    <xf applyAlignment="false" applyBorder="true" applyFont="true" applyProtection="false" borderId="7" fillId="0" fontId="7" numFmtId="165" xfId="0"/>
    <xf applyAlignment="false" applyBorder="true" applyFont="true" applyProtection="false" borderId="7" fillId="0" fontId="7" numFmtId="164" xfId="0"/>
    <xf applyAlignment="false" applyBorder="true" applyFont="true" applyProtection="false" borderId="7" fillId="0" fontId="7" numFmtId="164" xfId="0"/>
    <xf applyAlignment="false" applyBorder="true" applyFont="true" applyProtection="false" borderId="7" fillId="0" fontId="7" numFmtId="164" xfId="0"/>
    <xf applyAlignment="false" applyBorder="true" applyFont="true" applyProtection="false" borderId="0" fillId="0" fontId="0" numFmtId="164" xfId="0"/>
    <xf applyAlignment="true" applyBorder="true" applyFont="true" applyProtection="false" borderId="7" fillId="0" fontId="7" numFmtId="164" xfId="0">
      <alignment horizontal="general" indent="0" shrinkToFit="false" textRotation="0" vertical="bottom" wrapText="false"/>
    </xf>
    <xf applyAlignment="false" applyBorder="true" applyFont="true" applyProtection="false" borderId="9" fillId="0" fontId="7" numFmtId="164" xfId="0"/>
    <xf applyAlignment="false" applyBorder="true" applyFont="true" applyProtection="false" borderId="10" fillId="0" fontId="7" numFmtId="164" xfId="0"/>
    <xf applyAlignment="false" applyBorder="true" applyFont="true" applyProtection="false" borderId="11" fillId="0" fontId="7" numFmtId="164" xfId="0"/>
    <xf applyAlignment="true" applyBorder="true" applyFont="true" applyProtection="false" borderId="10" fillId="0" fontId="8" numFmtId="164" xfId="0">
      <alignment horizontal="right" indent="0" shrinkToFit="false" textRotation="0" vertical="bottom" wrapText="false"/>
    </xf>
    <xf applyAlignment="false" applyBorder="true" applyFont="true" applyProtection="false" borderId="11" fillId="0" fontId="7" numFmtId="166" xfId="0"/>
    <xf applyAlignment="false" applyBorder="true" applyFont="false" applyProtection="false" borderId="0" fillId="0" fontId="0" numFmtId="167" xfId="0"/>
    <xf applyAlignment="false" applyBorder="true" applyFont="true" applyProtection="false" borderId="0" fillId="0" fontId="7" numFmtId="164" xfId="0"/>
    <xf applyAlignment="true" applyBorder="true" applyFont="false" applyProtection="false" borderId="10" fillId="0" fontId="0" numFmtId="164" xfId="0">
      <alignment horizontal="general" indent="0" shrinkToFit="false" textRotation="0" vertical="bottom" wrapText="false"/>
    </xf>
    <xf applyAlignment="true" applyBorder="true" applyFont="false" applyProtection="false" borderId="0" fillId="0" fontId="0" numFmtId="164" xfId="0">
      <alignment horizontal="general" indent="0" shrinkToFit="false" textRotation="0" vertical="bottom" wrapText="false"/>
    </xf>
    <xf applyAlignment="true" applyBorder="true" applyFont="true" applyProtection="false" borderId="4" fillId="5" fontId="9" numFmtId="164" xfId="0">
      <alignment horizontal="general" indent="0" shrinkToFit="false" textRotation="0" vertical="bottom" wrapText="true"/>
    </xf>
    <xf applyAlignment="true" applyBorder="true" applyFont="true" applyProtection="false" borderId="14" fillId="5" fontId="9" numFmtId="164" xfId="0">
      <alignment horizontal="general" indent="0" shrinkToFit="false" textRotation="0" vertical="bottom" wrapText="true"/>
    </xf>
    <xf applyAlignment="true" applyBorder="true" applyFont="true" applyProtection="false" borderId="15" fillId="6" fontId="9" numFmtId="164" xfId="0">
      <alignment horizontal="general" indent="0" shrinkToFit="false" textRotation="0" vertical="bottom" wrapText="true"/>
    </xf>
    <xf applyAlignment="true" applyBorder="true" applyFont="true" applyProtection="false" borderId="12" fillId="6" fontId="9" numFmtId="164" xfId="0">
      <alignment horizontal="general" indent="0" shrinkToFit="false" textRotation="0" vertical="bottom" wrapText="true"/>
    </xf>
    <xf applyAlignment="true" applyBorder="true" applyFont="true" applyProtection="false" borderId="4" fillId="6" fontId="9" numFmtId="164" xfId="0">
      <alignment horizontal="general" indent="0" shrinkToFit="false" textRotation="0" vertical="bottom" wrapText="true"/>
    </xf>
    <xf applyAlignment="true" applyBorder="true" applyFont="true" applyProtection="false" borderId="16" fillId="0" fontId="10" numFmtId="164" xfId="0">
      <alignment horizontal="center" indent="0" shrinkToFit="false" textRotation="0" vertical="bottom" wrapText="false"/>
    </xf>
    <xf applyAlignment="true" applyBorder="true" applyFont="true" applyProtection="false" borderId="17" fillId="0" fontId="10" numFmtId="164" xfId="0">
      <alignment horizontal="center" indent="0" shrinkToFit="false" textRotation="0" vertical="bottom" wrapText="false"/>
    </xf>
    <xf applyAlignment="false" applyBorder="true" applyFont="true" applyProtection="false" borderId="18" fillId="0" fontId="0" numFmtId="164" xfId="0"/>
    <xf applyAlignment="false" applyBorder="false" applyFont="false" applyProtection="false" borderId="0" fillId="0" fontId="0" numFmtId="168" xfId="0"/>
    <xf applyAlignment="false" applyBorder="true" applyFont="false" applyProtection="false" borderId="6" fillId="0" fontId="0" numFmtId="166" xfId="0"/>
    <xf applyAlignment="false" applyBorder="true" applyFont="false" applyProtection="false" borderId="19" fillId="0" fontId="0" numFmtId="164" xfId="0"/>
    <xf applyAlignment="true" applyBorder="true" applyFont="false" applyProtection="false" borderId="8" fillId="0" fontId="0" numFmtId="164" xfId="0">
      <alignment horizontal="general" indent="0" shrinkToFit="false" textRotation="0" vertical="bottom" wrapText="false"/>
    </xf>
    <xf applyAlignment="true" applyBorder="true" applyFont="false" applyProtection="false" borderId="0" fillId="0" fontId="0" numFmtId="164" xfId="0">
      <alignment horizontal="general" indent="0" shrinkToFit="false" textRotation="0" vertical="bottom" wrapText="false"/>
    </xf>
    <xf applyAlignment="false" applyBorder="true" applyFont="false" applyProtection="false" borderId="7" fillId="0" fontId="0" numFmtId="169" xfId="0"/>
    <xf applyAlignment="false" applyBorder="true" applyFont="false" applyProtection="false" borderId="0" fillId="0" fontId="0" numFmtId="166" xfId="0"/>
    <xf applyAlignment="false" applyBorder="true" applyFont="false" applyProtection="false" borderId="7" fillId="0" fontId="0" numFmtId="164" xfId="0"/>
    <xf applyAlignment="true" applyBorder="true" applyFont="false" applyProtection="false" borderId="10" fillId="0" fontId="0" numFmtId="164" xfId="0">
      <alignment horizontal="general" indent="0" shrinkToFit="false" textRotation="0" vertical="bottom" wrapText="false"/>
    </xf>
    <xf applyAlignment="false" applyBorder="true" applyFont="false" applyProtection="false" borderId="11" fillId="0" fontId="0" numFmtId="169" xfId="0"/>
    <xf applyAlignment="false" applyBorder="true" applyFont="false" applyProtection="false" borderId="20" fillId="0" fontId="0" numFmtId="164" xfId="0"/>
    <xf applyAlignment="false" applyBorder="true" applyFont="false" applyProtection="false" borderId="10" fillId="0" fontId="0" numFmtId="166" xfId="0"/>
    <xf applyAlignment="false" applyBorder="true" applyFont="false" applyProtection="false" borderId="11" fillId="0" fontId="0" numFmtId="164" xfId="0"/>
    <xf applyAlignment="false" applyBorder="false" applyFont="true" applyProtection="false" borderId="0" fillId="0" fontId="9" numFmtId="164" xfId="0"/>
    <xf applyAlignment="true" applyBorder="false" applyFont="true" applyProtection="false" borderId="0" fillId="0" fontId="9" numFmtId="164" xfId="0">
      <alignment horizontal="center" indent="0" shrinkToFit="false" textRotation="0" vertical="bottom" wrapText="false"/>
    </xf>
    <xf applyAlignment="true" applyBorder="true" applyFont="true" applyProtection="false" borderId="8" fillId="0" fontId="6" numFmtId="164" xfId="0">
      <alignment horizontal="right" indent="0" shrinkToFit="false" textRotation="0" vertical="bottom" wrapText="false"/>
    </xf>
    <xf applyAlignment="false" applyBorder="true" applyFont="true" applyProtection="false" borderId="14" fillId="0" fontId="6" numFmtId="164" xfId="0"/>
    <xf applyAlignment="true" applyBorder="true" applyFont="true" applyProtection="false" borderId="1" fillId="0" fontId="6" numFmtId="164" xfId="0">
      <alignment horizontal="center" indent="0" shrinkToFit="false" textRotation="0" vertical="bottom" wrapText="false"/>
    </xf>
    <xf applyAlignment="true" applyBorder="true" applyFont="true" applyProtection="false" borderId="13" fillId="0" fontId="6" numFmtId="164" xfId="0">
      <alignment horizontal="center" indent="0" shrinkToFit="false" textRotation="0" vertical="bottom" wrapText="false"/>
    </xf>
    <xf applyAlignment="true" applyBorder="true" applyFont="true" applyProtection="false" borderId="14" fillId="0" fontId="9" numFmtId="164" xfId="0">
      <alignment horizontal="general" indent="0" shrinkToFit="false" textRotation="0" vertical="bottom" wrapText="false"/>
    </xf>
    <xf applyAlignment="true" applyBorder="true" applyFont="true" applyProtection="false" borderId="0" fillId="0" fontId="9" numFmtId="164" xfId="0">
      <alignment horizontal="general" indent="0" shrinkToFit="false" textRotation="0" vertical="bottom" wrapText="false"/>
    </xf>
    <xf applyAlignment="false" applyBorder="true" applyFont="false" applyProtection="false" borderId="21" fillId="0" fontId="0" numFmtId="164" xfId="0"/>
    <xf applyAlignment="false" applyBorder="false" applyFont="false" applyProtection="false" borderId="0" fillId="0" fontId="0" numFmtId="170" xfId="0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78787"/>
      <rgbColor rgb="009999FF"/>
      <rgbColor rgb="00993366"/>
      <rgbColor rgb="00EBF1DE"/>
      <rgbColor rgb="00CCFFFF"/>
      <rgbColor rgb="00660066"/>
      <rgbColor rgb="00FF8080"/>
      <rgbColor rgb="000066CC"/>
      <rgbColor rgb="00E6E0EC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AC090"/>
      <rgbColor rgb="003366FF"/>
      <rgbColor rgb="0033CCCC"/>
      <rgbColor rgb="0099CC00"/>
      <rgbColor rgb="00FFCC00"/>
      <rgbColor rgb="00FF9900"/>
      <rgbColor rgb="00FF6600"/>
      <rgbColor rgb="004A7EBB"/>
      <rgbColor rgb="00969696"/>
      <rgbColor rgb="00003366"/>
      <rgbColor rgb="0000B050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solidFill>
              <a:srgbClr val="4a7ebb"/>
            </a:solidFill>
            <a:ln w="28440">
              <a:solidFill>
                <a:srgbClr val="4a7ebb"/>
              </a:solidFill>
              <a:bevel/>
            </a:ln>
          </c:spPr>
          <c:marker/>
          <c:xVal>
            <c:numRef>
              <c:f>'theoretical distribution'!$B$6:$B$205</c:f>
              <c:numCache>
                <c:formatCode>General</c:formatCode>
                <c:ptCount val="200"/>
                <c:pt idx="0">
                  <c:v>-0.5</c:v>
                </c:pt>
                <c:pt idx="1">
                  <c:v>-3.75463161108673E-005</c:v>
                </c:pt>
                <c:pt idx="2">
                  <c:v>-0.24103745903443</c:v>
                </c:pt>
                <c:pt idx="3">
                  <c:v>-0.000797768795491469</c:v>
                </c:pt>
                <c:pt idx="4">
                  <c:v>-0.145108070869548</c:v>
                </c:pt>
                <c:pt idx="5">
                  <c:v>-0.00319953391704557</c:v>
                </c:pt>
                <c:pt idx="6">
                  <c:v>-0.107776833582722</c:v>
                </c:pt>
                <c:pt idx="7">
                  <c:v>-0.00677565285109201</c:v>
                </c:pt>
                <c:pt idx="8">
                  <c:v>-0.0916891208604506</c:v>
                </c:pt>
                <c:pt idx="9">
                  <c:v>-0.0106430860343772</c:v>
                </c:pt>
                <c:pt idx="10">
                  <c:v>-0.0846580480217092</c:v>
                </c:pt>
                <c:pt idx="11">
                  <c:v>-0.0142514208469164</c:v>
                </c:pt>
                <c:pt idx="12">
                  <c:v>-0.0821827873165925</c:v>
                </c:pt>
                <c:pt idx="13">
                  <c:v>-0.0173552399349292</c:v>
                </c:pt>
                <c:pt idx="14">
                  <c:v>-0.0823998505957828</c:v>
                </c:pt>
                <c:pt idx="15">
                  <c:v>-0.0198618473871588</c:v>
                </c:pt>
                <c:pt idx="16">
                  <c:v>-0.0845071656124994</c:v>
                </c:pt>
                <c:pt idx="17">
                  <c:v>-0.0217351070078571</c:v>
                </c:pt>
                <c:pt idx="18">
                  <c:v>-0.0882152712062431</c:v>
                </c:pt>
                <c:pt idx="19">
                  <c:v>-0.0229493337172759</c:v>
                </c:pt>
                <c:pt idx="20">
                  <c:v>-0.0935514723047199</c:v>
                </c:pt>
                <c:pt idx="21">
                  <c:v>-0.0234697469785171</c:v>
                </c:pt>
                <c:pt idx="22">
                  <c:v>-0.100816275515416</c:v>
                </c:pt>
                <c:pt idx="23">
                  <c:v>-0.0232460759716236</c:v>
                </c:pt>
                <c:pt idx="24">
                  <c:v>-0.110640588672972</c:v>
                </c:pt>
                <c:pt idx="25">
                  <c:v>-0.0222143270120522</c:v>
                </c:pt>
                <c:pt idx="26">
                  <c:v>-0.124164621526915</c:v>
                </c:pt>
                <c:pt idx="27">
                  <c:v>-0.0203071519651158</c:v>
                </c:pt>
                <c:pt idx="28">
                  <c:v>-0.143445060883954</c:v>
                </c:pt>
                <c:pt idx="29">
                  <c:v>-0.0174778631448027</c:v>
                </c:pt>
                <c:pt idx="30">
                  <c:v>-0.172400846898088</c:v>
                </c:pt>
                <c:pt idx="31">
                  <c:v>-0.0137490627489532</c:v>
                </c:pt>
                <c:pt idx="32">
                  <c:v>-0.219264592548945</c:v>
                </c:pt>
                <c:pt idx="33">
                  <c:v>-0.00930656591871858</c:v>
                </c:pt>
                <c:pt idx="34">
                  <c:v>-0.304180931366069</c:v>
                </c:pt>
                <c:pt idx="35">
                  <c:v>-0.0046755572416506</c:v>
                </c:pt>
                <c:pt idx="36">
                  <c:v>-0.49065247713903</c:v>
                </c:pt>
                <c:pt idx="37">
                  <c:v>-0.00101939344754873</c:v>
                </c:pt>
                <c:pt idx="38">
                  <c:v>-1.11504332124823</c:v>
                </c:pt>
                <c:pt idx="39">
                  <c:v>1.#NAN</c:v>
                </c:pt>
                <c:pt idx="40">
                  <c:v>1.#NAN</c:v>
                </c:pt>
                <c:pt idx="41">
                  <c:v>1.#NAN</c:v>
                </c:pt>
                <c:pt idx="42">
                  <c:v>1.#NAN</c:v>
                </c:pt>
                <c:pt idx="43">
                  <c:v>1.#NAN</c:v>
                </c:pt>
                <c:pt idx="44">
                  <c:v>1.#NAN</c:v>
                </c:pt>
                <c:pt idx="45">
                  <c:v>1.#NAN</c:v>
                </c:pt>
                <c:pt idx="46">
                  <c:v>1.#NAN</c:v>
                </c:pt>
                <c:pt idx="47">
                  <c:v>1.#NAN</c:v>
                </c:pt>
                <c:pt idx="48">
                  <c:v>1.#NAN</c:v>
                </c:pt>
                <c:pt idx="49">
                  <c:v>1.#NAN</c:v>
                </c:pt>
                <c:pt idx="50">
                  <c:v>1.#NAN</c:v>
                </c:pt>
                <c:pt idx="51">
                  <c:v>1.#NAN</c:v>
                </c:pt>
                <c:pt idx="52">
                  <c:v>1.#NAN</c:v>
                </c:pt>
                <c:pt idx="53">
                  <c:v>1.#NAN</c:v>
                </c:pt>
                <c:pt idx="54">
                  <c:v>1.#NAN</c:v>
                </c:pt>
                <c:pt idx="55">
                  <c:v>1.#NAN</c:v>
                </c:pt>
                <c:pt idx="56">
                  <c:v>1.#NAN</c:v>
                </c:pt>
                <c:pt idx="57">
                  <c:v>1.#NAN</c:v>
                </c:pt>
                <c:pt idx="58">
                  <c:v>1.#NAN</c:v>
                </c:pt>
                <c:pt idx="59">
                  <c:v>1.#NAN</c:v>
                </c:pt>
                <c:pt idx="60">
                  <c:v>1.#NAN</c:v>
                </c:pt>
                <c:pt idx="61">
                  <c:v>1.#NAN</c:v>
                </c:pt>
                <c:pt idx="62">
                  <c:v>1.#NAN</c:v>
                </c:pt>
                <c:pt idx="63">
                  <c:v>1.#NAN</c:v>
                </c:pt>
                <c:pt idx="64">
                  <c:v>1.#NAN</c:v>
                </c:pt>
                <c:pt idx="65">
                  <c:v>1.#NAN</c:v>
                </c:pt>
                <c:pt idx="66">
                  <c:v>1.#NAN</c:v>
                </c:pt>
                <c:pt idx="67">
                  <c:v>1.#NAN</c:v>
                </c:pt>
                <c:pt idx="68">
                  <c:v>1.#NAN</c:v>
                </c:pt>
                <c:pt idx="69">
                  <c:v>1.#NAN</c:v>
                </c:pt>
                <c:pt idx="70">
                  <c:v>1.#NAN</c:v>
                </c:pt>
                <c:pt idx="71">
                  <c:v>1.#NAN</c:v>
                </c:pt>
                <c:pt idx="72">
                  <c:v>1.#NAN</c:v>
                </c:pt>
                <c:pt idx="73">
                  <c:v>1.#NAN</c:v>
                </c:pt>
                <c:pt idx="74">
                  <c:v>1.#NAN</c:v>
                </c:pt>
                <c:pt idx="75">
                  <c:v>1.#NAN</c:v>
                </c:pt>
                <c:pt idx="76">
                  <c:v>1.#NAN</c:v>
                </c:pt>
                <c:pt idx="77">
                  <c:v>1.#NAN</c:v>
                </c:pt>
                <c:pt idx="78">
                  <c:v>1.#NAN</c:v>
                </c:pt>
                <c:pt idx="79">
                  <c:v>1.#NAN</c:v>
                </c:pt>
                <c:pt idx="80">
                  <c:v>1.#NAN</c:v>
                </c:pt>
                <c:pt idx="81">
                  <c:v>1.#NAN</c:v>
                </c:pt>
                <c:pt idx="82">
                  <c:v>1.#NAN</c:v>
                </c:pt>
                <c:pt idx="83">
                  <c:v>1.#NAN</c:v>
                </c:pt>
                <c:pt idx="84">
                  <c:v>1.#NAN</c:v>
                </c:pt>
                <c:pt idx="85">
                  <c:v>1.#NAN</c:v>
                </c:pt>
                <c:pt idx="86">
                  <c:v>1.#NAN</c:v>
                </c:pt>
                <c:pt idx="87">
                  <c:v>1.#NAN</c:v>
                </c:pt>
                <c:pt idx="88">
                  <c:v>1.#NAN</c:v>
                </c:pt>
                <c:pt idx="89">
                  <c:v>1.#NAN</c:v>
                </c:pt>
                <c:pt idx="90">
                  <c:v>1.#NAN</c:v>
                </c:pt>
                <c:pt idx="91">
                  <c:v>1.#NAN</c:v>
                </c:pt>
                <c:pt idx="92">
                  <c:v>1.#NAN</c:v>
                </c:pt>
                <c:pt idx="93">
                  <c:v>1.#NAN</c:v>
                </c:pt>
                <c:pt idx="94">
                  <c:v>1.#NAN</c:v>
                </c:pt>
                <c:pt idx="95">
                  <c:v>1.#NAN</c:v>
                </c:pt>
                <c:pt idx="96">
                  <c:v>1.#NAN</c:v>
                </c:pt>
                <c:pt idx="97">
                  <c:v>1.#NAN</c:v>
                </c:pt>
                <c:pt idx="98">
                  <c:v>1.#NAN</c:v>
                </c:pt>
                <c:pt idx="99">
                  <c:v>1.#NAN</c:v>
                </c:pt>
                <c:pt idx="100">
                  <c:v>1.#NAN</c:v>
                </c:pt>
                <c:pt idx="101">
                  <c:v>1.#NAN</c:v>
                </c:pt>
                <c:pt idx="102">
                  <c:v>1.#NAN</c:v>
                </c:pt>
                <c:pt idx="103">
                  <c:v>1.#NAN</c:v>
                </c:pt>
                <c:pt idx="104">
                  <c:v>1.#NAN</c:v>
                </c:pt>
                <c:pt idx="105">
                  <c:v>1.#NAN</c:v>
                </c:pt>
                <c:pt idx="106">
                  <c:v>1.#NAN</c:v>
                </c:pt>
                <c:pt idx="107">
                  <c:v>1.#NAN</c:v>
                </c:pt>
                <c:pt idx="108">
                  <c:v>1.#NAN</c:v>
                </c:pt>
                <c:pt idx="109">
                  <c:v>1.#NAN</c:v>
                </c:pt>
                <c:pt idx="110">
                  <c:v>1.#NAN</c:v>
                </c:pt>
                <c:pt idx="111">
                  <c:v>1.#NAN</c:v>
                </c:pt>
                <c:pt idx="112">
                  <c:v>1.#NAN</c:v>
                </c:pt>
                <c:pt idx="113">
                  <c:v>1.#NAN</c:v>
                </c:pt>
                <c:pt idx="114">
                  <c:v>1.#NAN</c:v>
                </c:pt>
                <c:pt idx="115">
                  <c:v>1.#NAN</c:v>
                </c:pt>
                <c:pt idx="116">
                  <c:v>1.#NAN</c:v>
                </c:pt>
                <c:pt idx="117">
                  <c:v>1.#NAN</c:v>
                </c:pt>
                <c:pt idx="118">
                  <c:v>1.#NAN</c:v>
                </c:pt>
                <c:pt idx="119">
                  <c:v>1.#NAN</c:v>
                </c:pt>
                <c:pt idx="120">
                  <c:v>1.#NAN</c:v>
                </c:pt>
                <c:pt idx="121">
                  <c:v>1.#NAN</c:v>
                </c:pt>
                <c:pt idx="122">
                  <c:v>1.#NAN</c:v>
                </c:pt>
                <c:pt idx="123">
                  <c:v>1.#NAN</c:v>
                </c:pt>
                <c:pt idx="124">
                  <c:v>1.#NAN</c:v>
                </c:pt>
                <c:pt idx="125">
                  <c:v>1.#NAN</c:v>
                </c:pt>
                <c:pt idx="126">
                  <c:v>1.#NAN</c:v>
                </c:pt>
                <c:pt idx="127">
                  <c:v>1.#NAN</c:v>
                </c:pt>
                <c:pt idx="128">
                  <c:v>1.#NAN</c:v>
                </c:pt>
                <c:pt idx="129">
                  <c:v>1.#NAN</c:v>
                </c:pt>
                <c:pt idx="130">
                  <c:v>1.#NAN</c:v>
                </c:pt>
                <c:pt idx="131">
                  <c:v>1.#NAN</c:v>
                </c:pt>
                <c:pt idx="132">
                  <c:v>1.#NAN</c:v>
                </c:pt>
                <c:pt idx="133">
                  <c:v>1.#NAN</c:v>
                </c:pt>
                <c:pt idx="134">
                  <c:v>1.#NAN</c:v>
                </c:pt>
                <c:pt idx="135">
                  <c:v>1.#NAN</c:v>
                </c:pt>
                <c:pt idx="136">
                  <c:v>1.#NAN</c:v>
                </c:pt>
                <c:pt idx="137">
                  <c:v>1.#NAN</c:v>
                </c:pt>
                <c:pt idx="138">
                  <c:v>1.#NAN</c:v>
                </c:pt>
                <c:pt idx="139">
                  <c:v>1.#NAN</c:v>
                </c:pt>
                <c:pt idx="140">
                  <c:v>1.#NAN</c:v>
                </c:pt>
                <c:pt idx="141">
                  <c:v>1.#NAN</c:v>
                </c:pt>
                <c:pt idx="142">
                  <c:v>1.#NAN</c:v>
                </c:pt>
                <c:pt idx="143">
                  <c:v>1.#NAN</c:v>
                </c:pt>
                <c:pt idx="144">
                  <c:v>1.#NAN</c:v>
                </c:pt>
                <c:pt idx="145">
                  <c:v>1.#NAN</c:v>
                </c:pt>
                <c:pt idx="146">
                  <c:v>1.#NAN</c:v>
                </c:pt>
                <c:pt idx="147">
                  <c:v>1.#NAN</c:v>
                </c:pt>
                <c:pt idx="148">
                  <c:v>1.#NAN</c:v>
                </c:pt>
                <c:pt idx="149">
                  <c:v>1.#NAN</c:v>
                </c:pt>
                <c:pt idx="150">
                  <c:v>1.#NAN</c:v>
                </c:pt>
                <c:pt idx="151">
                  <c:v>1.#NAN</c:v>
                </c:pt>
                <c:pt idx="152">
                  <c:v>1.#NAN</c:v>
                </c:pt>
                <c:pt idx="153">
                  <c:v>1.#NAN</c:v>
                </c:pt>
                <c:pt idx="154">
                  <c:v>1.#NAN</c:v>
                </c:pt>
                <c:pt idx="155">
                  <c:v>1.#NAN</c:v>
                </c:pt>
                <c:pt idx="156">
                  <c:v>1.#NAN</c:v>
                </c:pt>
                <c:pt idx="157">
                  <c:v>1.#NAN</c:v>
                </c:pt>
                <c:pt idx="158">
                  <c:v>1.#NAN</c:v>
                </c:pt>
                <c:pt idx="159">
                  <c:v>1.#NAN</c:v>
                </c:pt>
                <c:pt idx="160">
                  <c:v>1.#NAN</c:v>
                </c:pt>
                <c:pt idx="161">
                  <c:v>1.#NAN</c:v>
                </c:pt>
                <c:pt idx="162">
                  <c:v>1.#NAN</c:v>
                </c:pt>
                <c:pt idx="163">
                  <c:v>1.#NAN</c:v>
                </c:pt>
                <c:pt idx="164">
                  <c:v>1.#NAN</c:v>
                </c:pt>
                <c:pt idx="165">
                  <c:v>1.#NAN</c:v>
                </c:pt>
                <c:pt idx="166">
                  <c:v>1.#NAN</c:v>
                </c:pt>
                <c:pt idx="167">
                  <c:v>1.#NAN</c:v>
                </c:pt>
                <c:pt idx="168">
                  <c:v>1.#NAN</c:v>
                </c:pt>
                <c:pt idx="169">
                  <c:v>1.#NAN</c:v>
                </c:pt>
                <c:pt idx="170">
                  <c:v>1.#NAN</c:v>
                </c:pt>
                <c:pt idx="171">
                  <c:v>1.#NAN</c:v>
                </c:pt>
                <c:pt idx="172">
                  <c:v>1.#NAN</c:v>
                </c:pt>
                <c:pt idx="173">
                  <c:v>1.#NAN</c:v>
                </c:pt>
                <c:pt idx="174">
                  <c:v>1.#NAN</c:v>
                </c:pt>
                <c:pt idx="175">
                  <c:v>1.#NAN</c:v>
                </c:pt>
                <c:pt idx="176">
                  <c:v>1.#NAN</c:v>
                </c:pt>
                <c:pt idx="177">
                  <c:v>1.#NAN</c:v>
                </c:pt>
                <c:pt idx="178">
                  <c:v>1.#NAN</c:v>
                </c:pt>
                <c:pt idx="179">
                  <c:v>1.#NAN</c:v>
                </c:pt>
                <c:pt idx="180">
                  <c:v>1.#NAN</c:v>
                </c:pt>
                <c:pt idx="181">
                  <c:v>1.#NAN</c:v>
                </c:pt>
                <c:pt idx="182">
                  <c:v>1.#NAN</c:v>
                </c:pt>
                <c:pt idx="183">
                  <c:v>1.#NAN</c:v>
                </c:pt>
                <c:pt idx="184">
                  <c:v>1.#NAN</c:v>
                </c:pt>
                <c:pt idx="185">
                  <c:v>1.#NAN</c:v>
                </c:pt>
                <c:pt idx="186">
                  <c:v>1.#NAN</c:v>
                </c:pt>
                <c:pt idx="187">
                  <c:v>1.#NAN</c:v>
                </c:pt>
                <c:pt idx="188">
                  <c:v>1.#NAN</c:v>
                </c:pt>
                <c:pt idx="189">
                  <c:v>1.#NAN</c:v>
                </c:pt>
                <c:pt idx="190">
                  <c:v>1.#NAN</c:v>
                </c:pt>
                <c:pt idx="191">
                  <c:v>1.#NAN</c:v>
                </c:pt>
                <c:pt idx="192">
                  <c:v>1.#NAN</c:v>
                </c:pt>
                <c:pt idx="193">
                  <c:v>1.#NAN</c:v>
                </c:pt>
                <c:pt idx="194">
                  <c:v>1.#NAN</c:v>
                </c:pt>
                <c:pt idx="195">
                  <c:v>1.#NAN</c:v>
                </c:pt>
                <c:pt idx="196">
                  <c:v>1.#NAN</c:v>
                </c:pt>
                <c:pt idx="197">
                  <c:v>1.#NAN</c:v>
                </c:pt>
                <c:pt idx="198">
                  <c:v>1.#NAN</c:v>
                </c:pt>
                <c:pt idx="199">
                  <c:v>1.#NAN</c:v>
                </c:pt>
              </c:numCache>
            </c:numRef>
          </c:xVal>
          <c:yVal>
            <c:numRef>
              <c:f>'theoretical distribution'!$F$6:$F$205</c:f>
              <c:numCache>
                <c:formatCode>General</c:formatCode>
                <c:ptCount val="200"/>
                <c:pt idx="0">
                  <c:v>1</c:v>
                </c:pt>
                <c:pt idx="1">
                  <c:v>-0.096392365521849</c:v>
                </c:pt>
                <c:pt idx="2">
                  <c:v>0.0961894573787184</c:v>
                </c:pt>
                <c:pt idx="3">
                  <c:v>-0.032019105495746</c:v>
                </c:pt>
                <c:pt idx="4">
                  <c:v>0.0316652971417187</c:v>
                </c:pt>
                <c:pt idx="5">
                  <c:v>-0.0159997183679449</c:v>
                </c:pt>
                <c:pt idx="6">
                  <c:v>0.0156780233749542</c:v>
                </c:pt>
                <c:pt idx="7">
                  <c:v>-0.00988378241494747</c:v>
                </c:pt>
                <c:pt idx="8">
                  <c:v>0.00966687251992417</c:v>
                </c:pt>
                <c:pt idx="9">
                  <c:v>-0.00694252017181019</c:v>
                </c:pt>
                <c:pt idx="10">
                  <c:v>0.00682358805387045</c:v>
                </c:pt>
                <c:pt idx="11">
                  <c:v>-0.00533550255094928</c:v>
                </c:pt>
                <c:pt idx="12">
                  <c:v>0.0052891820496816</c:v>
                </c:pt>
                <c:pt idx="13">
                  <c:v>-0.00439728505634043</c:v>
                </c:pt>
                <c:pt idx="14">
                  <c:v>0.00440144898023142</c:v>
                </c:pt>
                <c:pt idx="15">
                  <c:v>-0.00384033301881359</c:v>
                </c:pt>
                <c:pt idx="16">
                  <c:v>0.00387973739925406</c:v>
                </c:pt>
                <c:pt idx="17">
                  <c:v>-0.00352647519420887</c:v>
                </c:pt>
                <c:pt idx="18">
                  <c:v>0.00359159403034692</c:v>
                </c:pt>
                <c:pt idx="19">
                  <c:v>-0.00338668231694042</c:v>
                </c:pt>
                <c:pt idx="20">
                  <c:v>0.00347195722148867</c:v>
                </c:pt>
                <c:pt idx="21">
                  <c:v>-0.00338919205215578</c:v>
                </c:pt>
                <c:pt idx="22">
                  <c:v>0.0034916160322568</c:v>
                </c:pt>
                <c:pt idx="23">
                  <c:v>-0.00352683595241681</c:v>
                </c:pt>
                <c:pt idx="24">
                  <c:v>0.00364488355054451</c:v>
                </c:pt>
                <c:pt idx="25">
                  <c:v>-0.00381440281505523</c:v>
                </c:pt>
                <c:pt idx="26">
                  <c:v>0.00394711432620423</c:v>
                </c:pt>
                <c:pt idx="27">
                  <c:v>-0.00429482564462955</c:v>
                </c:pt>
                <c:pt idx="28">
                  <c:v>0.00444080125105568</c:v>
                </c:pt>
                <c:pt idx="29">
                  <c:v>-0.00506014350626369</c:v>
                </c:pt>
                <c:pt idx="30">
                  <c:v>0.00521613916557742</c:v>
                </c:pt>
                <c:pt idx="31">
                  <c:v>-0.00631028261706399</c:v>
                </c:pt>
                <c:pt idx="32">
                  <c:v>0.00646895683345311</c:v>
                </c:pt>
                <c:pt idx="33">
                  <c:v>-0.00853924439722831</c:v>
                </c:pt>
                <c:pt idx="34">
                  <c:v>0.00868535015446284</c:v>
                </c:pt>
                <c:pt idx="35">
                  <c:v>-0.0133111609724929</c:v>
                </c:pt>
                <c:pt idx="36">
                  <c:v>0.013415685601361</c:v>
                </c:pt>
                <c:pt idx="37">
                  <c:v>-0.0289357046490734</c:v>
                </c:pt>
                <c:pt idx="38">
                  <c:v>1.#NAN</c:v>
                </c:pt>
                <c:pt idx="39">
                  <c:v>1.#NAN</c:v>
                </c:pt>
                <c:pt idx="40">
                  <c:v>1.#NAN</c:v>
                </c:pt>
                <c:pt idx="41">
                  <c:v>1.#NAN</c:v>
                </c:pt>
                <c:pt idx="42">
                  <c:v>1.#NAN</c:v>
                </c:pt>
                <c:pt idx="43">
                  <c:v>1.#NAN</c:v>
                </c:pt>
                <c:pt idx="44">
                  <c:v>1.#NAN</c:v>
                </c:pt>
                <c:pt idx="45">
                  <c:v>1.#NAN</c:v>
                </c:pt>
                <c:pt idx="46">
                  <c:v>1.#NAN</c:v>
                </c:pt>
                <c:pt idx="47">
                  <c:v>1.#NAN</c:v>
                </c:pt>
                <c:pt idx="48">
                  <c:v>1.#NAN</c:v>
                </c:pt>
                <c:pt idx="49">
                  <c:v>1.#NAN</c:v>
                </c:pt>
                <c:pt idx="50">
                  <c:v>1.#NAN</c:v>
                </c:pt>
                <c:pt idx="51">
                  <c:v>1.#NAN</c:v>
                </c:pt>
                <c:pt idx="52">
                  <c:v>1.#NAN</c:v>
                </c:pt>
                <c:pt idx="53">
                  <c:v>1.#NAN</c:v>
                </c:pt>
                <c:pt idx="54">
                  <c:v>1.#NAN</c:v>
                </c:pt>
                <c:pt idx="55">
                  <c:v>1.#NAN</c:v>
                </c:pt>
                <c:pt idx="56">
                  <c:v>1.#NAN</c:v>
                </c:pt>
                <c:pt idx="57">
                  <c:v>1.#NAN</c:v>
                </c:pt>
                <c:pt idx="58">
                  <c:v>1.#NAN</c:v>
                </c:pt>
                <c:pt idx="59">
                  <c:v>1.#NAN</c:v>
                </c:pt>
                <c:pt idx="60">
                  <c:v>1.#NAN</c:v>
                </c:pt>
                <c:pt idx="61">
                  <c:v>1.#NAN</c:v>
                </c:pt>
                <c:pt idx="62">
                  <c:v>1.#NAN</c:v>
                </c:pt>
                <c:pt idx="63">
                  <c:v>1.#NAN</c:v>
                </c:pt>
                <c:pt idx="64">
                  <c:v>1.#NAN</c:v>
                </c:pt>
                <c:pt idx="65">
                  <c:v>1.#NAN</c:v>
                </c:pt>
                <c:pt idx="66">
                  <c:v>1.#NAN</c:v>
                </c:pt>
                <c:pt idx="67">
                  <c:v>1.#NAN</c:v>
                </c:pt>
                <c:pt idx="68">
                  <c:v>1.#NAN</c:v>
                </c:pt>
                <c:pt idx="69">
                  <c:v>1.#NAN</c:v>
                </c:pt>
                <c:pt idx="70">
                  <c:v>1.#NAN</c:v>
                </c:pt>
                <c:pt idx="71">
                  <c:v>1.#NAN</c:v>
                </c:pt>
                <c:pt idx="72">
                  <c:v>1.#NAN</c:v>
                </c:pt>
                <c:pt idx="73">
                  <c:v>1.#NAN</c:v>
                </c:pt>
                <c:pt idx="74">
                  <c:v>1.#NAN</c:v>
                </c:pt>
                <c:pt idx="75">
                  <c:v>1.#NAN</c:v>
                </c:pt>
                <c:pt idx="76">
                  <c:v>1.#NAN</c:v>
                </c:pt>
                <c:pt idx="77">
                  <c:v>1.#NAN</c:v>
                </c:pt>
                <c:pt idx="78">
                  <c:v>1.#NAN</c:v>
                </c:pt>
                <c:pt idx="79">
                  <c:v>1.#NAN</c:v>
                </c:pt>
                <c:pt idx="80">
                  <c:v>1.#NAN</c:v>
                </c:pt>
                <c:pt idx="81">
                  <c:v>1.#NAN</c:v>
                </c:pt>
                <c:pt idx="82">
                  <c:v>1.#NAN</c:v>
                </c:pt>
                <c:pt idx="83">
                  <c:v>1.#NAN</c:v>
                </c:pt>
                <c:pt idx="84">
                  <c:v>1.#NAN</c:v>
                </c:pt>
                <c:pt idx="85">
                  <c:v>1.#NAN</c:v>
                </c:pt>
                <c:pt idx="86">
                  <c:v>1.#NAN</c:v>
                </c:pt>
                <c:pt idx="87">
                  <c:v>1.#NAN</c:v>
                </c:pt>
                <c:pt idx="88">
                  <c:v>1.#NAN</c:v>
                </c:pt>
                <c:pt idx="89">
                  <c:v>1.#NAN</c:v>
                </c:pt>
                <c:pt idx="90">
                  <c:v>1.#NAN</c:v>
                </c:pt>
                <c:pt idx="91">
                  <c:v>1.#NAN</c:v>
                </c:pt>
                <c:pt idx="92">
                  <c:v>1.#NAN</c:v>
                </c:pt>
                <c:pt idx="93">
                  <c:v>1.#NAN</c:v>
                </c:pt>
                <c:pt idx="94">
                  <c:v>1.#NAN</c:v>
                </c:pt>
                <c:pt idx="95">
                  <c:v>1.#NAN</c:v>
                </c:pt>
                <c:pt idx="96">
                  <c:v>1.#NAN</c:v>
                </c:pt>
                <c:pt idx="97">
                  <c:v>1.#NAN</c:v>
                </c:pt>
                <c:pt idx="98">
                  <c:v>1.#NAN</c:v>
                </c:pt>
                <c:pt idx="99">
                  <c:v>1.#NAN</c:v>
                </c:pt>
                <c:pt idx="100">
                  <c:v>1.#NAN</c:v>
                </c:pt>
                <c:pt idx="101">
                  <c:v>1.#NAN</c:v>
                </c:pt>
                <c:pt idx="102">
                  <c:v>1.#NAN</c:v>
                </c:pt>
                <c:pt idx="103">
                  <c:v>1.#NAN</c:v>
                </c:pt>
                <c:pt idx="104">
                  <c:v>1.#NAN</c:v>
                </c:pt>
                <c:pt idx="105">
                  <c:v>1.#NAN</c:v>
                </c:pt>
                <c:pt idx="106">
                  <c:v>1.#NAN</c:v>
                </c:pt>
                <c:pt idx="107">
                  <c:v>1.#NAN</c:v>
                </c:pt>
                <c:pt idx="108">
                  <c:v>1.#NAN</c:v>
                </c:pt>
                <c:pt idx="109">
                  <c:v>1.#NAN</c:v>
                </c:pt>
                <c:pt idx="110">
                  <c:v>1.#NAN</c:v>
                </c:pt>
                <c:pt idx="111">
                  <c:v>1.#NAN</c:v>
                </c:pt>
                <c:pt idx="112">
                  <c:v>1.#NAN</c:v>
                </c:pt>
                <c:pt idx="113">
                  <c:v>1.#NAN</c:v>
                </c:pt>
                <c:pt idx="114">
                  <c:v>1.#NAN</c:v>
                </c:pt>
                <c:pt idx="115">
                  <c:v>1.#NAN</c:v>
                </c:pt>
                <c:pt idx="116">
                  <c:v>1.#NAN</c:v>
                </c:pt>
                <c:pt idx="117">
                  <c:v>1.#NAN</c:v>
                </c:pt>
                <c:pt idx="118">
                  <c:v>1.#NAN</c:v>
                </c:pt>
                <c:pt idx="119">
                  <c:v>1.#NAN</c:v>
                </c:pt>
                <c:pt idx="120">
                  <c:v>1.#NAN</c:v>
                </c:pt>
                <c:pt idx="121">
                  <c:v>1.#NAN</c:v>
                </c:pt>
                <c:pt idx="122">
                  <c:v>1.#NAN</c:v>
                </c:pt>
                <c:pt idx="123">
                  <c:v>1.#NAN</c:v>
                </c:pt>
                <c:pt idx="124">
                  <c:v>1.#NAN</c:v>
                </c:pt>
                <c:pt idx="125">
                  <c:v>1.#NAN</c:v>
                </c:pt>
                <c:pt idx="126">
                  <c:v>1.#NAN</c:v>
                </c:pt>
                <c:pt idx="127">
                  <c:v>1.#NAN</c:v>
                </c:pt>
                <c:pt idx="128">
                  <c:v>1.#NAN</c:v>
                </c:pt>
                <c:pt idx="129">
                  <c:v>1.#NAN</c:v>
                </c:pt>
                <c:pt idx="130">
                  <c:v>1.#NAN</c:v>
                </c:pt>
                <c:pt idx="131">
                  <c:v>1.#NAN</c:v>
                </c:pt>
                <c:pt idx="132">
                  <c:v>1.#NAN</c:v>
                </c:pt>
                <c:pt idx="133">
                  <c:v>1.#NAN</c:v>
                </c:pt>
                <c:pt idx="134">
                  <c:v>1.#NAN</c:v>
                </c:pt>
                <c:pt idx="135">
                  <c:v>1.#NAN</c:v>
                </c:pt>
                <c:pt idx="136">
                  <c:v>1.#NAN</c:v>
                </c:pt>
                <c:pt idx="137">
                  <c:v>1.#NAN</c:v>
                </c:pt>
                <c:pt idx="138">
                  <c:v>1.#NAN</c:v>
                </c:pt>
                <c:pt idx="139">
                  <c:v>1.#NAN</c:v>
                </c:pt>
                <c:pt idx="140">
                  <c:v>1.#NAN</c:v>
                </c:pt>
                <c:pt idx="141">
                  <c:v>1.#NAN</c:v>
                </c:pt>
                <c:pt idx="142">
                  <c:v>1.#NAN</c:v>
                </c:pt>
                <c:pt idx="143">
                  <c:v>1.#NAN</c:v>
                </c:pt>
                <c:pt idx="144">
                  <c:v>1.#NAN</c:v>
                </c:pt>
                <c:pt idx="145">
                  <c:v>1.#NAN</c:v>
                </c:pt>
                <c:pt idx="146">
                  <c:v>1.#NAN</c:v>
                </c:pt>
                <c:pt idx="147">
                  <c:v>1.#NAN</c:v>
                </c:pt>
                <c:pt idx="148">
                  <c:v>1.#NAN</c:v>
                </c:pt>
                <c:pt idx="149">
                  <c:v>1.#NAN</c:v>
                </c:pt>
                <c:pt idx="150">
                  <c:v>1.#NAN</c:v>
                </c:pt>
                <c:pt idx="151">
                  <c:v>1.#NAN</c:v>
                </c:pt>
                <c:pt idx="152">
                  <c:v>1.#NAN</c:v>
                </c:pt>
                <c:pt idx="153">
                  <c:v>1.#NAN</c:v>
                </c:pt>
                <c:pt idx="154">
                  <c:v>1.#NAN</c:v>
                </c:pt>
                <c:pt idx="155">
                  <c:v>1.#NAN</c:v>
                </c:pt>
                <c:pt idx="156">
                  <c:v>1.#NAN</c:v>
                </c:pt>
                <c:pt idx="157">
                  <c:v>1.#NAN</c:v>
                </c:pt>
                <c:pt idx="158">
                  <c:v>1.#NAN</c:v>
                </c:pt>
                <c:pt idx="159">
                  <c:v>1.#NAN</c:v>
                </c:pt>
                <c:pt idx="160">
                  <c:v>1.#NAN</c:v>
                </c:pt>
                <c:pt idx="161">
                  <c:v>1.#NAN</c:v>
                </c:pt>
                <c:pt idx="162">
                  <c:v>1.#NAN</c:v>
                </c:pt>
                <c:pt idx="163">
                  <c:v>1.#NAN</c:v>
                </c:pt>
                <c:pt idx="164">
                  <c:v>1.#NAN</c:v>
                </c:pt>
                <c:pt idx="165">
                  <c:v>1.#NAN</c:v>
                </c:pt>
                <c:pt idx="166">
                  <c:v>1.#NAN</c:v>
                </c:pt>
                <c:pt idx="167">
                  <c:v>1.#NAN</c:v>
                </c:pt>
                <c:pt idx="168">
                  <c:v>1.#NAN</c:v>
                </c:pt>
                <c:pt idx="169">
                  <c:v>1.#NAN</c:v>
                </c:pt>
                <c:pt idx="170">
                  <c:v>1.#NAN</c:v>
                </c:pt>
                <c:pt idx="171">
                  <c:v>1.#NAN</c:v>
                </c:pt>
                <c:pt idx="172">
                  <c:v>1.#NAN</c:v>
                </c:pt>
                <c:pt idx="173">
                  <c:v>1.#NAN</c:v>
                </c:pt>
                <c:pt idx="174">
                  <c:v>1.#NAN</c:v>
                </c:pt>
                <c:pt idx="175">
                  <c:v>1.#NAN</c:v>
                </c:pt>
                <c:pt idx="176">
                  <c:v>1.#NAN</c:v>
                </c:pt>
                <c:pt idx="177">
                  <c:v>1.#NAN</c:v>
                </c:pt>
                <c:pt idx="178">
                  <c:v>1.#NAN</c:v>
                </c:pt>
                <c:pt idx="179">
                  <c:v>1.#NAN</c:v>
                </c:pt>
                <c:pt idx="180">
                  <c:v>1.#NAN</c:v>
                </c:pt>
                <c:pt idx="181">
                  <c:v>1.#NAN</c:v>
                </c:pt>
                <c:pt idx="182">
                  <c:v>1.#NAN</c:v>
                </c:pt>
                <c:pt idx="183">
                  <c:v>1.#NAN</c:v>
                </c:pt>
                <c:pt idx="184">
                  <c:v>1.#NAN</c:v>
                </c:pt>
                <c:pt idx="185">
                  <c:v>1.#NAN</c:v>
                </c:pt>
                <c:pt idx="186">
                  <c:v>1.#NAN</c:v>
                </c:pt>
                <c:pt idx="187">
                  <c:v>1.#NAN</c:v>
                </c:pt>
                <c:pt idx="188">
                  <c:v>1.#NAN</c:v>
                </c:pt>
                <c:pt idx="189">
                  <c:v>1.#NAN</c:v>
                </c:pt>
                <c:pt idx="190">
                  <c:v>1.#NAN</c:v>
                </c:pt>
                <c:pt idx="191">
                  <c:v>1.#NAN</c:v>
                </c:pt>
                <c:pt idx="192">
                  <c:v>1.#NAN</c:v>
                </c:pt>
                <c:pt idx="193">
                  <c:v>1.#NAN</c:v>
                </c:pt>
                <c:pt idx="194">
                  <c:v>1.#NAN</c:v>
                </c:pt>
                <c:pt idx="195">
                  <c:v>1.#NAN</c:v>
                </c:pt>
                <c:pt idx="196">
                  <c:v>1.#NAN</c:v>
                </c:pt>
                <c:pt idx="197">
                  <c:v>1.#NAN</c:v>
                </c:pt>
                <c:pt idx="198">
                  <c:v>1.#NAN</c:v>
                </c:pt>
                <c:pt idx="199">
                  <c:v>1.#NAN</c:v>
                </c:pt>
              </c:numCache>
            </c:numRef>
          </c:yVal>
        </c:ser>
        <c:ser>
          <c:idx val="1"/>
          <c:order val="1"/>
          <c:spPr>
            <a:solidFill>
              <a:srgbClr val="99ccff"/>
            </a:solidFill>
          </c:spPr>
          <c:marker/>
          <c:xVal>
            <c:numRef>
              <c:f>'Generate random statistics'!$K$14:$K$24</c:f>
              <c:numCache>
                <c:formatCode>General</c:formatCode>
                <c:ptCount val="11"/>
                <c:pt idx="0">
                  <c:v>0</c:v>
                </c:pt>
                <c:pt idx="1">
                  <c:v>-0.001</c:v>
                </c:pt>
                <c:pt idx="2">
                  <c:v>-0.002</c:v>
                </c:pt>
                <c:pt idx="3">
                  <c:v>-0.003</c:v>
                </c:pt>
                <c:pt idx="4">
                  <c:v>-0.004</c:v>
                </c:pt>
                <c:pt idx="5">
                  <c:v>-0.005</c:v>
                </c:pt>
                <c:pt idx="6">
                  <c:v>-0.006</c:v>
                </c:pt>
                <c:pt idx="7">
                  <c:v>-0.007</c:v>
                </c:pt>
                <c:pt idx="8">
                  <c:v>-0.008</c:v>
                </c:pt>
                <c:pt idx="9">
                  <c:v>-0.009</c:v>
                </c:pt>
                <c:pt idx="10">
                  <c:v>-0.01</c:v>
                </c:pt>
              </c:numCache>
            </c:numRef>
          </c:xVal>
          <c:yVal>
            <c:numRef>
              <c:f>'Generate random statistics'!$M$14:$M$24</c:f>
              <c:numCache>
                <c:formatCode>General</c:formatCode>
                <c:ptCount val="11"/>
                <c:pt idx="0">
                  <c:v>1</c:v>
                </c:pt>
                <c:pt idx="1">
                  <c:v>0.15625</c:v>
                </c:pt>
                <c:pt idx="2">
                  <c:v>0.125</c:v>
                </c:pt>
                <c:pt idx="3">
                  <c:v>0.046875</c:v>
                </c:pt>
                <c:pt idx="4">
                  <c:v>0.046875</c:v>
                </c:pt>
                <c:pt idx="5">
                  <c:v>0.015625</c:v>
                </c:pt>
                <c:pt idx="6">
                  <c:v>0.03125</c:v>
                </c:pt>
                <c:pt idx="7">
                  <c:v>0.03125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</c:ser>
        <c:axId val="59016539"/>
        <c:axId val="64263032"/>
      </c:scatterChart>
      <c:valAx>
        <c:axId val="59016539"/>
        <c:scaling>
          <c:orientation val="minMax"/>
          <c:min val="-0.01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b="1" sz="1000">
                    <a:solidFill>
                      <a:srgbClr val="000000"/>
                    </a:solidFill>
                    <a:latin typeface="Calibri"/>
                  </a:rPr>
                  <a:t>Fitness Effect</a:t>
                </a:r>
              </a:p>
            </c:rich>
          </c:tx>
        </c:title>
        <c:axPos val="b"/>
        <c:majorTickMark val="out"/>
        <c:minorTickMark val="none"/>
        <c:tickLblPos val="nextTo"/>
        <c:crossAx val="64263032"/>
        <c:crossesAt val="-1000"/>
        <c:spPr>
          <a:ln w="9360">
            <a:solidFill>
              <a:srgbClr val="878787"/>
            </a:solidFill>
            <a:bevel/>
          </a:ln>
        </c:spPr>
      </c:valAx>
      <c:valAx>
        <c:axId val="64263032"/>
        <c:scaling>
          <c:orientation val="minMax"/>
          <c:logBase val="10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b="1" sz="1000">
                    <a:solidFill>
                      <a:srgbClr val="000000"/>
                    </a:solidFill>
                    <a:latin typeface="Calibri"/>
                  </a:rPr>
                  <a:t>Frequency</a:t>
                </a:r>
              </a:p>
            </c:rich>
          </c:tx>
        </c:title>
        <c:axPos val="l"/>
        <c:majorTickMark val="out"/>
        <c:minorTickMark val="none"/>
        <c:tickLblPos val="high"/>
        <c:crossAx val="59016539"/>
        <c:crossesAt val="0"/>
        <c:minorUnit val="10"/>
        <c:spPr>
          <a:ln w="9360">
            <a:solidFill>
              <a:srgbClr val="878787"/>
            </a:solidFill>
            <a:bevel/>
          </a:ln>
        </c:spPr>
      </c:valAx>
      <c:spPr>
        <a:solidFill>
          <a:srgbClr val="ffffff"/>
        </a:solidFill>
      </c:spPr>
    </c:plotArea>
    <c:legend>
      <c:legendPos val="r"/>
      <c:spPr/>
    </c:legend>
    <c:plotVisOnly val="1"/>
  </c:chart>
  <c:spPr>
    <a:solidFill>
      <a:srgbClr val="ffffff"/>
    </a:solidFill>
    <a:ln w="9360">
      <a:solidFill>
        <a:srgbClr val="878787"/>
      </a:solidFill>
      <a:beve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6</xdr:col>
      <xdr:colOff>55440</xdr:colOff>
      <xdr:row>0</xdr:row>
      <xdr:rowOff>19440</xdr:rowOff>
    </xdr:from>
    <xdr:to>
      <xdr:col>11</xdr:col>
      <xdr:colOff>416880</xdr:colOff>
      <xdr:row>10</xdr:row>
      <xdr:rowOff>161280</xdr:rowOff>
    </xdr:to>
    <xdr:graphicFrame>
      <xdr:nvGraphicFramePr>
        <xdr:cNvPr id="0" name="Chart 1"/>
        <xdr:cNvGraphicFramePr/>
      </xdr:nvGraphicFramePr>
      <xdr:xfrm>
        <a:off x="7484040" y="19440"/>
        <a:ext cx="5336640" cy="1913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vmlDrawing1.xml><?xml version="1.0" encoding="UTF-8" standalone="yes"?>
<xml xmlns:o="urn:schemas-microsoft-com:office:office" xmlns:v="urn:schemas-microsoft-com:vml" xmlns:x="urn:schemas-microsoft-com:office:excel"><v:shapetype id="shapetype_75" coordsize="21600,21600" o:spt="75" adj="2700" path="m,l21600,l21600,21600l,21600xm@0@0l@0@2l@1@2l@1@0xe"><v:stroke joinstyle="miter"/><v:formulas><v:f eqn="val #0"/><v:f eqn="sum width 0 @0"/><v:f eqn="sum height 0 @0"/></v:formulas><v:path gradientshapeok="t" o:connecttype="rect" textboxrect="@0,@0,@1,@2"/><v:handles><v:h position="@0,0"/></v:handles></v:shapetype><v:shape id="shape_0" style="position:absolute;margin-left:111.9pt;margin-top:2.85pt;width:249.35pt;height:56.9pt;visibility:hidden" type="shapetype_75"><w10:wrap w10:type="none"/><v:fill color="#ffffe1" color2="#00001e" detectmouseclick="t" type="solid"/><v:stroke color="black" joinstyle="miter" startarrow="block" startarrowlength="medium" startarrowwidth="medium"/><x:ClientData ObjectType="Note"><x:MoveWithCells/><x:SizeWithCells/><x:Anchor>2, 15, 0, 15, 4, 31, 4, 21</x:Anchor><x:AutoFill>False</x:AutoFill><x:Row>0</x:Row><x:Column>0</x:Column></x:ClientData></v:shape></xml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02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60">
      <selection activeCell="A1" activeCellId="0" pane="topLeft" sqref="A1"/>
    </sheetView>
  </sheetViews>
  <cols>
    <col collapsed="false" hidden="false" max="5" min="1" style="0" width="14.6274509803922"/>
  </cols>
  <sheetData>
    <row collapsed="false" customFormat="false" customHeight="false" hidden="false" ht="24.8" outlineLevel="0" r="1">
      <c r="A1" s="1" t="s">
        <v>0</v>
      </c>
      <c r="B1" s="1"/>
      <c r="C1" s="1"/>
      <c r="D1" s="1"/>
      <c r="E1" s="1"/>
    </row>
    <row collapsed="false" customFormat="false" customHeight="true" hidden="false" ht="35.25" outlineLevel="0" r="2">
      <c r="A2" s="2" t="s">
        <v>1</v>
      </c>
      <c r="B2" s="3" t="s">
        <v>2</v>
      </c>
      <c r="C2" s="3" t="s">
        <v>3</v>
      </c>
      <c r="D2" s="3" t="s">
        <v>4</v>
      </c>
      <c r="E2" s="4" t="s">
        <v>5</v>
      </c>
    </row>
    <row collapsed="false" customFormat="false" customHeight="false" hidden="false" ht="14" outlineLevel="0" r="3">
      <c r="A3" s="5" t="n">
        <v>75</v>
      </c>
      <c r="B3" s="6" t="n">
        <v>13</v>
      </c>
      <c r="C3" s="7" t="n">
        <v>1</v>
      </c>
      <c r="D3" s="6" t="n">
        <v>-0.104424117601275</v>
      </c>
      <c r="E3" s="8" t="n">
        <v>1</v>
      </c>
    </row>
    <row collapsed="false" customFormat="false" customHeight="false" hidden="false" ht="14" outlineLevel="0" r="4">
      <c r="A4" s="9" t="n">
        <v>37</v>
      </c>
      <c r="B4" s="6" t="n">
        <v>42</v>
      </c>
      <c r="C4" s="6" t="n">
        <v>1</v>
      </c>
      <c r="D4" s="6" t="n">
        <v>-0.000261380898936873</v>
      </c>
      <c r="E4" s="8" t="n">
        <v>1</v>
      </c>
    </row>
    <row collapsed="false" customFormat="false" customHeight="false" hidden="false" ht="14" outlineLevel="0" r="5">
      <c r="A5" s="9" t="n">
        <v>70</v>
      </c>
      <c r="B5" s="6" t="n">
        <v>8</v>
      </c>
      <c r="C5" s="6" t="n">
        <v>1</v>
      </c>
      <c r="D5" s="6" t="n">
        <v>-8.28984871852136E-005</v>
      </c>
      <c r="E5" s="8" t="n">
        <v>1</v>
      </c>
    </row>
    <row collapsed="false" customFormat="false" customHeight="false" hidden="false" ht="14" outlineLevel="0" r="6">
      <c r="A6" s="9" t="n">
        <v>72</v>
      </c>
      <c r="B6" s="6" t="n">
        <v>64</v>
      </c>
      <c r="C6" s="6" t="n">
        <v>2</v>
      </c>
      <c r="D6" s="6" t="n">
        <v>-0.000558453051708104</v>
      </c>
      <c r="E6" s="8" t="n">
        <v>1</v>
      </c>
    </row>
    <row collapsed="false" customFormat="false" customHeight="false" hidden="false" ht="14" outlineLevel="0" r="7">
      <c r="A7" s="9" t="n">
        <v>52</v>
      </c>
      <c r="B7" s="6" t="n">
        <v>85</v>
      </c>
      <c r="C7" s="6" t="n">
        <v>2</v>
      </c>
      <c r="D7" s="6" t="n">
        <v>-0.0163235836927776</v>
      </c>
      <c r="E7" s="8" t="n">
        <v>1</v>
      </c>
    </row>
    <row collapsed="false" customFormat="false" customHeight="false" hidden="false" ht="14" outlineLevel="0" r="8">
      <c r="A8" s="9" t="n">
        <v>63</v>
      </c>
      <c r="B8" s="6" t="n">
        <v>54</v>
      </c>
      <c r="C8" s="6" t="n">
        <v>1</v>
      </c>
      <c r="D8" s="6" t="n">
        <v>-0.000381192157632115</v>
      </c>
      <c r="E8" s="8" t="n">
        <v>1</v>
      </c>
    </row>
    <row collapsed="false" customFormat="false" customHeight="false" hidden="false" ht="14" outlineLevel="0" r="9">
      <c r="A9" s="9" t="n">
        <v>54</v>
      </c>
      <c r="B9" s="6" t="n">
        <v>90</v>
      </c>
      <c r="C9" s="6" t="n">
        <v>1</v>
      </c>
      <c r="D9" s="6" t="n">
        <v>-0.000424069340312065</v>
      </c>
      <c r="E9" s="8" t="n">
        <v>1</v>
      </c>
    </row>
    <row collapsed="false" customFormat="false" customHeight="false" hidden="false" ht="14" outlineLevel="0" r="10">
      <c r="A10" s="9" t="n">
        <v>30</v>
      </c>
      <c r="B10" s="6" t="n">
        <v>16</v>
      </c>
      <c r="C10" s="6" t="n">
        <v>2</v>
      </c>
      <c r="D10" s="6" t="n">
        <v>-0.000162583034635767</v>
      </c>
      <c r="E10" s="8" t="n">
        <v>1</v>
      </c>
    </row>
    <row collapsed="false" customFormat="false" customHeight="false" hidden="false" ht="14" outlineLevel="0" r="11">
      <c r="A11" s="9" t="n">
        <v>31</v>
      </c>
      <c r="B11" s="6" t="n">
        <v>60</v>
      </c>
      <c r="C11" s="6" t="n">
        <v>2</v>
      </c>
      <c r="D11" s="6" t="n">
        <v>-0.00104698209894024</v>
      </c>
      <c r="E11" s="8" t="n">
        <v>1</v>
      </c>
    </row>
    <row collapsed="false" customFormat="false" customHeight="false" hidden="false" ht="14" outlineLevel="0" r="12">
      <c r="A12" s="9" t="n">
        <v>98</v>
      </c>
      <c r="B12" s="6" t="n">
        <v>88</v>
      </c>
      <c r="C12" s="6" t="n">
        <v>1</v>
      </c>
      <c r="D12" s="6" t="n">
        <v>-0.000112179434812818</v>
      </c>
      <c r="E12" s="8" t="n">
        <v>1</v>
      </c>
    </row>
    <row collapsed="false" customFormat="false" customHeight="false" hidden="false" ht="14" outlineLevel="0" r="13">
      <c r="A13" s="9" t="n">
        <v>14</v>
      </c>
      <c r="B13" s="6" t="n">
        <v>25</v>
      </c>
      <c r="C13" s="6" t="n">
        <v>1</v>
      </c>
      <c r="D13" s="6" t="n">
        <v>-9.20398536435222E-005</v>
      </c>
      <c r="E13" s="8" t="n">
        <v>1</v>
      </c>
    </row>
    <row collapsed="false" customFormat="false" customHeight="false" hidden="false" ht="14" outlineLevel="0" r="14">
      <c r="A14" s="9" t="n">
        <v>56</v>
      </c>
      <c r="B14" s="6" t="n">
        <v>43</v>
      </c>
      <c r="C14" s="6" t="n">
        <v>1</v>
      </c>
      <c r="D14" s="6" t="n">
        <v>-0.00506208949211848</v>
      </c>
      <c r="E14" s="8" t="n">
        <v>1</v>
      </c>
    </row>
    <row collapsed="false" customFormat="false" customHeight="false" hidden="false" ht="14" outlineLevel="0" r="15">
      <c r="A15" s="9" t="n">
        <v>59</v>
      </c>
      <c r="B15" s="6" t="n">
        <v>68</v>
      </c>
      <c r="C15" s="6" t="n">
        <v>1</v>
      </c>
      <c r="D15" s="6" t="n">
        <v>-0.00098895244735096</v>
      </c>
      <c r="E15" s="8" t="n">
        <v>1</v>
      </c>
    </row>
    <row collapsed="false" customFormat="false" customHeight="false" hidden="false" ht="14" outlineLevel="0" r="16">
      <c r="A16" s="9" t="n">
        <v>100</v>
      </c>
      <c r="B16" s="6" t="n">
        <v>60</v>
      </c>
      <c r="C16" s="6" t="n">
        <v>1</v>
      </c>
      <c r="D16" s="6" t="n">
        <v>-0.000134186094572994</v>
      </c>
      <c r="E16" s="8" t="n">
        <v>1</v>
      </c>
    </row>
    <row collapsed="false" customFormat="false" customHeight="false" hidden="false" ht="14" outlineLevel="0" r="17">
      <c r="A17" s="9" t="n">
        <v>9</v>
      </c>
      <c r="B17" s="6" t="n">
        <v>82</v>
      </c>
      <c r="C17" s="6" t="n">
        <v>1</v>
      </c>
      <c r="D17" s="6" t="n">
        <v>-0.000146151849381732</v>
      </c>
      <c r="E17" s="8" t="n">
        <v>1</v>
      </c>
    </row>
    <row collapsed="false" customFormat="false" customHeight="false" hidden="false" ht="14" outlineLevel="0" r="18">
      <c r="A18" s="9" t="n">
        <v>37</v>
      </c>
      <c r="B18" s="6" t="n">
        <v>50</v>
      </c>
      <c r="C18" s="6" t="n">
        <v>1</v>
      </c>
      <c r="D18" s="6" t="n">
        <v>-0.000822780806067031</v>
      </c>
      <c r="E18" s="8" t="n">
        <v>1</v>
      </c>
    </row>
    <row collapsed="false" customFormat="false" customHeight="false" hidden="false" ht="14" outlineLevel="0" r="19">
      <c r="A19" s="9" t="n">
        <v>16</v>
      </c>
      <c r="B19" s="6" t="n">
        <v>3</v>
      </c>
      <c r="C19" s="6" t="n">
        <v>1</v>
      </c>
      <c r="D19" s="6" t="n">
        <v>-0.000252741216884411</v>
      </c>
      <c r="E19" s="8" t="n">
        <v>1</v>
      </c>
    </row>
    <row collapsed="false" customFormat="false" customHeight="false" hidden="false" ht="14" outlineLevel="0" r="20">
      <c r="A20" s="9" t="n">
        <v>36</v>
      </c>
      <c r="B20" s="6" t="n">
        <v>7</v>
      </c>
      <c r="C20" s="6" t="n">
        <v>1</v>
      </c>
      <c r="D20" s="6" t="n">
        <v>-0.0006440058089563</v>
      </c>
      <c r="E20" s="8" t="n">
        <v>1</v>
      </c>
    </row>
    <row collapsed="false" customFormat="false" customHeight="false" hidden="false" ht="14" outlineLevel="0" r="21">
      <c r="A21" s="9" t="n">
        <v>5</v>
      </c>
      <c r="B21" s="6" t="n">
        <v>44</v>
      </c>
      <c r="C21" s="6" t="n">
        <v>1</v>
      </c>
      <c r="D21" s="6" t="n">
        <v>-0.00016066266070147</v>
      </c>
      <c r="E21" s="8" t="n">
        <v>1</v>
      </c>
    </row>
    <row collapsed="false" customFormat="false" customHeight="false" hidden="false" ht="14" outlineLevel="0" r="22">
      <c r="A22" s="9" t="n">
        <v>20</v>
      </c>
      <c r="B22" s="6" t="n">
        <v>74</v>
      </c>
      <c r="C22" s="6" t="n">
        <v>2</v>
      </c>
      <c r="D22" s="6" t="n">
        <v>-8.3872787768449E-005</v>
      </c>
      <c r="E22" s="8" t="n">
        <v>1</v>
      </c>
    </row>
    <row collapsed="false" customFormat="false" customHeight="false" hidden="false" ht="14" outlineLevel="0" r="23">
      <c r="A23" s="9" t="n">
        <v>92</v>
      </c>
      <c r="B23" s="6" t="n">
        <v>39</v>
      </c>
      <c r="C23" s="6" t="n">
        <v>2</v>
      </c>
      <c r="D23" s="6" t="n">
        <v>-0.00428591461776151</v>
      </c>
      <c r="E23" s="8" t="n">
        <v>1</v>
      </c>
    </row>
    <row collapsed="false" customFormat="false" customHeight="false" hidden="false" ht="14" outlineLevel="0" r="24">
      <c r="A24" s="9" t="n">
        <v>19</v>
      </c>
      <c r="B24" s="6" t="n">
        <v>58</v>
      </c>
      <c r="C24" s="6" t="n">
        <v>1</v>
      </c>
      <c r="D24" s="6" t="n">
        <v>-0.000240265293366132</v>
      </c>
      <c r="E24" s="8" t="n">
        <v>1</v>
      </c>
    </row>
    <row collapsed="false" customFormat="false" customHeight="false" hidden="false" ht="14" outlineLevel="0" r="25">
      <c r="A25" s="9" t="n">
        <v>64</v>
      </c>
      <c r="B25" s="6" t="n">
        <v>92</v>
      </c>
      <c r="C25" s="6" t="n">
        <v>1</v>
      </c>
      <c r="D25" s="6" t="n">
        <v>-0.000321403312438919</v>
      </c>
      <c r="E25" s="8" t="n">
        <v>1</v>
      </c>
    </row>
    <row collapsed="false" customFormat="false" customHeight="false" hidden="false" ht="14" outlineLevel="0" r="26">
      <c r="A26" s="9" t="n">
        <v>2</v>
      </c>
      <c r="B26" s="6" t="n">
        <v>44</v>
      </c>
      <c r="C26" s="6" t="n">
        <v>2</v>
      </c>
      <c r="D26" s="6" t="n">
        <v>-0.000611919981347418</v>
      </c>
      <c r="E26" s="8" t="n">
        <v>1</v>
      </c>
    </row>
    <row collapsed="false" customFormat="false" customHeight="false" hidden="false" ht="14" outlineLevel="0" r="27">
      <c r="A27" s="9" t="n">
        <v>15</v>
      </c>
      <c r="B27" s="6" t="n">
        <v>53</v>
      </c>
      <c r="C27" s="6" t="n">
        <v>2</v>
      </c>
      <c r="D27" s="6" t="n">
        <v>-0.00012404100696069</v>
      </c>
      <c r="E27" s="8" t="n">
        <v>1</v>
      </c>
    </row>
    <row collapsed="false" customFormat="false" customHeight="false" hidden="false" ht="14" outlineLevel="0" r="28">
      <c r="A28" s="9" t="n">
        <v>44</v>
      </c>
      <c r="B28" s="6" t="n">
        <v>42</v>
      </c>
      <c r="C28" s="6" t="n">
        <v>1</v>
      </c>
      <c r="D28" s="6" t="n">
        <v>-0.00117584217855808</v>
      </c>
      <c r="E28" s="8" t="n">
        <v>1</v>
      </c>
    </row>
    <row collapsed="false" customFormat="false" customHeight="false" hidden="false" ht="14" outlineLevel="0" r="29">
      <c r="A29" s="9" t="n">
        <v>37</v>
      </c>
      <c r="B29" s="6" t="n">
        <v>74</v>
      </c>
      <c r="C29" s="6" t="n">
        <v>1</v>
      </c>
      <c r="D29" s="6" t="n">
        <v>-0.00269192208043766</v>
      </c>
      <c r="E29" s="8" t="n">
        <v>1</v>
      </c>
    </row>
    <row collapsed="false" customFormat="false" customHeight="false" hidden="false" ht="14" outlineLevel="0" r="30">
      <c r="A30" s="9" t="n">
        <v>25</v>
      </c>
      <c r="B30" s="6" t="n">
        <v>22</v>
      </c>
      <c r="C30" s="6" t="n">
        <v>2</v>
      </c>
      <c r="D30" s="6" t="n">
        <v>-0.000173008408016648</v>
      </c>
      <c r="E30" s="8" t="n">
        <v>1</v>
      </c>
    </row>
    <row collapsed="false" customFormat="false" customHeight="false" hidden="false" ht="14" outlineLevel="0" r="31">
      <c r="A31" s="9" t="n">
        <v>87</v>
      </c>
      <c r="B31" s="6" t="n">
        <v>5</v>
      </c>
      <c r="C31" s="6" t="n">
        <v>1</v>
      </c>
      <c r="D31" s="6" t="n">
        <v>-0.000210374520050217</v>
      </c>
      <c r="E31" s="8" t="n">
        <v>1</v>
      </c>
    </row>
    <row collapsed="false" customFormat="false" customHeight="false" hidden="false" ht="14" outlineLevel="0" r="32">
      <c r="A32" s="9" t="n">
        <v>98</v>
      </c>
      <c r="B32" s="6" t="n">
        <v>61</v>
      </c>
      <c r="C32" s="6" t="n">
        <v>2</v>
      </c>
      <c r="D32" s="6" t="n">
        <v>-0.00117582471690758</v>
      </c>
      <c r="E32" s="8" t="n">
        <v>1</v>
      </c>
    </row>
    <row collapsed="false" customFormat="false" customHeight="false" hidden="false" ht="14" outlineLevel="0" r="33">
      <c r="A33" s="9" t="n">
        <v>68</v>
      </c>
      <c r="B33" s="6" t="n">
        <v>24</v>
      </c>
      <c r="C33" s="6" t="n">
        <v>1</v>
      </c>
      <c r="D33" s="6" t="n">
        <v>-0.00542880044188638</v>
      </c>
      <c r="E33" s="8" t="n">
        <v>1</v>
      </c>
    </row>
    <row collapsed="false" customFormat="false" customHeight="false" hidden="false" ht="14" outlineLevel="0" r="34">
      <c r="A34" s="9" t="n">
        <v>75</v>
      </c>
      <c r="B34" s="6" t="n">
        <v>40</v>
      </c>
      <c r="C34" s="6" t="n">
        <v>1</v>
      </c>
      <c r="D34" s="6" t="n">
        <v>-0.000469798014722503</v>
      </c>
      <c r="E34" s="8" t="n">
        <v>1</v>
      </c>
    </row>
    <row collapsed="false" customFormat="false" customHeight="false" hidden="false" ht="14" outlineLevel="0" r="35">
      <c r="A35" s="9" t="n">
        <v>37</v>
      </c>
      <c r="B35" s="6" t="n">
        <v>91</v>
      </c>
      <c r="C35" s="6" t="n">
        <v>2</v>
      </c>
      <c r="D35" s="6" t="n">
        <v>-0.000643675474077928</v>
      </c>
      <c r="E35" s="8" t="n">
        <v>1</v>
      </c>
    </row>
    <row collapsed="false" customFormat="false" customHeight="false" hidden="false" ht="14" outlineLevel="0" r="36">
      <c r="A36" s="9" t="n">
        <v>99</v>
      </c>
      <c r="B36" s="6" t="n">
        <v>45</v>
      </c>
      <c r="C36" s="6" t="n">
        <v>2</v>
      </c>
      <c r="D36" s="6" t="n">
        <v>-0.000110464817682408</v>
      </c>
      <c r="E36" s="8" t="n">
        <v>1</v>
      </c>
    </row>
    <row collapsed="false" customFormat="false" customHeight="false" hidden="false" ht="14" outlineLevel="0" r="37">
      <c r="A37" s="9" t="n">
        <v>65</v>
      </c>
      <c r="B37" s="6" t="n">
        <v>79</v>
      </c>
      <c r="C37" s="6" t="n">
        <v>1</v>
      </c>
      <c r="D37" s="6" t="n">
        <v>-0.00205344585515729</v>
      </c>
      <c r="E37" s="8" t="n">
        <v>1</v>
      </c>
    </row>
    <row collapsed="false" customFormat="false" customHeight="false" hidden="false" ht="14" outlineLevel="0" r="38">
      <c r="A38" s="9" t="n">
        <v>20</v>
      </c>
      <c r="B38" s="6" t="n">
        <v>65</v>
      </c>
      <c r="C38" s="6" t="n">
        <v>2</v>
      </c>
      <c r="D38" s="6" t="n">
        <v>-0.00103016431635225</v>
      </c>
      <c r="E38" s="8" t="n">
        <v>1</v>
      </c>
    </row>
    <row collapsed="false" customFormat="false" customHeight="false" hidden="false" ht="14" outlineLevel="0" r="39">
      <c r="A39" s="9" t="n">
        <v>21</v>
      </c>
      <c r="B39" s="6" t="n">
        <v>15</v>
      </c>
      <c r="C39" s="6" t="n">
        <v>2</v>
      </c>
      <c r="D39" s="6" t="n">
        <v>-0.00174222897904198</v>
      </c>
      <c r="E39" s="8" t="n">
        <v>1</v>
      </c>
    </row>
    <row collapsed="false" customFormat="false" customHeight="false" hidden="false" ht="14" outlineLevel="0" r="40">
      <c r="A40" s="9" t="n">
        <v>67</v>
      </c>
      <c r="B40" s="6" t="n">
        <v>6</v>
      </c>
      <c r="C40" s="6" t="n">
        <v>1</v>
      </c>
      <c r="D40" s="6" t="n">
        <v>-9.11679505100878E-005</v>
      </c>
      <c r="E40" s="8" t="n">
        <v>1</v>
      </c>
    </row>
    <row collapsed="false" customFormat="false" customHeight="false" hidden="false" ht="14" outlineLevel="0" r="41">
      <c r="A41" s="9" t="n">
        <v>15</v>
      </c>
      <c r="B41" s="6" t="n">
        <v>82</v>
      </c>
      <c r="C41" s="6" t="n">
        <v>2</v>
      </c>
      <c r="D41" s="6" t="n">
        <v>-0.00388625899945142</v>
      </c>
      <c r="E41" s="8" t="n">
        <v>1</v>
      </c>
    </row>
    <row collapsed="false" customFormat="false" customHeight="false" hidden="false" ht="14" outlineLevel="0" r="42">
      <c r="A42" s="9" t="n">
        <v>23</v>
      </c>
      <c r="B42" s="6" t="n">
        <v>54</v>
      </c>
      <c r="C42" s="6" t="n">
        <v>1</v>
      </c>
      <c r="D42" s="6" t="n">
        <v>-0.00032955293088991</v>
      </c>
      <c r="E42" s="8" t="n">
        <v>1</v>
      </c>
    </row>
    <row collapsed="false" customFormat="false" customHeight="false" hidden="false" ht="14" outlineLevel="0" r="43">
      <c r="A43" s="9" t="n">
        <v>90</v>
      </c>
      <c r="B43" s="6" t="n">
        <v>47</v>
      </c>
      <c r="C43" s="6" t="n">
        <v>2</v>
      </c>
      <c r="D43" s="6" t="n">
        <v>-0.000477346227113434</v>
      </c>
      <c r="E43" s="8" t="n">
        <v>1</v>
      </c>
    </row>
    <row collapsed="false" customFormat="false" customHeight="false" hidden="false" ht="14" outlineLevel="0" r="44">
      <c r="A44" s="9" t="n">
        <v>99</v>
      </c>
      <c r="B44" s="6" t="n">
        <v>90</v>
      </c>
      <c r="C44" s="6" t="n">
        <v>2</v>
      </c>
      <c r="D44" s="6" t="n">
        <v>-8.59025472267493E-005</v>
      </c>
      <c r="E44" s="8" t="n">
        <v>1</v>
      </c>
    </row>
    <row collapsed="false" customFormat="false" customHeight="false" hidden="false" ht="14" outlineLevel="0" r="45">
      <c r="A45" s="9" t="n">
        <v>99</v>
      </c>
      <c r="B45" s="6" t="n">
        <v>86</v>
      </c>
      <c r="C45" s="6" t="n">
        <v>2</v>
      </c>
      <c r="D45" s="6" t="n">
        <v>-7.72352550752744E-005</v>
      </c>
      <c r="E45" s="8" t="n">
        <v>1</v>
      </c>
    </row>
    <row collapsed="false" customFormat="false" customHeight="false" hidden="false" ht="14" outlineLevel="0" r="46">
      <c r="A46" s="9" t="n">
        <v>47</v>
      </c>
      <c r="B46" s="6" t="n">
        <v>51</v>
      </c>
      <c r="C46" s="6" t="n">
        <v>1</v>
      </c>
      <c r="D46" s="6" t="n">
        <v>-0.00113155106662402</v>
      </c>
      <c r="E46" s="8" t="n">
        <v>1</v>
      </c>
    </row>
    <row collapsed="false" customFormat="false" customHeight="false" hidden="false" ht="14" outlineLevel="0" r="47">
      <c r="A47" s="9" t="n">
        <v>33</v>
      </c>
      <c r="B47" s="6" t="n">
        <v>34</v>
      </c>
      <c r="C47" s="6" t="n">
        <v>2</v>
      </c>
      <c r="D47" s="6" t="n">
        <v>-0.00046524827572848</v>
      </c>
      <c r="E47" s="8" t="n">
        <v>1</v>
      </c>
    </row>
    <row collapsed="false" customFormat="false" customHeight="false" hidden="false" ht="14" outlineLevel="0" r="48">
      <c r="A48" s="9" t="n">
        <v>51</v>
      </c>
      <c r="B48" s="6" t="n">
        <v>82</v>
      </c>
      <c r="C48" s="6" t="n">
        <v>2</v>
      </c>
      <c r="D48" s="6" t="n">
        <v>-0.0125490636559439</v>
      </c>
      <c r="E48" s="8" t="n">
        <v>1</v>
      </c>
    </row>
    <row collapsed="false" customFormat="false" customHeight="false" hidden="false" ht="14" outlineLevel="0" r="49">
      <c r="A49" s="9" t="n">
        <v>40</v>
      </c>
      <c r="B49" s="6" t="n">
        <v>68</v>
      </c>
      <c r="C49" s="6" t="n">
        <v>2</v>
      </c>
      <c r="D49" s="6" t="n">
        <v>-0.00579183455632788</v>
      </c>
      <c r="E49" s="8" t="n">
        <v>1</v>
      </c>
    </row>
    <row collapsed="false" customFormat="false" customHeight="false" hidden="false" ht="14" outlineLevel="0" r="50">
      <c r="A50" s="9" t="n">
        <v>78</v>
      </c>
      <c r="B50" s="6" t="n">
        <v>17</v>
      </c>
      <c r="C50" s="6" t="n">
        <v>1</v>
      </c>
      <c r="D50" s="6" t="n">
        <v>-0.0298353095632328</v>
      </c>
      <c r="E50" s="8" t="n">
        <v>1</v>
      </c>
    </row>
    <row collapsed="false" customFormat="false" customHeight="false" hidden="false" ht="14" outlineLevel="0" r="51">
      <c r="A51" s="9" t="n">
        <v>56</v>
      </c>
      <c r="B51" s="6" t="n">
        <v>36</v>
      </c>
      <c r="C51" s="6" t="n">
        <v>1</v>
      </c>
      <c r="D51" s="6" t="n">
        <v>-8.22806716201618E-005</v>
      </c>
      <c r="E51" s="8" t="n">
        <v>1</v>
      </c>
    </row>
    <row collapsed="false" customFormat="false" customHeight="false" hidden="false" ht="14" outlineLevel="0" r="52">
      <c r="A52" s="9" t="n">
        <v>2</v>
      </c>
      <c r="B52" s="6" t="n">
        <v>45</v>
      </c>
      <c r="C52" s="6" t="n">
        <v>1</v>
      </c>
      <c r="D52" s="6" t="n">
        <v>-0.000124282515077231</v>
      </c>
      <c r="E52" s="8" t="n">
        <v>1</v>
      </c>
    </row>
    <row collapsed="false" customFormat="false" customHeight="false" hidden="false" ht="14" outlineLevel="0" r="53">
      <c r="A53" s="9" t="n">
        <v>78</v>
      </c>
      <c r="B53" s="6" t="n">
        <v>75</v>
      </c>
      <c r="C53" s="6" t="n">
        <v>1</v>
      </c>
      <c r="D53" s="6" t="n">
        <v>-0.0139809203081018</v>
      </c>
      <c r="E53" s="8" t="n">
        <v>1</v>
      </c>
    </row>
    <row collapsed="false" customFormat="false" customHeight="false" hidden="false" ht="14" outlineLevel="0" r="54">
      <c r="A54" s="9" t="n">
        <v>21</v>
      </c>
      <c r="B54" s="6" t="n">
        <v>11</v>
      </c>
      <c r="C54" s="6" t="n">
        <v>1</v>
      </c>
      <c r="D54" s="6" t="n">
        <v>-0.000657722919777993</v>
      </c>
      <c r="E54" s="8" t="n">
        <v>1</v>
      </c>
    </row>
    <row collapsed="false" customFormat="false" customHeight="false" hidden="false" ht="14" outlineLevel="0" r="55">
      <c r="A55" s="9" t="n">
        <v>81</v>
      </c>
      <c r="B55" s="6" t="n">
        <v>3</v>
      </c>
      <c r="C55" s="6" t="n">
        <v>1</v>
      </c>
      <c r="D55" s="6" t="n">
        <v>-0.00173946541153513</v>
      </c>
      <c r="E55" s="8" t="n">
        <v>1</v>
      </c>
    </row>
    <row collapsed="false" customFormat="false" customHeight="false" hidden="false" ht="14" outlineLevel="0" r="56">
      <c r="A56" s="9" t="n">
        <v>44</v>
      </c>
      <c r="B56" s="6" t="n">
        <v>15</v>
      </c>
      <c r="C56" s="6" t="n">
        <v>1</v>
      </c>
      <c r="D56" s="6" t="n">
        <v>-0.000472016233123721</v>
      </c>
      <c r="E56" s="8" t="n">
        <v>1</v>
      </c>
    </row>
    <row collapsed="false" customFormat="false" customHeight="false" hidden="false" ht="14" outlineLevel="0" r="57">
      <c r="A57" s="9" t="n">
        <v>99</v>
      </c>
      <c r="B57" s="6" t="n">
        <v>67</v>
      </c>
      <c r="C57" s="6" t="n">
        <v>1</v>
      </c>
      <c r="D57" s="6" t="n">
        <v>-0.000813525871053506</v>
      </c>
      <c r="E57" s="8" t="n">
        <v>1</v>
      </c>
    </row>
    <row collapsed="false" customFormat="false" customHeight="false" hidden="false" ht="14" outlineLevel="0" r="58">
      <c r="A58" s="9" t="n">
        <v>7</v>
      </c>
      <c r="B58" s="6" t="n">
        <v>1</v>
      </c>
      <c r="C58" s="6" t="n">
        <v>2</v>
      </c>
      <c r="D58" s="6" t="n">
        <v>-0.000282423602399513</v>
      </c>
      <c r="E58" s="8" t="n">
        <v>1</v>
      </c>
    </row>
    <row collapsed="false" customFormat="false" customHeight="false" hidden="false" ht="14" outlineLevel="0" r="59">
      <c r="A59" s="9" t="n">
        <v>35</v>
      </c>
      <c r="B59" s="6" t="n">
        <v>85</v>
      </c>
      <c r="C59" s="6" t="n">
        <v>1</v>
      </c>
      <c r="D59" s="6" t="n">
        <v>-0.00255182775181894</v>
      </c>
      <c r="E59" s="8" t="n">
        <v>1</v>
      </c>
    </row>
    <row collapsed="false" customFormat="false" customHeight="false" hidden="false" ht="14" outlineLevel="0" r="60">
      <c r="A60" s="9" t="n">
        <v>70</v>
      </c>
      <c r="B60" s="6" t="n">
        <v>17</v>
      </c>
      <c r="C60" s="6" t="n">
        <v>2</v>
      </c>
      <c r="D60" s="6" t="n">
        <v>-0.159944643385958</v>
      </c>
      <c r="E60" s="8" t="n">
        <v>1</v>
      </c>
    </row>
    <row collapsed="false" customFormat="false" customHeight="false" hidden="false" ht="14" outlineLevel="0" r="61">
      <c r="A61" s="9" t="n">
        <v>5</v>
      </c>
      <c r="B61" s="6" t="n">
        <v>64</v>
      </c>
      <c r="C61" s="6" t="n">
        <v>2</v>
      </c>
      <c r="D61" s="6" t="n">
        <v>-0.000150458009075454</v>
      </c>
      <c r="E61" s="8" t="n">
        <v>1</v>
      </c>
    </row>
    <row collapsed="false" customFormat="false" customHeight="false" hidden="false" ht="14" outlineLevel="0" r="62">
      <c r="A62" s="9" t="n">
        <v>18</v>
      </c>
      <c r="B62" s="6" t="n">
        <v>62</v>
      </c>
      <c r="C62" s="6" t="n">
        <v>2</v>
      </c>
      <c r="D62" s="6" t="n">
        <v>-0.00203554108076703</v>
      </c>
      <c r="E62" s="8" t="n">
        <v>1</v>
      </c>
    </row>
    <row collapsed="false" customFormat="false" customHeight="false" hidden="false" ht="14" outlineLevel="0" r="63">
      <c r="A63" s="9" t="n">
        <v>80</v>
      </c>
      <c r="B63" s="6" t="n">
        <v>54</v>
      </c>
      <c r="C63" s="6" t="n">
        <v>1</v>
      </c>
      <c r="D63" s="6" t="n">
        <v>-0.000404688765311471</v>
      </c>
      <c r="E63" s="8" t="n">
        <v>1</v>
      </c>
    </row>
    <row collapsed="false" customFormat="false" customHeight="false" hidden="false" ht="14" outlineLevel="0" r="64">
      <c r="A64" s="9" t="n">
        <v>46</v>
      </c>
      <c r="B64" s="6" t="n">
        <v>79</v>
      </c>
      <c r="C64" s="6" t="n">
        <v>2</v>
      </c>
      <c r="D64" s="6" t="n">
        <v>-0.000186785210637949</v>
      </c>
      <c r="E64" s="8" t="n">
        <v>1</v>
      </c>
    </row>
    <row collapsed="false" customFormat="false" customHeight="false" hidden="false" ht="14" outlineLevel="0" r="65">
      <c r="A65" s="9" t="n">
        <v>71</v>
      </c>
      <c r="B65" s="6" t="n">
        <v>80</v>
      </c>
      <c r="C65" s="6" t="n">
        <v>1</v>
      </c>
      <c r="D65" s="6" t="n">
        <v>-0.000283292667621396</v>
      </c>
      <c r="E65" s="8" t="n">
        <v>1</v>
      </c>
    </row>
    <row collapsed="false" customFormat="false" customHeight="false" hidden="false" ht="14" outlineLevel="0" r="66">
      <c r="A66" s="9" t="n">
        <v>93</v>
      </c>
      <c r="B66" s="6" t="n">
        <v>56</v>
      </c>
      <c r="C66" s="6" t="n">
        <v>2</v>
      </c>
      <c r="D66" s="6" t="n">
        <v>-0.000717954476948711</v>
      </c>
      <c r="E66" s="8" t="n">
        <v>1</v>
      </c>
    </row>
    <row collapsed="false" customFormat="false" customHeight="false" hidden="false" ht="14" outlineLevel="0" r="67">
      <c r="A67" s="9" t="n">
        <v>86</v>
      </c>
      <c r="B67" s="6" t="n">
        <v>13</v>
      </c>
      <c r="C67" s="6" t="n">
        <v>1</v>
      </c>
      <c r="D67" s="6" t="n">
        <v>-0.00105355899027017</v>
      </c>
      <c r="E67" s="8" t="n">
        <v>1</v>
      </c>
    </row>
    <row collapsed="false" customFormat="false" customHeight="false" hidden="false" ht="14" outlineLevel="0" r="68">
      <c r="A68" s="9" t="n">
        <v>67</v>
      </c>
      <c r="B68" s="6" t="n">
        <v>69</v>
      </c>
      <c r="C68" s="6" t="n">
        <v>2</v>
      </c>
      <c r="D68" s="6" t="n">
        <v>-0.0681881333477375</v>
      </c>
      <c r="E68" s="8" t="n">
        <v>1</v>
      </c>
    </row>
    <row collapsed="false" customFormat="false" customHeight="false" hidden="false" ht="14" outlineLevel="0" r="69">
      <c r="A69" s="9" t="n">
        <v>52</v>
      </c>
      <c r="B69" s="6" t="n">
        <v>41</v>
      </c>
      <c r="C69" s="6" t="n">
        <v>2</v>
      </c>
      <c r="D69" s="6" t="n">
        <v>-0.0176292549529389</v>
      </c>
      <c r="E69" s="8" t="n">
        <v>1</v>
      </c>
    </row>
    <row collapsed="false" customFormat="false" customHeight="false" hidden="false" ht="14" outlineLevel="0" r="70">
      <c r="A70" s="9" t="n">
        <v>79</v>
      </c>
      <c r="B70" s="6" t="n">
        <v>37</v>
      </c>
      <c r="C70" s="6" t="n">
        <v>2</v>
      </c>
      <c r="D70" s="6" t="n">
        <v>-0.000436624427221537</v>
      </c>
      <c r="E70" s="8" t="n">
        <v>1</v>
      </c>
    </row>
    <row collapsed="false" customFormat="false" customHeight="false" hidden="false" ht="14" outlineLevel="0" r="71">
      <c r="A71" s="9" t="n">
        <v>40</v>
      </c>
      <c r="B71" s="6" t="n">
        <v>79</v>
      </c>
      <c r="C71" s="6" t="n">
        <v>1</v>
      </c>
      <c r="D71" s="6" t="n">
        <v>-0.000383190545118493</v>
      </c>
      <c r="E71" s="8" t="n">
        <v>1</v>
      </c>
    </row>
    <row collapsed="false" customFormat="false" customHeight="false" hidden="false" ht="14" outlineLevel="0" r="72">
      <c r="A72" s="9" t="n">
        <v>16</v>
      </c>
      <c r="B72" s="6" t="n">
        <v>49</v>
      </c>
      <c r="C72" s="6" t="n">
        <v>2</v>
      </c>
      <c r="D72" s="6" t="n">
        <v>-0.00027245889029178</v>
      </c>
      <c r="E72" s="8" t="n">
        <v>1</v>
      </c>
    </row>
    <row collapsed="false" customFormat="false" customHeight="false" hidden="false" ht="14" outlineLevel="0" r="73">
      <c r="A73" s="9" t="n">
        <v>47</v>
      </c>
      <c r="B73" s="6" t="n">
        <v>72</v>
      </c>
      <c r="C73" s="6" t="n">
        <v>1</v>
      </c>
      <c r="D73" s="6" t="n">
        <v>-0.000138897043367345</v>
      </c>
      <c r="E73" s="8" t="n">
        <v>1</v>
      </c>
    </row>
    <row collapsed="false" customFormat="false" customHeight="false" hidden="false" ht="14" outlineLevel="0" r="74">
      <c r="A74" s="9" t="n">
        <v>97</v>
      </c>
      <c r="B74" s="6" t="n">
        <v>37</v>
      </c>
      <c r="C74" s="6" t="n">
        <v>1</v>
      </c>
      <c r="D74" s="6" t="n">
        <v>-0.00127834616433696</v>
      </c>
      <c r="E74" s="8" t="n">
        <v>1</v>
      </c>
    </row>
    <row collapsed="false" customFormat="false" customHeight="false" hidden="false" ht="14" outlineLevel="0" r="75">
      <c r="A75" s="9" t="n">
        <v>66</v>
      </c>
      <c r="B75" s="6" t="n">
        <v>56</v>
      </c>
      <c r="C75" s="6" t="n">
        <v>2</v>
      </c>
      <c r="D75" s="6" t="n">
        <v>-0.0786629739050754</v>
      </c>
      <c r="E75" s="8" t="n">
        <v>1</v>
      </c>
    </row>
    <row collapsed="false" customFormat="false" customHeight="false" hidden="false" ht="14" outlineLevel="0" r="76">
      <c r="A76" s="9" t="n">
        <v>77</v>
      </c>
      <c r="B76" s="6" t="n">
        <v>92</v>
      </c>
      <c r="C76" s="6" t="n">
        <v>2</v>
      </c>
      <c r="D76" s="6" t="n">
        <v>-0.000219234614541163</v>
      </c>
      <c r="E76" s="8" t="n">
        <v>1</v>
      </c>
    </row>
    <row collapsed="false" customFormat="false" customHeight="false" hidden="false" ht="14" outlineLevel="0" r="77">
      <c r="A77" s="9" t="n">
        <v>13</v>
      </c>
      <c r="B77" s="6" t="n">
        <v>63</v>
      </c>
      <c r="C77" s="6" t="n">
        <v>1</v>
      </c>
      <c r="D77" s="6" t="n">
        <v>-8.14718175794772E-005</v>
      </c>
      <c r="E77" s="8" t="n">
        <v>1</v>
      </c>
    </row>
    <row collapsed="false" customFormat="false" customHeight="false" hidden="false" ht="14" outlineLevel="0" r="78">
      <c r="A78" s="9" t="n">
        <v>1</v>
      </c>
      <c r="B78" s="6" t="n">
        <v>85</v>
      </c>
      <c r="C78" s="6" t="n">
        <v>1</v>
      </c>
      <c r="D78" s="6" t="n">
        <v>-0.000130957909817179</v>
      </c>
      <c r="E78" s="8" t="n">
        <v>1</v>
      </c>
    </row>
    <row collapsed="false" customFormat="false" customHeight="false" hidden="false" ht="14" outlineLevel="0" r="79">
      <c r="A79" s="9" t="n">
        <v>60</v>
      </c>
      <c r="B79" s="6" t="n">
        <v>18</v>
      </c>
      <c r="C79" s="6" t="n">
        <v>2</v>
      </c>
      <c r="D79" s="6" t="n">
        <v>-0.00189106349448832</v>
      </c>
      <c r="E79" s="8" t="n">
        <v>1</v>
      </c>
    </row>
    <row collapsed="false" customFormat="false" customHeight="false" hidden="false" ht="14" outlineLevel="0" r="80">
      <c r="A80" s="9" t="n">
        <v>80</v>
      </c>
      <c r="B80" s="6" t="n">
        <v>27</v>
      </c>
      <c r="C80" s="6" t="n">
        <v>1</v>
      </c>
      <c r="D80" s="6" t="n">
        <v>-0.0719150971620443</v>
      </c>
      <c r="E80" s="8" t="n">
        <v>1</v>
      </c>
    </row>
    <row collapsed="false" customFormat="false" customHeight="false" hidden="false" ht="14" outlineLevel="0" r="81">
      <c r="A81" s="9" t="n">
        <v>100</v>
      </c>
      <c r="B81" s="6" t="n">
        <v>73</v>
      </c>
      <c r="C81" s="6" t="n">
        <v>1</v>
      </c>
      <c r="D81" s="6" t="n">
        <v>-0.00189675639269663</v>
      </c>
      <c r="E81" s="8" t="n">
        <v>1</v>
      </c>
    </row>
    <row collapsed="false" customFormat="false" customHeight="false" hidden="false" ht="14" outlineLevel="0" r="82">
      <c r="A82" s="9" t="n">
        <v>59</v>
      </c>
      <c r="B82" s="6" t="n">
        <v>79</v>
      </c>
      <c r="C82" s="6" t="n">
        <v>2</v>
      </c>
      <c r="D82" s="6" t="n">
        <v>-0.00105658893361833</v>
      </c>
      <c r="E82" s="8" t="n">
        <v>1</v>
      </c>
    </row>
    <row collapsed="false" customFormat="false" customHeight="false" hidden="false" ht="14" outlineLevel="0" r="83">
      <c r="A83" s="9" t="n">
        <v>19</v>
      </c>
      <c r="B83" s="6" t="n">
        <v>74</v>
      </c>
      <c r="C83" s="6" t="n">
        <v>1</v>
      </c>
      <c r="D83" s="6" t="n">
        <v>-8.92736490192754E-005</v>
      </c>
      <c r="E83" s="8" t="n">
        <v>1</v>
      </c>
    </row>
    <row collapsed="false" customFormat="false" customHeight="false" hidden="false" ht="14" outlineLevel="0" r="84">
      <c r="A84" s="9" t="n">
        <v>25</v>
      </c>
      <c r="B84" s="6" t="n">
        <v>41</v>
      </c>
      <c r="C84" s="6" t="n">
        <v>2</v>
      </c>
      <c r="D84" s="6" t="n">
        <v>-0.000170140406879414</v>
      </c>
      <c r="E84" s="8" t="n">
        <v>1</v>
      </c>
    </row>
    <row collapsed="false" customFormat="false" customHeight="false" hidden="false" ht="14" outlineLevel="0" r="85">
      <c r="A85" s="9" t="n">
        <v>25</v>
      </c>
      <c r="B85" s="6" t="n">
        <v>73</v>
      </c>
      <c r="C85" s="6" t="n">
        <v>2</v>
      </c>
      <c r="D85" s="6" t="n">
        <v>-0.000191784784408792</v>
      </c>
      <c r="E85" s="8" t="n">
        <v>1</v>
      </c>
    </row>
    <row collapsed="false" customFormat="false" customHeight="false" hidden="false" ht="14" outlineLevel="0" r="86">
      <c r="A86" s="9" t="n">
        <v>76</v>
      </c>
      <c r="B86" s="6" t="n">
        <v>37</v>
      </c>
      <c r="C86" s="6" t="n">
        <v>1</v>
      </c>
      <c r="D86" s="6" t="n">
        <v>-0.000294315311771484</v>
      </c>
      <c r="E86" s="8" t="n">
        <v>1</v>
      </c>
    </row>
    <row collapsed="false" customFormat="false" customHeight="false" hidden="false" ht="14" outlineLevel="0" r="87">
      <c r="A87" s="9" t="n">
        <v>28</v>
      </c>
      <c r="B87" s="6" t="n">
        <v>83</v>
      </c>
      <c r="C87" s="6" t="n">
        <v>2</v>
      </c>
      <c r="D87" s="6" t="n">
        <v>-0.00252061254312747</v>
      </c>
      <c r="E87" s="8" t="n">
        <v>1</v>
      </c>
    </row>
    <row collapsed="false" customFormat="false" customHeight="false" hidden="false" ht="14" outlineLevel="0" r="88">
      <c r="A88" s="9" t="n">
        <v>93</v>
      </c>
      <c r="B88" s="6" t="n">
        <v>10</v>
      </c>
      <c r="C88" s="6" t="n">
        <v>1</v>
      </c>
      <c r="D88" s="6" t="n">
        <v>-0.00157506753275403</v>
      </c>
      <c r="E88" s="8" t="n">
        <v>1</v>
      </c>
    </row>
    <row collapsed="false" customFormat="false" customHeight="false" hidden="false" ht="14" outlineLevel="0" r="89">
      <c r="A89" s="9" t="n">
        <v>100</v>
      </c>
      <c r="B89" s="6" t="n">
        <v>2</v>
      </c>
      <c r="C89" s="6" t="n">
        <v>1</v>
      </c>
      <c r="D89" s="6" t="n">
        <v>-0.000112460354886176</v>
      </c>
      <c r="E89" s="8" t="n">
        <v>1</v>
      </c>
    </row>
    <row collapsed="false" customFormat="false" customHeight="false" hidden="false" ht="14" outlineLevel="0" r="90">
      <c r="A90" s="9" t="n">
        <v>99</v>
      </c>
      <c r="B90" s="6" t="n">
        <v>2</v>
      </c>
      <c r="C90" s="6" t="n">
        <v>1</v>
      </c>
      <c r="D90" s="6" t="n">
        <v>-0.000100836474019996</v>
      </c>
      <c r="E90" s="8" t="n">
        <v>1</v>
      </c>
    </row>
    <row collapsed="false" customFormat="false" customHeight="false" hidden="false" ht="14" outlineLevel="0" r="91">
      <c r="A91" s="9" t="n">
        <v>1</v>
      </c>
      <c r="B91" s="6" t="n">
        <v>6</v>
      </c>
      <c r="C91" s="6" t="n">
        <v>2</v>
      </c>
      <c r="D91" s="6" t="n">
        <v>-0.000309962921522931</v>
      </c>
      <c r="E91" s="8" t="n">
        <v>1</v>
      </c>
    </row>
    <row collapsed="false" customFormat="false" customHeight="false" hidden="false" ht="14" outlineLevel="0" r="92">
      <c r="A92" s="9" t="n">
        <v>2</v>
      </c>
      <c r="B92" s="6" t="n">
        <v>83</v>
      </c>
      <c r="C92" s="6" t="n">
        <v>1</v>
      </c>
      <c r="D92" s="6" t="n">
        <v>-0.000315583366229373</v>
      </c>
      <c r="E92" s="8" t="n">
        <v>1</v>
      </c>
    </row>
    <row collapsed="false" customFormat="false" customHeight="false" hidden="false" ht="14" outlineLevel="0" r="93">
      <c r="A93" s="9" t="n">
        <v>90</v>
      </c>
      <c r="B93" s="6" t="n">
        <v>40</v>
      </c>
      <c r="C93" s="6" t="n">
        <v>2</v>
      </c>
      <c r="D93" s="6" t="n">
        <v>-9.52000638403294E-005</v>
      </c>
      <c r="E93" s="8" t="n">
        <v>1</v>
      </c>
    </row>
    <row collapsed="false" customFormat="false" customHeight="false" hidden="false" ht="14" outlineLevel="0" r="94">
      <c r="A94" s="9" t="n">
        <v>88</v>
      </c>
      <c r="B94" s="6" t="n">
        <v>63</v>
      </c>
      <c r="C94" s="6" t="n">
        <v>1</v>
      </c>
      <c r="D94" s="6" t="n">
        <v>-0.000218409260336162</v>
      </c>
      <c r="E94" s="8" t="n">
        <v>1</v>
      </c>
    </row>
    <row collapsed="false" customFormat="false" customHeight="false" hidden="false" ht="14" outlineLevel="0" r="95">
      <c r="A95" s="9" t="n">
        <v>31</v>
      </c>
      <c r="B95" s="6" t="n">
        <v>29</v>
      </c>
      <c r="C95" s="6" t="n">
        <v>1</v>
      </c>
      <c r="D95" s="6" t="n">
        <v>-9.83647745622354E-005</v>
      </c>
      <c r="E95" s="8" t="n">
        <v>1</v>
      </c>
    </row>
    <row collapsed="false" customFormat="false" customHeight="false" hidden="false" ht="14" outlineLevel="0" r="96">
      <c r="A96" s="9" t="n">
        <v>15</v>
      </c>
      <c r="B96" s="6" t="n">
        <v>74</v>
      </c>
      <c r="C96" s="6" t="n">
        <v>1</v>
      </c>
      <c r="D96" s="6" t="n">
        <v>-0.000795315870008814</v>
      </c>
      <c r="E96" s="8" t="n">
        <v>1</v>
      </c>
    </row>
    <row collapsed="false" customFormat="false" customHeight="false" hidden="false" ht="14" outlineLevel="0" r="97">
      <c r="A97" s="9" t="n">
        <v>25</v>
      </c>
      <c r="B97" s="6" t="n">
        <v>36</v>
      </c>
      <c r="C97" s="6" t="n">
        <v>2</v>
      </c>
      <c r="D97" s="6" t="n">
        <v>-0.000104581274218283</v>
      </c>
      <c r="E97" s="8" t="n">
        <v>1</v>
      </c>
    </row>
    <row collapsed="false" customFormat="false" customHeight="false" hidden="false" ht="14" outlineLevel="0" r="98">
      <c r="A98" s="9" t="n">
        <v>19</v>
      </c>
      <c r="B98" s="6" t="n">
        <v>28</v>
      </c>
      <c r="C98" s="6" t="n">
        <v>2</v>
      </c>
      <c r="D98" s="6" t="n">
        <v>-0.328290445481722</v>
      </c>
      <c r="E98" s="8" t="n">
        <v>1</v>
      </c>
    </row>
    <row collapsed="false" customFormat="false" customHeight="false" hidden="false" ht="14" outlineLevel="0" r="99">
      <c r="A99" s="9" t="n">
        <v>70</v>
      </c>
      <c r="B99" s="6" t="n">
        <v>83</v>
      </c>
      <c r="C99" s="6" t="n">
        <v>1</v>
      </c>
      <c r="D99" s="6" t="n">
        <v>-0.000388395732388653</v>
      </c>
      <c r="E99" s="8" t="n">
        <v>1</v>
      </c>
    </row>
    <row collapsed="false" customFormat="false" customHeight="false" hidden="false" ht="14" outlineLevel="0" r="100">
      <c r="A100" s="9" t="n">
        <v>91</v>
      </c>
      <c r="B100" s="6" t="n">
        <v>13</v>
      </c>
      <c r="C100" s="6" t="n">
        <v>1</v>
      </c>
      <c r="D100" s="6" t="n">
        <v>-0.00016920861966501</v>
      </c>
      <c r="E100" s="8" t="n">
        <v>1</v>
      </c>
    </row>
    <row collapsed="false" customFormat="false" customHeight="false" hidden="false" ht="14" outlineLevel="0" r="101">
      <c r="A101" s="9" t="n">
        <v>84</v>
      </c>
      <c r="B101" s="6" t="n">
        <v>77</v>
      </c>
      <c r="C101" s="6" t="n">
        <v>2</v>
      </c>
      <c r="D101" s="6" t="n">
        <v>-0.00431445615791796</v>
      </c>
      <c r="E101" s="8" t="n">
        <v>1</v>
      </c>
    </row>
    <row collapsed="false" customFormat="false" customHeight="false" hidden="false" ht="14" outlineLevel="0" r="102">
      <c r="A102" s="10" t="n">
        <v>97</v>
      </c>
      <c r="B102" s="11" t="n">
        <v>61</v>
      </c>
      <c r="C102" s="11" t="n">
        <v>2</v>
      </c>
      <c r="D102" s="11" t="n">
        <v>-8.80393419178761E-005</v>
      </c>
      <c r="E102" s="12" t="n">
        <v>1</v>
      </c>
    </row>
  </sheetData>
  <mergeCells count="1">
    <mergeCell ref="A1:E1"/>
  </mergeCells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13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60">
      <selection activeCell="A1" activeCellId="0" pane="topLeft" sqref="A1"/>
    </sheetView>
  </sheetViews>
  <cols>
    <col collapsed="false" hidden="false" max="2" min="2" style="0" width="18.078431372549"/>
    <col collapsed="false" hidden="false" max="3" min="3" style="0" width="17.9254901960784"/>
    <col collapsed="false" hidden="false" max="4" min="4" style="0" width="14.0549019607843"/>
    <col collapsed="false" hidden="false" max="5" min="5" style="0" width="13.6235294117647"/>
    <col collapsed="false" hidden="false" max="6" min="6" style="0" width="11.4745098039216"/>
    <col collapsed="false" hidden="false" max="7" min="7" style="0" width="13.6235294117647"/>
    <col collapsed="false" hidden="false" max="9" min="8" style="0" width="12.3333333333333"/>
  </cols>
  <sheetData>
    <row collapsed="false" customFormat="false" customHeight="false" hidden="false" ht="14" outlineLevel="0" r="1">
      <c r="A1" s="13" t="s">
        <v>6</v>
      </c>
      <c r="B1" s="14"/>
      <c r="C1" s="15"/>
      <c r="D1" s="16" t="s">
        <v>7</v>
      </c>
      <c r="E1" s="17"/>
      <c r="F1" s="18"/>
    </row>
    <row collapsed="false" customFormat="false" customHeight="false" hidden="false" ht="14" outlineLevel="0" r="2">
      <c r="A2" s="19" t="s">
        <v>8</v>
      </c>
      <c r="B2" s="20"/>
      <c r="C2" s="20" t="n">
        <v>100</v>
      </c>
      <c r="D2" s="21" t="s">
        <v>9</v>
      </c>
      <c r="E2" s="22"/>
      <c r="F2" s="23" t="n">
        <v>0.0001</v>
      </c>
    </row>
    <row collapsed="false" customFormat="false" customHeight="false" hidden="false" ht="14" outlineLevel="0" r="3">
      <c r="A3" s="24" t="s">
        <v>10</v>
      </c>
      <c r="B3" s="22"/>
      <c r="C3" s="25" t="n">
        <v>3000000000</v>
      </c>
      <c r="D3" s="24" t="s">
        <v>11</v>
      </c>
      <c r="E3" s="22"/>
      <c r="F3" s="26" t="n">
        <f aca="false">LOG(haploid_genome_size)</f>
        <v>9.47712125471966</v>
      </c>
    </row>
    <row collapsed="false" customFormat="false" customHeight="false" hidden="false" ht="14" outlineLevel="0" r="4">
      <c r="A4" s="24" t="s">
        <v>12</v>
      </c>
      <c r="B4" s="22"/>
      <c r="C4" s="27" t="n">
        <v>10</v>
      </c>
      <c r="D4" s="24" t="s">
        <v>13</v>
      </c>
      <c r="E4" s="22"/>
      <c r="F4" s="26" t="n">
        <f aca="false">LOG(haploid_genome_size*max_fav_fitness_gain)</f>
        <v>8.47712125471966</v>
      </c>
    </row>
    <row collapsed="false" customFormat="false" customHeight="false" hidden="false" ht="14" outlineLevel="0" r="5">
      <c r="A5" s="24" t="s">
        <v>14</v>
      </c>
      <c r="B5" s="22"/>
      <c r="C5" s="28" t="n">
        <v>989</v>
      </c>
      <c r="D5" s="24" t="s">
        <v>15</v>
      </c>
      <c r="E5" s="22"/>
      <c r="F5" s="26" t="n">
        <f aca="false">LOG(-LOG(high_impact_mutn_threshold)/$F$3)/LOG(high_impact_mutn_fraction)</f>
        <v>0.325558812408994</v>
      </c>
    </row>
    <row collapsed="false" customFormat="false" customHeight="false" hidden="false" ht="14" outlineLevel="0" r="6">
      <c r="A6" s="24" t="s">
        <v>16</v>
      </c>
      <c r="B6" s="22"/>
      <c r="C6" s="28" t="n">
        <v>1E-007</v>
      </c>
      <c r="D6" s="29" t="s">
        <v>17</v>
      </c>
      <c r="E6" s="29"/>
      <c r="F6" s="26" t="n">
        <f aca="false">LOG(-LOG(high_impact_mutn_threshold)/$F$4)/LOG(high_impact_mutn_fraction)</f>
        <v>0.309416131748792</v>
      </c>
    </row>
    <row collapsed="false" customFormat="false" customHeight="false" hidden="false" ht="14" outlineLevel="0" r="7">
      <c r="A7" s="24" t="s">
        <v>18</v>
      </c>
      <c r="B7" s="22"/>
      <c r="C7" s="30" t="n">
        <v>0.1</v>
      </c>
      <c r="D7" s="24" t="s">
        <v>19</v>
      </c>
      <c r="E7" s="22"/>
      <c r="F7" s="26" t="n">
        <f aca="false">IF(tracking_threshold=1,0,EXP(LOG(-LOG(tracking_threshold)/alpha_del)/gamma_del)/(lb_modulo-2))</f>
        <v>6.14854044603577E-007</v>
      </c>
    </row>
    <row collapsed="false" customFormat="false" customHeight="false" hidden="false" ht="14" outlineLevel="0" r="8">
      <c r="A8" s="24" t="s">
        <v>20</v>
      </c>
      <c r="B8" s="22"/>
      <c r="C8" s="26" t="n">
        <v>0</v>
      </c>
      <c r="D8" s="24" t="s">
        <v>21</v>
      </c>
      <c r="E8" s="22"/>
      <c r="F8" s="26" t="n">
        <f aca="false">IF(tracking_threshold=1,0,EXP(LOG(-LOG(tracking_threshold)/alpha_fav)/gamma_fav)/(lb_modulo-2))</f>
        <v>7.04024741108951E-007</v>
      </c>
    </row>
    <row collapsed="false" customFormat="false" customHeight="false" hidden="false" ht="14" outlineLevel="0" r="9">
      <c r="A9" s="24" t="s">
        <v>22</v>
      </c>
      <c r="B9" s="22"/>
      <c r="C9" s="28" t="n">
        <v>0.001</v>
      </c>
      <c r="F9" s="26"/>
    </row>
    <row collapsed="false" customFormat="false" customHeight="false" hidden="false" ht="14" outlineLevel="0" r="10">
      <c r="A10" s="31" t="s">
        <v>23</v>
      </c>
      <c r="B10" s="32"/>
      <c r="C10" s="33" t="n">
        <v>0.1</v>
      </c>
      <c r="D10" s="31" t="s">
        <v>24</v>
      </c>
      <c r="E10" s="34"/>
      <c r="F10" s="35" t="n">
        <f aca="false">(2^30-2)/num_linkage_subunits</f>
        <v>1085684.34984833</v>
      </c>
    </row>
    <row collapsed="false" customFormat="false" customHeight="false" hidden="false" ht="14" outlineLevel="0" r="11">
      <c r="B11" s="36"/>
    </row>
    <row collapsed="false" customFormat="false" customHeight="false" hidden="false" ht="24.8" outlineLevel="0" r="12">
      <c r="A12" s="37"/>
      <c r="C12" s="1" t="s">
        <v>25</v>
      </c>
      <c r="D12" s="1"/>
      <c r="E12" s="1"/>
      <c r="F12" s="1"/>
      <c r="G12" s="1"/>
      <c r="H12" s="38"/>
      <c r="I12" s="39"/>
    </row>
    <row collapsed="false" customFormat="false" customHeight="true" hidden="false" ht="46.5" outlineLevel="0" r="13">
      <c r="A13" s="40" t="s">
        <v>26</v>
      </c>
      <c r="B13" s="41" t="s">
        <v>27</v>
      </c>
      <c r="C13" s="2" t="s">
        <v>1</v>
      </c>
      <c r="D13" s="3" t="s">
        <v>2</v>
      </c>
      <c r="E13" s="3" t="s">
        <v>3</v>
      </c>
      <c r="F13" s="3" t="s">
        <v>4</v>
      </c>
      <c r="G13" s="4" t="s">
        <v>5</v>
      </c>
      <c r="H13" s="42" t="s">
        <v>28</v>
      </c>
      <c r="I13" s="43"/>
      <c r="J13" s="44" t="s">
        <v>29</v>
      </c>
      <c r="K13" s="45" t="s">
        <v>30</v>
      </c>
      <c r="L13" s="46" t="s">
        <v>31</v>
      </c>
      <c r="M13" s="47" t="s">
        <v>32</v>
      </c>
    </row>
    <row collapsed="false" customFormat="false" customHeight="false" hidden="false" ht="14" outlineLevel="0" r="14">
      <c r="A14" s="0" t="n">
        <v>0</v>
      </c>
      <c r="B14" s="48" t="n">
        <f aca="true">RAND()</f>
        <v>0.508297788910568</v>
      </c>
      <c r="C14" s="5" t="n">
        <f aca="false">RANDBETWEEN(1,pop_size)</f>
        <v>83</v>
      </c>
      <c r="D14" s="6" t="n">
        <f aca="false">RANDBETWEEN(1,num_linkage_subunits)</f>
        <v>845</v>
      </c>
      <c r="E14" s="7" t="n">
        <f aca="false">RANDBETWEEN(1,2)</f>
        <v>1</v>
      </c>
      <c r="F14" s="6" t="n">
        <f aca="false">IF(A14,max_fav_fitness_gain*EXP(-alpha_fav*B14^gamma_fav),-EXP(-alpha_del*B14^gamma_del))</f>
        <v>-0.000498815699082636</v>
      </c>
      <c r="G14" s="8" t="n">
        <v>1</v>
      </c>
      <c r="H14" s="49" t="n">
        <f aca="false">$G14*(($D14-1)*lb_modulo+lb_modulo*$G14)</f>
        <v>917403275.62184</v>
      </c>
      <c r="I14" s="49" t="n">
        <f aca="false">H14/lb_modulo</f>
        <v>845</v>
      </c>
      <c r="J14" s="50" t="str">
        <f aca="false">IF(A14,".true.",".false.")</f>
        <v>.false.</v>
      </c>
      <c r="K14" s="51" t="n">
        <v>0</v>
      </c>
      <c r="L14" s="52" t="n">
        <f aca="false">FREQUENCY($F$14:$F$114,K14:K15)</f>
        <v>64</v>
      </c>
      <c r="M14" s="53" t="n">
        <f aca="false">L14/$L$14</f>
        <v>1</v>
      </c>
    </row>
    <row collapsed="false" customFormat="false" customHeight="false" hidden="false" ht="14" outlineLevel="0" r="15">
      <c r="A15" s="0" t="n">
        <v>0</v>
      </c>
      <c r="B15" s="48" t="n">
        <f aca="true">RAND()</f>
        <v>0.172255211044103</v>
      </c>
      <c r="C15" s="9" t="n">
        <f aca="false">RANDBETWEEN(1,pop_size)</f>
        <v>50</v>
      </c>
      <c r="D15" s="6" t="n">
        <f aca="false">RANDBETWEEN(1,num_linkage_subunits)</f>
        <v>27</v>
      </c>
      <c r="E15" s="6" t="n">
        <f aca="false">RANDBETWEEN(1,2)</f>
        <v>2</v>
      </c>
      <c r="F15" s="6" t="n">
        <f aca="false">IF(A15,max_fav_fitness_gain*EXP(-alpha_fav*B15^gamma_fav),-EXP(-alpha_del*B15^gamma_del))</f>
        <v>-0.00476855106755426</v>
      </c>
      <c r="G15" s="8" t="n">
        <v>1</v>
      </c>
      <c r="H15" s="54" t="n">
        <f aca="false">$G15*(($D15-1)*lb_modulo+lb_modulo*$G15)</f>
        <v>29313477.445905</v>
      </c>
      <c r="I15" s="54"/>
      <c r="J15" s="55" t="str">
        <f aca="false">IF(A15,".true.",".false.")</f>
        <v>.false.</v>
      </c>
      <c r="K15" s="51" t="n">
        <f aca="false">K14-0.001</f>
        <v>-0.001</v>
      </c>
      <c r="L15" s="52" t="n">
        <f aca="false">FREQUENCY($F$14:$F$114,K15:K16)</f>
        <v>10</v>
      </c>
      <c r="M15" s="53" t="n">
        <f aca="false">L15/$L$14</f>
        <v>0.15625</v>
      </c>
    </row>
    <row collapsed="false" customFormat="false" customHeight="false" hidden="false" ht="14" outlineLevel="0" r="16">
      <c r="A16" s="0" t="n">
        <v>0</v>
      </c>
      <c r="B16" s="48" t="n">
        <f aca="true">RAND()</f>
        <v>0.372755890712142</v>
      </c>
      <c r="C16" s="9" t="n">
        <f aca="false">RANDBETWEEN(1,pop_size)</f>
        <v>27</v>
      </c>
      <c r="D16" s="6" t="n">
        <f aca="false">RANDBETWEEN(1,num_linkage_subunits)</f>
        <v>205</v>
      </c>
      <c r="E16" s="6" t="n">
        <f aca="false">RANDBETWEEN(1,2)</f>
        <v>2</v>
      </c>
      <c r="F16" s="6" t="n">
        <f aca="false">IF(A16,max_fav_fitness_gain*EXP(-alpha_fav*B16^gamma_fav),-EXP(-alpha_del*B16^gamma_del))</f>
        <v>-0.00103530784816632</v>
      </c>
      <c r="G16" s="8" t="n">
        <v>1</v>
      </c>
      <c r="H16" s="54" t="n">
        <f aca="false">$G16*(($D16-1)*lb_modulo+lb_modulo*$G16)</f>
        <v>222565291.718908</v>
      </c>
      <c r="I16" s="54"/>
      <c r="J16" s="55" t="str">
        <f aca="false">IF(A16,".true.",".false.")</f>
        <v>.false.</v>
      </c>
      <c r="K16" s="51" t="n">
        <f aca="false">K15-0.001</f>
        <v>-0.002</v>
      </c>
      <c r="L16" s="52" t="n">
        <f aca="false">FREQUENCY($F$14:$F$114,K16:K17)</f>
        <v>8</v>
      </c>
      <c r="M16" s="53" t="n">
        <f aca="false">L16/$L$14</f>
        <v>0.125</v>
      </c>
    </row>
    <row collapsed="false" customFormat="false" customHeight="false" hidden="false" ht="14" outlineLevel="0" r="17">
      <c r="A17" s="0" t="n">
        <v>0</v>
      </c>
      <c r="B17" s="48" t="n">
        <f aca="true">RAND()</f>
        <v>0.876837262418121</v>
      </c>
      <c r="C17" s="9" t="n">
        <f aca="false">RANDBETWEEN(1,pop_size)</f>
        <v>80</v>
      </c>
      <c r="D17" s="6" t="n">
        <f aca="false">RANDBETWEEN(1,num_linkage_subunits)</f>
        <v>514</v>
      </c>
      <c r="E17" s="6" t="n">
        <f aca="false">RANDBETWEEN(1,2)</f>
        <v>1</v>
      </c>
      <c r="F17" s="6" t="n">
        <f aca="false">IF(A17,max_fav_fitness_gain*EXP(-alpha_fav*B17^gamma_fav),-EXP(-alpha_del*B17^gamma_del))</f>
        <v>-0.000113904065857922</v>
      </c>
      <c r="G17" s="8" t="n">
        <v>1</v>
      </c>
      <c r="H17" s="54" t="n">
        <f aca="false">$G17*(($D17-1)*lb_modulo+lb_modulo*$G17)</f>
        <v>558041755.822043</v>
      </c>
      <c r="I17" s="54"/>
      <c r="J17" s="55" t="str">
        <f aca="false">IF(A17,".true.",".false.")</f>
        <v>.false.</v>
      </c>
      <c r="K17" s="51" t="n">
        <f aca="false">K16-0.001</f>
        <v>-0.003</v>
      </c>
      <c r="L17" s="52" t="n">
        <f aca="false">FREQUENCY($F$14:$F$114,K17:K18)</f>
        <v>3</v>
      </c>
      <c r="M17" s="53" t="n">
        <f aca="false">L17/$L$14</f>
        <v>0.046875</v>
      </c>
    </row>
    <row collapsed="false" customFormat="false" customHeight="false" hidden="false" ht="14" outlineLevel="0" r="18">
      <c r="A18" s="0" t="n">
        <v>0</v>
      </c>
      <c r="B18" s="48" t="n">
        <f aca="true">RAND()</f>
        <v>0.383613696787506</v>
      </c>
      <c r="C18" s="9" t="n">
        <f aca="false">RANDBETWEEN(1,pop_size)</f>
        <v>54</v>
      </c>
      <c r="D18" s="6" t="n">
        <f aca="false">RANDBETWEEN(1,num_linkage_subunits)</f>
        <v>302</v>
      </c>
      <c r="E18" s="6" t="n">
        <f aca="false">RANDBETWEEN(1,2)</f>
        <v>2</v>
      </c>
      <c r="F18" s="6" t="n">
        <f aca="false">IF(A18,max_fav_fitness_gain*EXP(-alpha_fav*B18^gamma_fav),-EXP(-alpha_del*B18^gamma_del))</f>
        <v>-0.00097059251296878</v>
      </c>
      <c r="G18" s="8" t="n">
        <v>1</v>
      </c>
      <c r="H18" s="54" t="n">
        <f aca="false">$G18*(($D18-1)*lb_modulo+lb_modulo*$G18)</f>
        <v>327876673.654196</v>
      </c>
      <c r="I18" s="54"/>
      <c r="J18" s="55" t="str">
        <f aca="false">IF(A18,".true.",".false.")</f>
        <v>.false.</v>
      </c>
      <c r="K18" s="51" t="n">
        <f aca="false">K17-0.001</f>
        <v>-0.004</v>
      </c>
      <c r="L18" s="52" t="n">
        <f aca="false">FREQUENCY($F$14:$F$114,K18:K19)</f>
        <v>3</v>
      </c>
      <c r="M18" s="53" t="n">
        <f aca="false">L18/$L$14</f>
        <v>0.046875</v>
      </c>
    </row>
    <row collapsed="false" customFormat="false" customHeight="false" hidden="false" ht="14" outlineLevel="0" r="19">
      <c r="A19" s="0" t="n">
        <v>0</v>
      </c>
      <c r="B19" s="48" t="n">
        <f aca="true">RAND()</f>
        <v>0.241406580898911</v>
      </c>
      <c r="C19" s="9" t="n">
        <f aca="false">RANDBETWEEN(1,pop_size)</f>
        <v>27</v>
      </c>
      <c r="D19" s="6" t="n">
        <f aca="false">RANDBETWEEN(1,num_linkage_subunits)</f>
        <v>319</v>
      </c>
      <c r="E19" s="6" t="n">
        <f aca="false">RANDBETWEEN(1,2)</f>
        <v>2</v>
      </c>
      <c r="F19" s="6" t="n">
        <f aca="false">IF(A19,max_fav_fitness_gain*EXP(-alpha_fav*B19^gamma_fav),-EXP(-alpha_del*B19^gamma_del))</f>
        <v>-0.00256300945406496</v>
      </c>
      <c r="G19" s="8" t="n">
        <v>1</v>
      </c>
      <c r="H19" s="54" t="n">
        <f aca="false">$G19*(($D19-1)*lb_modulo+lb_modulo*$G19)</f>
        <v>346333307.601618</v>
      </c>
      <c r="I19" s="54"/>
      <c r="J19" s="55" t="str">
        <f aca="false">IF(A19,".true.",".false.")</f>
        <v>.false.</v>
      </c>
      <c r="K19" s="51" t="n">
        <f aca="false">K18-0.001</f>
        <v>-0.005</v>
      </c>
      <c r="L19" s="52" t="n">
        <f aca="false">FREQUENCY($F$14:$F$114,K19:K20)</f>
        <v>1</v>
      </c>
      <c r="M19" s="53" t="n">
        <f aca="false">L19/$L$14</f>
        <v>0.015625</v>
      </c>
    </row>
    <row collapsed="false" customFormat="false" customHeight="false" hidden="false" ht="14" outlineLevel="0" r="20">
      <c r="A20" s="0" t="n">
        <v>0</v>
      </c>
      <c r="B20" s="48" t="n">
        <f aca="true">RAND()</f>
        <v>0.310566063970327</v>
      </c>
      <c r="C20" s="9" t="n">
        <f aca="false">RANDBETWEEN(1,pop_size)</f>
        <v>38</v>
      </c>
      <c r="D20" s="6" t="n">
        <f aca="false">RANDBETWEEN(1,num_linkage_subunits)</f>
        <v>429</v>
      </c>
      <c r="E20" s="6" t="n">
        <f aca="false">RANDBETWEEN(1,2)</f>
        <v>1</v>
      </c>
      <c r="F20" s="6" t="n">
        <f aca="false">IF(A20,max_fav_fitness_gain*EXP(-alpha_fav*B20^gamma_fav),-EXP(-alpha_del*B20^gamma_del))</f>
        <v>-0.00153913503207652</v>
      </c>
      <c r="G20" s="8" t="n">
        <v>1</v>
      </c>
      <c r="H20" s="54" t="n">
        <f aca="false">$G20*(($D20-1)*lb_modulo+lb_modulo*$G20)</f>
        <v>465758586.084934</v>
      </c>
      <c r="I20" s="54"/>
      <c r="J20" s="55" t="str">
        <f aca="false">IF(A20,".true.",".false.")</f>
        <v>.false.</v>
      </c>
      <c r="K20" s="51" t="n">
        <f aca="false">K19-0.001</f>
        <v>-0.006</v>
      </c>
      <c r="L20" s="52" t="n">
        <f aca="false">FREQUENCY($F$14:$F$114,K20:K21)</f>
        <v>2</v>
      </c>
      <c r="M20" s="53" t="n">
        <f aca="false">L20/$L$14</f>
        <v>0.03125</v>
      </c>
    </row>
    <row collapsed="false" customFormat="false" customHeight="false" hidden="false" ht="14" outlineLevel="0" r="21">
      <c r="A21" s="0" t="n">
        <v>0</v>
      </c>
      <c r="B21" s="48" t="n">
        <f aca="true">RAND()</f>
        <v>0.0926655270159245</v>
      </c>
      <c r="C21" s="9" t="n">
        <f aca="false">RANDBETWEEN(1,pop_size)</f>
        <v>55</v>
      </c>
      <c r="D21" s="6" t="n">
        <f aca="false">RANDBETWEEN(1,num_linkage_subunits)</f>
        <v>166</v>
      </c>
      <c r="E21" s="6" t="n">
        <f aca="false">RANDBETWEEN(1,2)</f>
        <v>1</v>
      </c>
      <c r="F21" s="6" t="n">
        <f aca="false">IF(A21,max_fav_fitness_gain*EXP(-alpha_fav*B21^gamma_fav),-EXP(-alpha_del*B21^gamma_del))</f>
        <v>-0.0126682928849268</v>
      </c>
      <c r="G21" s="8" t="n">
        <v>1</v>
      </c>
      <c r="H21" s="54" t="n">
        <f aca="false">$G21*(($D21-1)*lb_modulo+lb_modulo*$G21)</f>
        <v>180223602.074823</v>
      </c>
      <c r="I21" s="54"/>
      <c r="J21" s="55" t="str">
        <f aca="false">IF(A21,".true.",".false.")</f>
        <v>.false.</v>
      </c>
      <c r="K21" s="51" t="n">
        <f aca="false">K20-0.001</f>
        <v>-0.007</v>
      </c>
      <c r="L21" s="52" t="n">
        <f aca="false">FREQUENCY($F$14:$F$114,K21:K22)</f>
        <v>2</v>
      </c>
      <c r="M21" s="53" t="n">
        <f aca="false">L21/$L$14</f>
        <v>0.03125</v>
      </c>
    </row>
    <row collapsed="false" customFormat="false" customHeight="false" hidden="false" ht="14" outlineLevel="0" r="22">
      <c r="A22" s="0" t="n">
        <v>0</v>
      </c>
      <c r="B22" s="48" t="n">
        <f aca="true">RAND()</f>
        <v>0.146075846161693</v>
      </c>
      <c r="C22" s="9" t="n">
        <f aca="false">RANDBETWEEN(1,pop_size)</f>
        <v>68</v>
      </c>
      <c r="D22" s="6" t="n">
        <f aca="false">RANDBETWEEN(1,num_linkage_subunits)</f>
        <v>28</v>
      </c>
      <c r="E22" s="6" t="n">
        <f aca="false">RANDBETWEEN(1,2)</f>
        <v>2</v>
      </c>
      <c r="F22" s="6" t="n">
        <f aca="false">IF(A22,max_fav_fitness_gain*EXP(-alpha_fav*B22^gamma_fav),-EXP(-alpha_del*B22^gamma_del))</f>
        <v>-0.00630521723852588</v>
      </c>
      <c r="G22" s="8" t="n">
        <v>1</v>
      </c>
      <c r="H22" s="54" t="n">
        <f aca="false">$G22*(($D22-1)*lb_modulo+lb_modulo*$G22)</f>
        <v>30399161.7957533</v>
      </c>
      <c r="I22" s="54"/>
      <c r="J22" s="55" t="str">
        <f aca="false">IF(A22,".true.",".false.")</f>
        <v>.false.</v>
      </c>
      <c r="K22" s="51" t="n">
        <f aca="false">K21-0.001</f>
        <v>-0.008</v>
      </c>
      <c r="L22" s="52" t="n">
        <f aca="false">FREQUENCY($F$14:$F$114,K22:K23)</f>
        <v>0</v>
      </c>
      <c r="M22" s="53" t="n">
        <f aca="false">L22/$L$14</f>
        <v>0</v>
      </c>
    </row>
    <row collapsed="false" customFormat="false" customHeight="false" hidden="false" ht="14" outlineLevel="0" r="23">
      <c r="A23" s="0" t="n">
        <v>0</v>
      </c>
      <c r="B23" s="48" t="n">
        <f aca="true">RAND()</f>
        <v>0.220825689844787</v>
      </c>
      <c r="C23" s="9" t="n">
        <f aca="false">RANDBETWEEN(1,pop_size)</f>
        <v>20</v>
      </c>
      <c r="D23" s="6" t="n">
        <f aca="false">RANDBETWEEN(1,num_linkage_subunits)</f>
        <v>26</v>
      </c>
      <c r="E23" s="6" t="n">
        <f aca="false">RANDBETWEEN(1,2)</f>
        <v>1</v>
      </c>
      <c r="F23" s="6" t="n">
        <f aca="false">IF(A23,max_fav_fitness_gain*EXP(-alpha_fav*B23^gamma_fav),-EXP(-alpha_del*B23^gamma_del))</f>
        <v>-0.00303978553088157</v>
      </c>
      <c r="G23" s="8" t="n">
        <v>1</v>
      </c>
      <c r="H23" s="54" t="n">
        <f aca="false">$G23*(($D23-1)*lb_modulo+lb_modulo*$G23)</f>
        <v>28227793.0960566</v>
      </c>
      <c r="I23" s="54"/>
      <c r="J23" s="55" t="str">
        <f aca="false">IF(A23,".true.",".false.")</f>
        <v>.false.</v>
      </c>
      <c r="K23" s="51" t="n">
        <f aca="false">K22-0.001</f>
        <v>-0.009</v>
      </c>
      <c r="L23" s="52" t="n">
        <f aca="false">FREQUENCY($F$14:$F$114,K23:K24)</f>
        <v>0</v>
      </c>
      <c r="M23" s="53" t="n">
        <f aca="false">L23/$L$14</f>
        <v>0</v>
      </c>
    </row>
    <row collapsed="false" customFormat="false" customHeight="false" hidden="false" ht="14" outlineLevel="0" r="24">
      <c r="A24" s="0" t="n">
        <v>0</v>
      </c>
      <c r="B24" s="48" t="n">
        <f aca="true">RAND()</f>
        <v>0.771327572409064</v>
      </c>
      <c r="C24" s="9" t="n">
        <f aca="false">RANDBETWEEN(1,pop_size)</f>
        <v>92</v>
      </c>
      <c r="D24" s="6" t="n">
        <f aca="false">RANDBETWEEN(1,num_linkage_subunits)</f>
        <v>636</v>
      </c>
      <c r="E24" s="6" t="n">
        <f aca="false">RANDBETWEEN(1,2)</f>
        <v>2</v>
      </c>
      <c r="F24" s="6" t="n">
        <f aca="false">IF(A24,max_fav_fitness_gain*EXP(-alpha_fav*B24^gamma_fav),-EXP(-alpha_del*B24^gamma_del))</f>
        <v>-0.000165100672535321</v>
      </c>
      <c r="G24" s="8" t="n">
        <v>1</v>
      </c>
      <c r="H24" s="54" t="n">
        <f aca="false">$G24*(($D24-1)*lb_modulo+lb_modulo*$G24)</f>
        <v>690495246.503539</v>
      </c>
      <c r="I24" s="54"/>
      <c r="J24" s="55" t="str">
        <f aca="false">IF(A24,".true.",".false.")</f>
        <v>.false.</v>
      </c>
      <c r="K24" s="51" t="n">
        <f aca="false">K23-0.001</f>
        <v>-0.01</v>
      </c>
      <c r="L24" s="56" t="n">
        <f aca="false">FREQUENCY($F$14:$F$114,K24:K25)</f>
        <v>0</v>
      </c>
      <c r="M24" s="57" t="n">
        <f aca="false">L24/$L$14</f>
        <v>0</v>
      </c>
    </row>
    <row collapsed="false" customFormat="false" customHeight="false" hidden="false" ht="14" outlineLevel="0" r="25">
      <c r="A25" s="0" t="n">
        <v>0</v>
      </c>
      <c r="B25" s="48" t="n">
        <f aca="true">RAND()</f>
        <v>0.51634861016646</v>
      </c>
      <c r="C25" s="9" t="n">
        <f aca="false">RANDBETWEEN(1,pop_size)</f>
        <v>77</v>
      </c>
      <c r="D25" s="6" t="n">
        <f aca="false">RANDBETWEEN(1,num_linkage_subunits)</f>
        <v>529</v>
      </c>
      <c r="E25" s="6" t="n">
        <f aca="false">RANDBETWEEN(1,2)</f>
        <v>2</v>
      </c>
      <c r="F25" s="6" t="n">
        <f aca="false">IF(A25,max_fav_fitness_gain*EXP(-alpha_fav*B25^gamma_fav),-EXP(-alpha_del*B25^gamma_del))</f>
        <v>-0.000479737128140876</v>
      </c>
      <c r="G25" s="8" t="n">
        <v>1</v>
      </c>
      <c r="H25" s="54" t="n">
        <f aca="false">$G25*(($D25-1)*lb_modulo+lb_modulo*$G25)</f>
        <v>574327021.069768</v>
      </c>
      <c r="I25" s="54"/>
      <c r="J25" s="55" t="str">
        <f aca="false">IF(A25,".true.",".false.")</f>
        <v>.false.</v>
      </c>
      <c r="K25" s="58" t="n">
        <v>-0.011</v>
      </c>
      <c r="M25" s="0" t="s">
        <v>33</v>
      </c>
    </row>
    <row collapsed="false" customFormat="false" customHeight="false" hidden="false" ht="14" outlineLevel="0" r="26">
      <c r="A26" s="0" t="n">
        <v>0</v>
      </c>
      <c r="B26" s="48" t="n">
        <f aca="true">RAND()</f>
        <v>0.187701976392418</v>
      </c>
      <c r="C26" s="9" t="n">
        <f aca="false">RANDBETWEEN(1,pop_size)</f>
        <v>22</v>
      </c>
      <c r="D26" s="6" t="n">
        <f aca="false">RANDBETWEEN(1,num_linkage_subunits)</f>
        <v>238</v>
      </c>
      <c r="E26" s="6" t="n">
        <f aca="false">RANDBETWEEN(1,2)</f>
        <v>1</v>
      </c>
      <c r="F26" s="6" t="n">
        <f aca="false">IF(A26,max_fav_fitness_gain*EXP(-alpha_fav*B26^gamma_fav),-EXP(-alpha_del*B26^gamma_del))</f>
        <v>-0.00409790469485606</v>
      </c>
      <c r="G26" s="8" t="n">
        <v>1</v>
      </c>
      <c r="H26" s="54" t="n">
        <f aca="false">$G26*(($D26-1)*lb_modulo+lb_modulo*$G26)</f>
        <v>258392875.263903</v>
      </c>
      <c r="I26" s="54"/>
      <c r="J26" s="55" t="str">
        <f aca="false">IF(A26,".true.",".false.")</f>
        <v>.false.</v>
      </c>
      <c r="L26" s="52" t="n">
        <f aca="false">SUM(L14:L24)</f>
        <v>93</v>
      </c>
      <c r="M26" s="0" t="s">
        <v>34</v>
      </c>
    </row>
    <row collapsed="false" customFormat="false" customHeight="false" hidden="false" ht="14" outlineLevel="0" r="27">
      <c r="A27" s="0" t="n">
        <v>0</v>
      </c>
      <c r="B27" s="48" t="n">
        <f aca="true">RAND()</f>
        <v>0.952010206878185</v>
      </c>
      <c r="C27" s="9" t="n">
        <f aca="false">RANDBETWEEN(1,pop_size)</f>
        <v>92</v>
      </c>
      <c r="D27" s="6" t="n">
        <f aca="false">RANDBETWEEN(1,num_linkage_subunits)</f>
        <v>20</v>
      </c>
      <c r="E27" s="6" t="n">
        <f aca="false">RANDBETWEEN(1,2)</f>
        <v>1</v>
      </c>
      <c r="F27" s="6" t="n">
        <f aca="false">IF(A27,max_fav_fitness_gain*EXP(-alpha_fav*B27^gamma_fav),-EXP(-alpha_del*B27^gamma_del))</f>
        <v>-8.90250326084378E-005</v>
      </c>
      <c r="G27" s="8" t="n">
        <v>1</v>
      </c>
      <c r="H27" s="54" t="n">
        <f aca="false">$G27*(($D27-1)*lb_modulo+lb_modulo*$G27)</f>
        <v>21713686.9969666</v>
      </c>
      <c r="I27" s="54"/>
      <c r="J27" s="55" t="str">
        <f aca="false">IF(A27,".true.",".false.")</f>
        <v>.false.</v>
      </c>
    </row>
    <row collapsed="false" customFormat="false" customHeight="false" hidden="false" ht="14" outlineLevel="0" r="28">
      <c r="A28" s="0" t="n">
        <v>0</v>
      </c>
      <c r="B28" s="48" t="n">
        <f aca="true">RAND()</f>
        <v>0.395628349389881</v>
      </c>
      <c r="C28" s="9" t="n">
        <f aca="false">RANDBETWEEN(1,pop_size)</f>
        <v>27</v>
      </c>
      <c r="D28" s="6" t="n">
        <f aca="false">RANDBETWEEN(1,num_linkage_subunits)</f>
        <v>573</v>
      </c>
      <c r="E28" s="6" t="n">
        <f aca="false">RANDBETWEEN(1,2)</f>
        <v>1</v>
      </c>
      <c r="F28" s="6" t="n">
        <f aca="false">IF(A28,max_fav_fitness_gain*EXP(-alpha_fav*B28^gamma_fav),-EXP(-alpha_del*B28^gamma_del))</f>
        <v>-0.000904970647349168</v>
      </c>
      <c r="G28" s="8" t="n">
        <v>1</v>
      </c>
      <c r="H28" s="54" t="n">
        <f aca="false">$G28*(($D28-1)*lb_modulo+lb_modulo*$G28)</f>
        <v>622097132.463094</v>
      </c>
      <c r="I28" s="54"/>
      <c r="J28" s="55" t="str">
        <f aca="false">IF(A28,".true.",".false.")</f>
        <v>.false.</v>
      </c>
    </row>
    <row collapsed="false" customFormat="false" customHeight="false" hidden="false" ht="14" outlineLevel="0" r="29">
      <c r="A29" s="0" t="n">
        <v>0</v>
      </c>
      <c r="B29" s="48" t="n">
        <f aca="true">RAND()</f>
        <v>0.496138035785407</v>
      </c>
      <c r="C29" s="9" t="n">
        <f aca="false">RANDBETWEEN(1,pop_size)</f>
        <v>74</v>
      </c>
      <c r="D29" s="6" t="n">
        <f aca="false">RANDBETWEEN(1,num_linkage_subunits)</f>
        <v>135</v>
      </c>
      <c r="E29" s="6" t="n">
        <f aca="false">RANDBETWEEN(1,2)</f>
        <v>2</v>
      </c>
      <c r="F29" s="6" t="n">
        <f aca="false">IF(A29,max_fav_fitness_gain*EXP(-alpha_fav*B29^gamma_fav),-EXP(-alpha_del*B29^gamma_del))</f>
        <v>-0.000529501786339754</v>
      </c>
      <c r="G29" s="8" t="n">
        <v>1</v>
      </c>
      <c r="H29" s="54" t="n">
        <f aca="false">$G29*(($D29-1)*lb_modulo+lb_modulo*$G29)</f>
        <v>146567387.229525</v>
      </c>
      <c r="I29" s="54"/>
      <c r="J29" s="55" t="str">
        <f aca="false">IF(A29,".true.",".false.")</f>
        <v>.false.</v>
      </c>
    </row>
    <row collapsed="false" customFormat="false" customHeight="false" hidden="false" ht="14" outlineLevel="0" r="30">
      <c r="A30" s="0" t="n">
        <v>0</v>
      </c>
      <c r="B30" s="48" t="n">
        <f aca="true">RAND()</f>
        <v>0.271303997375071</v>
      </c>
      <c r="C30" s="9" t="n">
        <f aca="false">RANDBETWEEN(1,pop_size)</f>
        <v>43</v>
      </c>
      <c r="D30" s="6" t="n">
        <f aca="false">RANDBETWEEN(1,num_linkage_subunits)</f>
        <v>945</v>
      </c>
      <c r="E30" s="6" t="n">
        <f aca="false">RANDBETWEEN(1,2)</f>
        <v>1</v>
      </c>
      <c r="F30" s="6" t="n">
        <f aca="false">IF(A30,max_fav_fitness_gain*EXP(-alpha_fav*B30^gamma_fav),-EXP(-alpha_del*B30^gamma_del))</f>
        <v>-0.0020340294524702</v>
      </c>
      <c r="G30" s="8" t="n">
        <v>1</v>
      </c>
      <c r="H30" s="54" t="n">
        <f aca="false">$G30*(($D30-1)*lb_modulo+lb_modulo*$G30)</f>
        <v>1025971710.60667</v>
      </c>
      <c r="I30" s="54"/>
      <c r="J30" s="55" t="str">
        <f aca="false">IF(A30,".true.",".false.")</f>
        <v>.false.</v>
      </c>
    </row>
    <row collapsed="false" customFormat="false" customHeight="false" hidden="false" ht="14" outlineLevel="0" r="31">
      <c r="A31" s="0" t="n">
        <v>0</v>
      </c>
      <c r="B31" s="48" t="n">
        <f aca="true">RAND()</f>
        <v>0.0519578037783504</v>
      </c>
      <c r="C31" s="9" t="n">
        <f aca="false">RANDBETWEEN(1,pop_size)</f>
        <v>3</v>
      </c>
      <c r="D31" s="6" t="n">
        <f aca="false">RANDBETWEEN(1,num_linkage_subunits)</f>
        <v>307</v>
      </c>
      <c r="E31" s="6" t="n">
        <f aca="false">RANDBETWEEN(1,2)</f>
        <v>2</v>
      </c>
      <c r="F31" s="6" t="n">
        <f aca="false">IF(A31,max_fav_fitness_gain*EXP(-alpha_fav*B31^gamma_fav),-EXP(-alpha_del*B31^gamma_del))</f>
        <v>-0.0268191586283321</v>
      </c>
      <c r="G31" s="8" t="n">
        <v>1</v>
      </c>
      <c r="H31" s="54" t="n">
        <f aca="false">$G31*(($D31-1)*lb_modulo+lb_modulo*$G31)</f>
        <v>333305095.403438</v>
      </c>
      <c r="I31" s="54"/>
      <c r="J31" s="55" t="str">
        <f aca="false">IF(A31,".true.",".false.")</f>
        <v>.false.</v>
      </c>
    </row>
    <row collapsed="false" customFormat="false" customHeight="false" hidden="false" ht="14" outlineLevel="0" r="32">
      <c r="A32" s="0" t="n">
        <v>0</v>
      </c>
      <c r="B32" s="48" t="n">
        <f aca="true">RAND()</f>
        <v>0.585042777471244</v>
      </c>
      <c r="C32" s="9" t="n">
        <f aca="false">RANDBETWEEN(1,pop_size)</f>
        <v>21</v>
      </c>
      <c r="D32" s="6" t="n">
        <f aca="false">RANDBETWEEN(1,num_linkage_subunits)</f>
        <v>385</v>
      </c>
      <c r="E32" s="6" t="n">
        <f aca="false">RANDBETWEEN(1,2)</f>
        <v>2</v>
      </c>
      <c r="F32" s="6" t="n">
        <f aca="false">IF(A32,max_fav_fitness_gain*EXP(-alpha_fav*B32^gamma_fav),-EXP(-alpha_del*B32^gamma_del))</f>
        <v>-0.000349349961069554</v>
      </c>
      <c r="G32" s="8" t="n">
        <v>1</v>
      </c>
      <c r="H32" s="54" t="n">
        <f aca="false">$G32*(($D32-1)*lb_modulo+lb_modulo*$G32)</f>
        <v>417988474.691608</v>
      </c>
      <c r="I32" s="54"/>
      <c r="J32" s="55" t="str">
        <f aca="false">IF(A32,".true.",".false.")</f>
        <v>.false.</v>
      </c>
    </row>
    <row collapsed="false" customFormat="false" customHeight="false" hidden="false" ht="14" outlineLevel="0" r="33">
      <c r="A33" s="0" t="n">
        <v>0</v>
      </c>
      <c r="B33" s="48" t="n">
        <f aca="true">RAND()</f>
        <v>0.920170748606324</v>
      </c>
      <c r="C33" s="9" t="n">
        <f aca="false">RANDBETWEEN(1,pop_size)</f>
        <v>95</v>
      </c>
      <c r="D33" s="6" t="n">
        <f aca="false">RANDBETWEEN(1,num_linkage_subunits)</f>
        <v>768</v>
      </c>
      <c r="E33" s="6" t="n">
        <f aca="false">RANDBETWEEN(1,2)</f>
        <v>2</v>
      </c>
      <c r="F33" s="6" t="n">
        <f aca="false">IF(A33,max_fav_fitness_gain*EXP(-alpha_fav*B33^gamma_fav),-EXP(-alpha_del*B33^gamma_del))</f>
        <v>-9.86554978105576E-005</v>
      </c>
      <c r="G33" s="8" t="n">
        <v>1</v>
      </c>
      <c r="H33" s="54" t="n">
        <f aca="false">$G33*(($D33-1)*lb_modulo+lb_modulo*$G33)</f>
        <v>833805580.683519</v>
      </c>
      <c r="I33" s="54"/>
      <c r="J33" s="55" t="str">
        <f aca="false">IF(A33,".true.",".false.")</f>
        <v>.false.</v>
      </c>
    </row>
    <row collapsed="false" customFormat="false" customHeight="false" hidden="false" ht="14" outlineLevel="0" r="34">
      <c r="A34" s="0" t="n">
        <v>0</v>
      </c>
      <c r="B34" s="48" t="n">
        <f aca="true">RAND()</f>
        <v>0.673640499357134</v>
      </c>
      <c r="C34" s="9" t="n">
        <f aca="false">RANDBETWEEN(1,pop_size)</f>
        <v>29</v>
      </c>
      <c r="D34" s="6" t="n">
        <f aca="false">RANDBETWEEN(1,num_linkage_subunits)</f>
        <v>575</v>
      </c>
      <c r="E34" s="6" t="n">
        <f aca="false">RANDBETWEEN(1,2)</f>
        <v>1</v>
      </c>
      <c r="F34" s="6" t="n">
        <f aca="false">IF(A34,max_fav_fitness_gain*EXP(-alpha_fav*B34^gamma_fav),-EXP(-alpha_del*B34^gamma_del))</f>
        <v>-0.000240365010491054</v>
      </c>
      <c r="G34" s="8" t="n">
        <v>1</v>
      </c>
      <c r="H34" s="54" t="n">
        <f aca="false">$G34*(($D34-1)*lb_modulo+lb_modulo*$G34)</f>
        <v>624268501.162791</v>
      </c>
      <c r="I34" s="54"/>
      <c r="J34" s="55" t="str">
        <f aca="false">IF(A34,".true.",".false.")</f>
        <v>.false.</v>
      </c>
    </row>
    <row collapsed="false" customFormat="false" customHeight="false" hidden="false" ht="14" outlineLevel="0" r="35">
      <c r="A35" s="0" t="n">
        <v>0</v>
      </c>
      <c r="B35" s="48" t="n">
        <f aca="true">RAND()</f>
        <v>0.379424736369401</v>
      </c>
      <c r="C35" s="9" t="n">
        <f aca="false">RANDBETWEEN(1,pop_size)</f>
        <v>75</v>
      </c>
      <c r="D35" s="6" t="n">
        <f aca="false">RANDBETWEEN(1,num_linkage_subunits)</f>
        <v>450</v>
      </c>
      <c r="E35" s="6" t="n">
        <f aca="false">RANDBETWEEN(1,2)</f>
        <v>2</v>
      </c>
      <c r="F35" s="6" t="n">
        <f aca="false">IF(A35,max_fav_fitness_gain*EXP(-alpha_fav*B35^gamma_fav),-EXP(-alpha_del*B35^gamma_del))</f>
        <v>-0.000994919068028377</v>
      </c>
      <c r="G35" s="8" t="n">
        <v>1</v>
      </c>
      <c r="H35" s="54" t="n">
        <f aca="false">$G35*(($D35-1)*lb_modulo+lb_modulo*$G35)</f>
        <v>488557957.431749</v>
      </c>
      <c r="I35" s="54"/>
      <c r="J35" s="55" t="str">
        <f aca="false">IF(A35,".true.",".false.")</f>
        <v>.false.</v>
      </c>
    </row>
    <row collapsed="false" customFormat="false" customHeight="false" hidden="false" ht="14" outlineLevel="0" r="36">
      <c r="A36" s="0" t="n">
        <v>0</v>
      </c>
      <c r="B36" s="48" t="n">
        <f aca="true">RAND()</f>
        <v>0.101950109936297</v>
      </c>
      <c r="C36" s="9" t="n">
        <f aca="false">RANDBETWEEN(1,pop_size)</f>
        <v>7</v>
      </c>
      <c r="D36" s="6" t="n">
        <f aca="false">RANDBETWEEN(1,num_linkage_subunits)</f>
        <v>317</v>
      </c>
      <c r="E36" s="6" t="n">
        <f aca="false">RANDBETWEEN(1,2)</f>
        <v>2</v>
      </c>
      <c r="F36" s="6" t="n">
        <f aca="false">IF(A36,max_fav_fitness_gain*EXP(-alpha_fav*B36^gamma_fav),-EXP(-alpha_del*B36^gamma_del))</f>
        <v>-0.0110359985638456</v>
      </c>
      <c r="G36" s="8" t="n">
        <v>1</v>
      </c>
      <c r="H36" s="54" t="n">
        <f aca="false">$G36*(($D36-1)*lb_modulo+lb_modulo*$G36)</f>
        <v>344161938.901921</v>
      </c>
      <c r="I36" s="54"/>
      <c r="J36" s="55" t="str">
        <f aca="false">IF(A36,".true.",".false.")</f>
        <v>.false.</v>
      </c>
    </row>
    <row collapsed="false" customFormat="false" customHeight="false" hidden="false" ht="14" outlineLevel="0" r="37">
      <c r="A37" s="0" t="n">
        <v>0</v>
      </c>
      <c r="B37" s="48" t="n">
        <f aca="true">RAND()</f>
        <v>0.134714659303427</v>
      </c>
      <c r="C37" s="9" t="n">
        <f aca="false">RANDBETWEEN(1,pop_size)</f>
        <v>66</v>
      </c>
      <c r="D37" s="6" t="n">
        <f aca="false">RANDBETWEEN(1,num_linkage_subunits)</f>
        <v>738</v>
      </c>
      <c r="E37" s="6" t="n">
        <f aca="false">RANDBETWEEN(1,2)</f>
        <v>2</v>
      </c>
      <c r="F37" s="6" t="n">
        <f aca="false">IF(A37,max_fav_fitness_gain*EXP(-alpha_fav*B37^gamma_fav),-EXP(-alpha_del*B37^gamma_del))</f>
        <v>-0.00719351608171412</v>
      </c>
      <c r="G37" s="8" t="n">
        <v>1</v>
      </c>
      <c r="H37" s="54" t="n">
        <f aca="false">$G37*(($D37-1)*lb_modulo+lb_modulo*$G37)</f>
        <v>801235050.188069</v>
      </c>
      <c r="I37" s="54"/>
      <c r="J37" s="55" t="str">
        <f aca="false">IF(A37,".true.",".false.")</f>
        <v>.false.</v>
      </c>
    </row>
    <row collapsed="false" customFormat="false" customHeight="false" hidden="false" ht="14" outlineLevel="0" r="38">
      <c r="A38" s="0" t="n">
        <v>0</v>
      </c>
      <c r="B38" s="48" t="n">
        <f aca="true">RAND()</f>
        <v>0.879986100364476</v>
      </c>
      <c r="C38" s="9" t="n">
        <f aca="false">RANDBETWEEN(1,pop_size)</f>
        <v>15</v>
      </c>
      <c r="D38" s="6" t="n">
        <f aca="false">RANDBETWEEN(1,num_linkage_subunits)</f>
        <v>607</v>
      </c>
      <c r="E38" s="6" t="n">
        <f aca="false">RANDBETWEEN(1,2)</f>
        <v>1</v>
      </c>
      <c r="F38" s="6" t="n">
        <f aca="false">IF(A38,max_fav_fitness_gain*EXP(-alpha_fav*B38^gamma_fav),-EXP(-alpha_del*B38^gamma_del))</f>
        <v>-0.000112702721167799</v>
      </c>
      <c r="G38" s="8" t="n">
        <v>1</v>
      </c>
      <c r="H38" s="54" t="n">
        <f aca="false">$G38*(($D38-1)*lb_modulo+lb_modulo*$G38)</f>
        <v>659010400.357937</v>
      </c>
      <c r="I38" s="54"/>
      <c r="J38" s="55" t="str">
        <f aca="false">IF(A38,".true.",".false.")</f>
        <v>.false.</v>
      </c>
    </row>
    <row collapsed="false" customFormat="false" customHeight="false" hidden="false" ht="14" outlineLevel="0" r="39">
      <c r="A39" s="0" t="n">
        <v>0</v>
      </c>
      <c r="B39" s="48" t="n">
        <f aca="true">RAND()</f>
        <v>0.382303702179343</v>
      </c>
      <c r="C39" s="9" t="n">
        <f aca="false">RANDBETWEEN(1,pop_size)</f>
        <v>68</v>
      </c>
      <c r="D39" s="6" t="n">
        <f aca="false">RANDBETWEEN(1,num_linkage_subunits)</f>
        <v>910</v>
      </c>
      <c r="E39" s="6" t="n">
        <f aca="false">RANDBETWEEN(1,2)</f>
        <v>2</v>
      </c>
      <c r="F39" s="6" t="n">
        <f aca="false">IF(A39,max_fav_fitness_gain*EXP(-alpha_fav*B39^gamma_fav),-EXP(-alpha_del*B39^gamma_del))</f>
        <v>-0.000978116185961384</v>
      </c>
      <c r="G39" s="8" t="n">
        <v>1</v>
      </c>
      <c r="H39" s="54" t="n">
        <f aca="false">$G39*(($D39-1)*lb_modulo+lb_modulo*$G39)</f>
        <v>987972758.361982</v>
      </c>
      <c r="I39" s="54"/>
      <c r="J39" s="55" t="str">
        <f aca="false">IF(A39,".true.",".false.")</f>
        <v>.false.</v>
      </c>
    </row>
    <row collapsed="false" customFormat="false" customHeight="false" hidden="false" ht="14" outlineLevel="0" r="40">
      <c r="A40" s="0" t="n">
        <v>0</v>
      </c>
      <c r="B40" s="48" t="n">
        <f aca="true">RAND()</f>
        <v>0.410166047047824</v>
      </c>
      <c r="C40" s="9" t="n">
        <f aca="false">RANDBETWEEN(1,pop_size)</f>
        <v>33</v>
      </c>
      <c r="D40" s="6" t="n">
        <f aca="false">RANDBETWEEN(1,num_linkage_subunits)</f>
        <v>418</v>
      </c>
      <c r="E40" s="6" t="n">
        <f aca="false">RANDBETWEEN(1,2)</f>
        <v>1</v>
      </c>
      <c r="F40" s="6" t="n">
        <f aca="false">IF(A40,max_fav_fitness_gain*EXP(-alpha_fav*B40^gamma_fav),-EXP(-alpha_del*B40^gamma_del))</f>
        <v>-0.000833046081398567</v>
      </c>
      <c r="G40" s="8" t="n">
        <v>1</v>
      </c>
      <c r="H40" s="54" t="n">
        <f aca="false">$G40*(($D40-1)*lb_modulo+lb_modulo*$G40)</f>
        <v>453816058.236603</v>
      </c>
      <c r="I40" s="54"/>
      <c r="J40" s="55" t="str">
        <f aca="false">IF(A40,".true.",".false.")</f>
        <v>.false.</v>
      </c>
    </row>
    <row collapsed="false" customFormat="false" customHeight="false" hidden="false" ht="14" outlineLevel="0" r="41">
      <c r="A41" s="0" t="n">
        <v>0</v>
      </c>
      <c r="B41" s="48" t="n">
        <f aca="true">RAND()</f>
        <v>0.747736831195653</v>
      </c>
      <c r="C41" s="9" t="n">
        <f aca="false">RANDBETWEEN(1,pop_size)</f>
        <v>86</v>
      </c>
      <c r="D41" s="6" t="n">
        <f aca="false">RANDBETWEEN(1,num_linkage_subunits)</f>
        <v>933</v>
      </c>
      <c r="E41" s="6" t="n">
        <f aca="false">RANDBETWEEN(1,2)</f>
        <v>2</v>
      </c>
      <c r="F41" s="6" t="n">
        <f aca="false">IF(A41,max_fav_fitness_gain*EXP(-alpha_fav*B41^gamma_fav),-EXP(-alpha_del*B41^gamma_del))</f>
        <v>-0.000180220513769652</v>
      </c>
      <c r="G41" s="8" t="n">
        <v>1</v>
      </c>
      <c r="H41" s="54" t="n">
        <f aca="false">$G41*(($D41-1)*lb_modulo+lb_modulo*$G41)</f>
        <v>1012943498.40849</v>
      </c>
      <c r="I41" s="54"/>
      <c r="J41" s="55" t="str">
        <f aca="false">IF(A41,".true.",".false.")</f>
        <v>.false.</v>
      </c>
    </row>
    <row collapsed="false" customFormat="false" customHeight="false" hidden="false" ht="14" outlineLevel="0" r="42">
      <c r="A42" s="0" t="n">
        <v>0</v>
      </c>
      <c r="B42" s="48" t="n">
        <f aca="true">RAND()</f>
        <v>0.810550283640623</v>
      </c>
      <c r="C42" s="9" t="n">
        <f aca="false">RANDBETWEEN(1,pop_size)</f>
        <v>46</v>
      </c>
      <c r="D42" s="6" t="n">
        <f aca="false">RANDBETWEEN(1,num_linkage_subunits)</f>
        <v>435</v>
      </c>
      <c r="E42" s="6" t="n">
        <f aca="false">RANDBETWEEN(1,2)</f>
        <v>2</v>
      </c>
      <c r="F42" s="6" t="n">
        <f aca="false">IF(A42,max_fav_fitness_gain*EXP(-alpha_fav*B42^gamma_fav),-EXP(-alpha_del*B42^gamma_del))</f>
        <v>-0.000143277521489918</v>
      </c>
      <c r="G42" s="8" t="n">
        <v>1</v>
      </c>
      <c r="H42" s="54" t="n">
        <f aca="false">$G42*(($D42-1)*lb_modulo+lb_modulo*$G42)</f>
        <v>472272692.184024</v>
      </c>
      <c r="I42" s="54"/>
      <c r="J42" s="55" t="str">
        <f aca="false">IF(A42,".true.",".false.")</f>
        <v>.false.</v>
      </c>
    </row>
    <row collapsed="false" customFormat="false" customHeight="false" hidden="false" ht="14" outlineLevel="0" r="43">
      <c r="A43" s="0" t="n">
        <v>0</v>
      </c>
      <c r="B43" s="48" t="n">
        <f aca="true">RAND()</f>
        <v>0.323869619518518</v>
      </c>
      <c r="C43" s="9" t="n">
        <f aca="false">RANDBETWEEN(1,pop_size)</f>
        <v>84</v>
      </c>
      <c r="D43" s="6" t="n">
        <f aca="false">RANDBETWEEN(1,num_linkage_subunits)</f>
        <v>488</v>
      </c>
      <c r="E43" s="6" t="n">
        <f aca="false">RANDBETWEEN(1,2)</f>
        <v>1</v>
      </c>
      <c r="F43" s="6" t="n">
        <f aca="false">IF(A43,max_fav_fitness_gain*EXP(-alpha_fav*B43^gamma_fav),-EXP(-alpha_del*B43^gamma_del))</f>
        <v>-0.00140800606630868</v>
      </c>
      <c r="G43" s="8" t="n">
        <v>1</v>
      </c>
      <c r="H43" s="54" t="n">
        <f aca="false">$G43*(($D43-1)*lb_modulo+lb_modulo*$G43)</f>
        <v>529813962.725986</v>
      </c>
      <c r="I43" s="54"/>
      <c r="J43" s="55" t="str">
        <f aca="false">IF(A43,".true.",".false.")</f>
        <v>.false.</v>
      </c>
    </row>
    <row collapsed="false" customFormat="false" customHeight="false" hidden="false" ht="14" outlineLevel="0" r="44">
      <c r="A44" s="0" t="n">
        <v>0</v>
      </c>
      <c r="B44" s="48" t="n">
        <f aca="true">RAND()</f>
        <v>0.961258489638567</v>
      </c>
      <c r="C44" s="9" t="n">
        <f aca="false">RANDBETWEEN(1,pop_size)</f>
        <v>36</v>
      </c>
      <c r="D44" s="6" t="n">
        <f aca="false">RANDBETWEEN(1,num_linkage_subunits)</f>
        <v>882</v>
      </c>
      <c r="E44" s="6" t="n">
        <f aca="false">RANDBETWEEN(1,2)</f>
        <v>1</v>
      </c>
      <c r="F44" s="6" t="n">
        <f aca="false">IF(A44,max_fav_fitness_gain*EXP(-alpha_fav*B44^gamma_fav),-EXP(-alpha_del*B44^gamma_del))</f>
        <v>-8.64457545719779E-005</v>
      </c>
      <c r="G44" s="8" t="n">
        <v>1</v>
      </c>
      <c r="H44" s="54" t="n">
        <f aca="false">$G44*(($D44-1)*lb_modulo+lb_modulo*$G44)</f>
        <v>957573596.566229</v>
      </c>
      <c r="I44" s="54"/>
      <c r="J44" s="55" t="str">
        <f aca="false">IF(A44,".true.",".false.")</f>
        <v>.false.</v>
      </c>
    </row>
    <row collapsed="false" customFormat="false" customHeight="false" hidden="false" ht="14" outlineLevel="0" r="45">
      <c r="A45" s="0" t="n">
        <v>0</v>
      </c>
      <c r="B45" s="48" t="n">
        <f aca="true">RAND()</f>
        <v>0.318848073016852</v>
      </c>
      <c r="C45" s="9" t="n">
        <f aca="false">RANDBETWEEN(1,pop_size)</f>
        <v>29</v>
      </c>
      <c r="D45" s="6" t="n">
        <f aca="false">RANDBETWEEN(1,num_linkage_subunits)</f>
        <v>290</v>
      </c>
      <c r="E45" s="6" t="n">
        <f aca="false">RANDBETWEEN(1,2)</f>
        <v>2</v>
      </c>
      <c r="F45" s="6" t="n">
        <f aca="false">IF(A45,max_fav_fitness_gain*EXP(-alpha_fav*B45^gamma_fav),-EXP(-alpha_del*B45^gamma_del))</f>
        <v>-0.00145570553719506</v>
      </c>
      <c r="G45" s="8" t="n">
        <v>1</v>
      </c>
      <c r="H45" s="54" t="n">
        <f aca="false">$G45*(($D45-1)*lb_modulo+lb_modulo*$G45)</f>
        <v>314848461.456016</v>
      </c>
      <c r="I45" s="54"/>
      <c r="J45" s="55" t="str">
        <f aca="false">IF(A45,".true.",".false.")</f>
        <v>.false.</v>
      </c>
    </row>
    <row collapsed="false" customFormat="false" customHeight="false" hidden="false" ht="14" outlineLevel="0" r="46">
      <c r="A46" s="0" t="n">
        <v>0</v>
      </c>
      <c r="B46" s="48" t="n">
        <f aca="true">RAND()</f>
        <v>0.496124830562621</v>
      </c>
      <c r="C46" s="9" t="n">
        <f aca="false">RANDBETWEEN(1,pop_size)</f>
        <v>34</v>
      </c>
      <c r="D46" s="6" t="n">
        <f aca="false">RANDBETWEEN(1,num_linkage_subunits)</f>
        <v>515</v>
      </c>
      <c r="E46" s="6" t="n">
        <f aca="false">RANDBETWEEN(1,2)</f>
        <v>2</v>
      </c>
      <c r="F46" s="6" t="n">
        <f aca="false">IF(A46,max_fav_fitness_gain*EXP(-alpha_fav*B46^gamma_fav),-EXP(-alpha_del*B46^gamma_del))</f>
        <v>-0.000529536399028989</v>
      </c>
      <c r="G46" s="8" t="n">
        <v>1</v>
      </c>
      <c r="H46" s="54" t="n">
        <f aca="false">$G46*(($D46-1)*lb_modulo+lb_modulo*$G46)</f>
        <v>559127440.171891</v>
      </c>
      <c r="I46" s="54"/>
      <c r="J46" s="55" t="str">
        <f aca="false">IF(A46,".true.",".false.")</f>
        <v>.false.</v>
      </c>
    </row>
    <row collapsed="false" customFormat="false" customHeight="false" hidden="false" ht="14" outlineLevel="0" r="47">
      <c r="A47" s="0" t="n">
        <v>0</v>
      </c>
      <c r="B47" s="48" t="n">
        <f aca="true">RAND()</f>
        <v>0.33401438081637</v>
      </c>
      <c r="C47" s="9" t="n">
        <f aca="false">RANDBETWEEN(1,pop_size)</f>
        <v>62</v>
      </c>
      <c r="D47" s="6" t="n">
        <f aca="false">RANDBETWEEN(1,num_linkage_subunits)</f>
        <v>98</v>
      </c>
      <c r="E47" s="6" t="n">
        <f aca="false">RANDBETWEEN(1,2)</f>
        <v>2</v>
      </c>
      <c r="F47" s="6" t="n">
        <f aca="false">IF(A47,max_fav_fitness_gain*EXP(-alpha_fav*B47^gamma_fav),-EXP(-alpha_del*B47^gamma_del))</f>
        <v>-0.00131773722089613</v>
      </c>
      <c r="G47" s="8" t="n">
        <v>1</v>
      </c>
      <c r="H47" s="54" t="n">
        <f aca="false">$G47*(($D47-1)*lb_modulo+lb_modulo*$G47)</f>
        <v>106397066.285137</v>
      </c>
      <c r="I47" s="54"/>
      <c r="J47" s="55" t="str">
        <f aca="false">IF(A47,".true.",".false.")</f>
        <v>.false.</v>
      </c>
    </row>
    <row collapsed="false" customFormat="false" customHeight="false" hidden="false" ht="14" outlineLevel="0" r="48">
      <c r="A48" s="0" t="n">
        <v>0</v>
      </c>
      <c r="B48" s="48" t="n">
        <f aca="true">RAND()</f>
        <v>0.195685335434973</v>
      </c>
      <c r="C48" s="9" t="n">
        <f aca="false">RANDBETWEEN(1,pop_size)</f>
        <v>8</v>
      </c>
      <c r="D48" s="6" t="n">
        <f aca="false">RANDBETWEEN(1,num_linkage_subunits)</f>
        <v>804</v>
      </c>
      <c r="E48" s="6" t="n">
        <f aca="false">RANDBETWEEN(1,2)</f>
        <v>1</v>
      </c>
      <c r="F48" s="6" t="n">
        <f aca="false">IF(A48,max_fav_fitness_gain*EXP(-alpha_fav*B48^gamma_fav),-EXP(-alpha_del*B48^gamma_del))</f>
        <v>-0.00380160431979691</v>
      </c>
      <c r="G48" s="8" t="n">
        <v>1</v>
      </c>
      <c r="H48" s="54" t="n">
        <f aca="false">$G48*(($D48-1)*lb_modulo+lb_modulo*$G48)</f>
        <v>872890217.278059</v>
      </c>
      <c r="I48" s="54"/>
      <c r="J48" s="55" t="str">
        <f aca="false">IF(A48,".true.",".false.")</f>
        <v>.false.</v>
      </c>
    </row>
    <row collapsed="false" customFormat="false" customHeight="false" hidden="false" ht="14" outlineLevel="0" r="49">
      <c r="A49" s="0" t="n">
        <v>0</v>
      </c>
      <c r="B49" s="48" t="n">
        <f aca="true">RAND()</f>
        <v>0.879738527350128</v>
      </c>
      <c r="C49" s="9" t="n">
        <f aca="false">RANDBETWEEN(1,pop_size)</f>
        <v>87</v>
      </c>
      <c r="D49" s="6" t="n">
        <f aca="false">RANDBETWEEN(1,num_linkage_subunits)</f>
        <v>817</v>
      </c>
      <c r="E49" s="6" t="n">
        <f aca="false">RANDBETWEEN(1,2)</f>
        <v>2</v>
      </c>
      <c r="F49" s="6" t="n">
        <f aca="false">IF(A49,max_fav_fitness_gain*EXP(-alpha_fav*B49^gamma_fav),-EXP(-alpha_del*B49^gamma_del))</f>
        <v>-0.000112796609892639</v>
      </c>
      <c r="G49" s="8" t="n">
        <v>1</v>
      </c>
      <c r="H49" s="54" t="n">
        <f aca="false">$G49*(($D49-1)*lb_modulo+lb_modulo*$G49)</f>
        <v>887004113.826087</v>
      </c>
      <c r="I49" s="54"/>
      <c r="J49" s="55" t="str">
        <f aca="false">IF(A49,".true.",".false.")</f>
        <v>.false.</v>
      </c>
    </row>
    <row collapsed="false" customFormat="false" customHeight="false" hidden="false" ht="14" outlineLevel="0" r="50">
      <c r="A50" s="0" t="n">
        <v>0</v>
      </c>
      <c r="B50" s="48" t="n">
        <f aca="true">RAND()</f>
        <v>0.575420961715281</v>
      </c>
      <c r="C50" s="9" t="n">
        <f aca="false">RANDBETWEEN(1,pop_size)</f>
        <v>89</v>
      </c>
      <c r="D50" s="6" t="n">
        <f aca="false">RANDBETWEEN(1,num_linkage_subunits)</f>
        <v>416</v>
      </c>
      <c r="E50" s="6" t="n">
        <f aca="false">RANDBETWEEN(1,2)</f>
        <v>2</v>
      </c>
      <c r="F50" s="6" t="n">
        <f aca="false">IF(A50,max_fav_fitness_gain*EXP(-alpha_fav*B50^gamma_fav),-EXP(-alpha_del*B50^gamma_del))</f>
        <v>-0.000364646924967958</v>
      </c>
      <c r="G50" s="8" t="n">
        <v>1</v>
      </c>
      <c r="H50" s="54" t="n">
        <f aca="false">$G50*(($D50-1)*lb_modulo+lb_modulo*$G50)</f>
        <v>451644689.536906</v>
      </c>
      <c r="I50" s="54"/>
      <c r="J50" s="55" t="str">
        <f aca="false">IF(A50,".true.",".false.")</f>
        <v>.false.</v>
      </c>
    </row>
    <row collapsed="false" customFormat="false" customHeight="false" hidden="false" ht="14" outlineLevel="0" r="51">
      <c r="A51" s="0" t="n">
        <v>0</v>
      </c>
      <c r="B51" s="48" t="n">
        <f aca="true">RAND()</f>
        <v>0.506251399405301</v>
      </c>
      <c r="C51" s="9" t="n">
        <f aca="false">RANDBETWEEN(1,pop_size)</f>
        <v>45</v>
      </c>
      <c r="D51" s="6" t="n">
        <f aca="false">RANDBETWEEN(1,num_linkage_subunits)</f>
        <v>244</v>
      </c>
      <c r="E51" s="6" t="n">
        <f aca="false">RANDBETWEEN(1,2)</f>
        <v>1</v>
      </c>
      <c r="F51" s="6" t="n">
        <f aca="false">IF(A51,max_fav_fitness_gain*EXP(-alpha_fav*B51^gamma_fav),-EXP(-alpha_del*B51^gamma_del))</f>
        <v>-0.000503818342603471</v>
      </c>
      <c r="G51" s="8" t="n">
        <v>1</v>
      </c>
      <c r="H51" s="54" t="n">
        <f aca="false">$G51*(($D51-1)*lb_modulo+lb_modulo*$G51)</f>
        <v>264906981.362993</v>
      </c>
      <c r="I51" s="54"/>
      <c r="J51" s="55" t="str">
        <f aca="false">IF(A51,".true.",".false.")</f>
        <v>.false.</v>
      </c>
    </row>
    <row collapsed="false" customFormat="false" customHeight="false" hidden="false" ht="14" outlineLevel="0" r="52">
      <c r="A52" s="0" t="n">
        <v>0</v>
      </c>
      <c r="B52" s="48" t="n">
        <f aca="true">RAND()</f>
        <v>0.972404054831713</v>
      </c>
      <c r="C52" s="9" t="n">
        <f aca="false">RANDBETWEEN(1,pop_size)</f>
        <v>42</v>
      </c>
      <c r="D52" s="6" t="n">
        <f aca="false">RANDBETWEEN(1,num_linkage_subunits)</f>
        <v>982</v>
      </c>
      <c r="E52" s="6" t="n">
        <f aca="false">RANDBETWEEN(1,2)</f>
        <v>2</v>
      </c>
      <c r="F52" s="6" t="n">
        <f aca="false">IF(A52,max_fav_fitness_gain*EXP(-alpha_fav*B52^gamma_fav),-EXP(-alpha_del*B52^gamma_del))</f>
        <v>-8.34574991464146E-005</v>
      </c>
      <c r="G52" s="8" t="n">
        <v>1</v>
      </c>
      <c r="H52" s="54" t="n">
        <f aca="false">$G52*(($D52-1)*lb_modulo+lb_modulo*$G52)</f>
        <v>1066142031.55106</v>
      </c>
      <c r="I52" s="54"/>
      <c r="J52" s="55" t="str">
        <f aca="false">IF(A52,".true.",".false.")</f>
        <v>.false.</v>
      </c>
    </row>
    <row collapsed="false" customFormat="false" customHeight="false" hidden="false" ht="14" outlineLevel="0" r="53">
      <c r="A53" s="0" t="n">
        <v>0</v>
      </c>
      <c r="B53" s="48" t="n">
        <f aca="true">RAND()</f>
        <v>0.721496808342636</v>
      </c>
      <c r="C53" s="9" t="n">
        <f aca="false">RANDBETWEEN(1,pop_size)</f>
        <v>56</v>
      </c>
      <c r="D53" s="6" t="n">
        <f aca="false">RANDBETWEEN(1,num_linkage_subunits)</f>
        <v>444</v>
      </c>
      <c r="E53" s="6" t="n">
        <f aca="false">RANDBETWEEN(1,2)</f>
        <v>2</v>
      </c>
      <c r="F53" s="6" t="n">
        <f aca="false">IF(A53,max_fav_fitness_gain*EXP(-alpha_fav*B53^gamma_fav),-EXP(-alpha_del*B53^gamma_del))</f>
        <v>-0.000199111760344932</v>
      </c>
      <c r="G53" s="8" t="n">
        <v>1</v>
      </c>
      <c r="H53" s="54" t="n">
        <f aca="false">$G53*(($D53-1)*lb_modulo+lb_modulo*$G53)</f>
        <v>482043851.332659</v>
      </c>
      <c r="I53" s="54"/>
      <c r="J53" s="55" t="str">
        <f aca="false">IF(A53,".true.",".false.")</f>
        <v>.false.</v>
      </c>
    </row>
    <row collapsed="false" customFormat="false" customHeight="false" hidden="false" ht="14" outlineLevel="0" r="54">
      <c r="A54" s="0" t="n">
        <v>0</v>
      </c>
      <c r="B54" s="48" t="n">
        <f aca="true">RAND()</f>
        <v>0.727077089250088</v>
      </c>
      <c r="C54" s="9" t="n">
        <f aca="false">RANDBETWEEN(1,pop_size)</f>
        <v>64</v>
      </c>
      <c r="D54" s="6" t="n">
        <f aca="false">RANDBETWEEN(1,num_linkage_subunits)</f>
        <v>269</v>
      </c>
      <c r="E54" s="6" t="n">
        <f aca="false">RANDBETWEEN(1,2)</f>
        <v>2</v>
      </c>
      <c r="F54" s="6" t="n">
        <f aca="false">IF(A54,max_fav_fitness_gain*EXP(-alpha_fav*B54^gamma_fav),-EXP(-alpha_del*B54^gamma_del))</f>
        <v>-0.000194895736080992</v>
      </c>
      <c r="G54" s="8" t="n">
        <v>1</v>
      </c>
      <c r="H54" s="54" t="n">
        <f aca="false">$G54*(($D54-1)*lb_modulo+lb_modulo*$G54)</f>
        <v>292049090.109201</v>
      </c>
      <c r="I54" s="54"/>
      <c r="J54" s="55" t="str">
        <f aca="false">IF(A54,".true.",".false.")</f>
        <v>.false.</v>
      </c>
    </row>
    <row collapsed="false" customFormat="false" customHeight="false" hidden="false" ht="14" outlineLevel="0" r="55">
      <c r="A55" s="0" t="n">
        <v>0</v>
      </c>
      <c r="B55" s="48" t="n">
        <f aca="true">RAND()</f>
        <v>0.743731627240777</v>
      </c>
      <c r="C55" s="9" t="n">
        <f aca="false">RANDBETWEEN(1,pop_size)</f>
        <v>34</v>
      </c>
      <c r="D55" s="6" t="n">
        <f aca="false">RANDBETWEEN(1,num_linkage_subunits)</f>
        <v>628</v>
      </c>
      <c r="E55" s="6" t="n">
        <f aca="false">RANDBETWEEN(1,2)</f>
        <v>1</v>
      </c>
      <c r="F55" s="6" t="n">
        <f aca="false">IF(A55,max_fav_fitness_gain*EXP(-alpha_fav*B55^gamma_fav),-EXP(-alpha_del*B55^gamma_del))</f>
        <v>-0.000182955433200561</v>
      </c>
      <c r="G55" s="8" t="n">
        <v>1</v>
      </c>
      <c r="H55" s="54" t="n">
        <f aca="false">$G55*(($D55-1)*lb_modulo+lb_modulo*$G55)</f>
        <v>681809771.704752</v>
      </c>
      <c r="I55" s="54"/>
      <c r="J55" s="55" t="str">
        <f aca="false">IF(A55,".true.",".false.")</f>
        <v>.false.</v>
      </c>
    </row>
    <row collapsed="false" customFormat="false" customHeight="false" hidden="false" ht="14" outlineLevel="0" r="56">
      <c r="A56" s="0" t="n">
        <v>0</v>
      </c>
      <c r="B56" s="48" t="n">
        <f aca="true">RAND()</f>
        <v>0.237845418509096</v>
      </c>
      <c r="C56" s="9" t="n">
        <f aca="false">RANDBETWEEN(1,pop_size)</f>
        <v>33</v>
      </c>
      <c r="D56" s="6" t="n">
        <f aca="false">RANDBETWEEN(1,num_linkage_subunits)</f>
        <v>972</v>
      </c>
      <c r="E56" s="6" t="n">
        <f aca="false">RANDBETWEEN(1,2)</f>
        <v>1</v>
      </c>
      <c r="F56" s="6" t="n">
        <f aca="false">IF(A56,max_fav_fitness_gain*EXP(-alpha_fav*B56^gamma_fav),-EXP(-alpha_del*B56^gamma_del))</f>
        <v>-0.00263789341109908</v>
      </c>
      <c r="G56" s="8" t="n">
        <v>1</v>
      </c>
      <c r="H56" s="54" t="n">
        <f aca="false">$G56*(($D56-1)*lb_modulo+lb_modulo*$G56)</f>
        <v>1055285188.05258</v>
      </c>
      <c r="I56" s="54"/>
      <c r="J56" s="55" t="str">
        <f aca="false">IF(A56,".true.",".false.")</f>
        <v>.false.</v>
      </c>
    </row>
    <row collapsed="false" customFormat="false" customHeight="false" hidden="false" ht="14" outlineLevel="0" r="57">
      <c r="A57" s="0" t="n">
        <v>0</v>
      </c>
      <c r="B57" s="48" t="n">
        <f aca="true">RAND()</f>
        <v>0.914779065642506</v>
      </c>
      <c r="C57" s="9" t="n">
        <f aca="false">RANDBETWEEN(1,pop_size)</f>
        <v>86</v>
      </c>
      <c r="D57" s="6" t="n">
        <f aca="false">RANDBETWEEN(1,num_linkage_subunits)</f>
        <v>507</v>
      </c>
      <c r="E57" s="6" t="n">
        <f aca="false">RANDBETWEEN(1,2)</f>
        <v>2</v>
      </c>
      <c r="F57" s="6" t="n">
        <f aca="false">IF(A57,max_fav_fitness_gain*EXP(-alpha_fav*B57^gamma_fav),-EXP(-alpha_del*B57^gamma_del))</f>
        <v>-0.000100410243736293</v>
      </c>
      <c r="G57" s="8" t="n">
        <v>1</v>
      </c>
      <c r="H57" s="54" t="n">
        <f aca="false">$G57*(($D57-1)*lb_modulo+lb_modulo*$G57)</f>
        <v>550441965.373104</v>
      </c>
      <c r="I57" s="54"/>
      <c r="J57" s="55" t="str">
        <f aca="false">IF(A57,".true.",".false.")</f>
        <v>.false.</v>
      </c>
    </row>
    <row collapsed="false" customFormat="false" customHeight="false" hidden="false" ht="14" outlineLevel="0" r="58">
      <c r="A58" s="0" t="n">
        <v>0</v>
      </c>
      <c r="B58" s="48" t="n">
        <f aca="true">RAND()</f>
        <v>0.695741834584624</v>
      </c>
      <c r="C58" s="9" t="n">
        <f aca="false">RANDBETWEEN(1,pop_size)</f>
        <v>25</v>
      </c>
      <c r="D58" s="6" t="n">
        <f aca="false">RANDBETWEEN(1,num_linkage_subunits)</f>
        <v>648</v>
      </c>
      <c r="E58" s="6" t="n">
        <f aca="false">RANDBETWEEN(1,2)</f>
        <v>2</v>
      </c>
      <c r="F58" s="6" t="n">
        <f aca="false">IF(A58,max_fav_fitness_gain*EXP(-alpha_fav*B58^gamma_fav),-EXP(-alpha_del*B58^gamma_del))</f>
        <v>-0.000220107407905324</v>
      </c>
      <c r="G58" s="8" t="n">
        <v>1</v>
      </c>
      <c r="H58" s="54" t="n">
        <f aca="false">$G58*(($D58-1)*lb_modulo+lb_modulo*$G58)</f>
        <v>703523458.701719</v>
      </c>
      <c r="I58" s="54"/>
      <c r="J58" s="55" t="str">
        <f aca="false">IF(A58,".true.",".false.")</f>
        <v>.false.</v>
      </c>
    </row>
    <row collapsed="false" customFormat="false" customHeight="false" hidden="false" ht="14" outlineLevel="0" r="59">
      <c r="A59" s="0" t="n">
        <v>0</v>
      </c>
      <c r="B59" s="48" t="n">
        <f aca="true">RAND()</f>
        <v>0.633473767898977</v>
      </c>
      <c r="C59" s="9" t="n">
        <f aca="false">RANDBETWEEN(1,pop_size)</f>
        <v>59</v>
      </c>
      <c r="D59" s="6" t="n">
        <f aca="false">RANDBETWEEN(1,num_linkage_subunits)</f>
        <v>556</v>
      </c>
      <c r="E59" s="6" t="n">
        <f aca="false">RANDBETWEEN(1,2)</f>
        <v>1</v>
      </c>
      <c r="F59" s="6" t="n">
        <f aca="false">IF(A59,max_fav_fitness_gain*EXP(-alpha_fav*B59^gamma_fav),-EXP(-alpha_del*B59^gamma_del))</f>
        <v>-0.000283522125744791</v>
      </c>
      <c r="G59" s="8" t="n">
        <v>1</v>
      </c>
      <c r="H59" s="54" t="n">
        <f aca="false">$G59*(($D59-1)*lb_modulo+lb_modulo*$G59)</f>
        <v>603640498.515672</v>
      </c>
      <c r="I59" s="54"/>
      <c r="J59" s="55" t="str">
        <f aca="false">IF(A59,".true.",".false.")</f>
        <v>.false.</v>
      </c>
    </row>
    <row collapsed="false" customFormat="false" customHeight="false" hidden="false" ht="14" outlineLevel="0" r="60">
      <c r="A60" s="0" t="n">
        <v>0</v>
      </c>
      <c r="B60" s="48" t="n">
        <f aca="true">RAND()</f>
        <v>0.410917101427913</v>
      </c>
      <c r="C60" s="9" t="n">
        <f aca="false">RANDBETWEEN(1,pop_size)</f>
        <v>60</v>
      </c>
      <c r="D60" s="6" t="n">
        <f aca="false">RANDBETWEEN(1,num_linkage_subunits)</f>
        <v>641</v>
      </c>
      <c r="E60" s="6" t="n">
        <f aca="false">RANDBETWEEN(1,2)</f>
        <v>2</v>
      </c>
      <c r="F60" s="6" t="n">
        <f aca="false">IF(A60,max_fav_fitness_gain*EXP(-alpha_fav*B60^gamma_fav),-EXP(-alpha_del*B60^gamma_del))</f>
        <v>-0.000829534544100611</v>
      </c>
      <c r="G60" s="8" t="n">
        <v>1</v>
      </c>
      <c r="H60" s="54" t="n">
        <f aca="false">$G60*(($D60-1)*lb_modulo+lb_modulo*$G60)</f>
        <v>695923668.252781</v>
      </c>
      <c r="I60" s="54"/>
      <c r="J60" s="55" t="str">
        <f aca="false">IF(A60,".true.",".false.")</f>
        <v>.false.</v>
      </c>
    </row>
    <row collapsed="false" customFormat="false" customHeight="false" hidden="false" ht="14" outlineLevel="0" r="61">
      <c r="A61" s="0" t="n">
        <v>0</v>
      </c>
      <c r="B61" s="48" t="n">
        <f aca="true">RAND()</f>
        <v>0.967045831959695</v>
      </c>
      <c r="C61" s="9" t="n">
        <f aca="false">RANDBETWEEN(1,pop_size)</f>
        <v>68</v>
      </c>
      <c r="D61" s="6" t="n">
        <f aca="false">RANDBETWEEN(1,num_linkage_subunits)</f>
        <v>604</v>
      </c>
      <c r="E61" s="6" t="n">
        <f aca="false">RANDBETWEEN(1,2)</f>
        <v>2</v>
      </c>
      <c r="F61" s="6" t="n">
        <f aca="false">IF(A61,max_fav_fitness_gain*EXP(-alpha_fav*B61^gamma_fav),-EXP(-alpha_del*B61^gamma_del))</f>
        <v>-8.48780856142336E-005</v>
      </c>
      <c r="G61" s="8" t="n">
        <v>1</v>
      </c>
      <c r="H61" s="54" t="n">
        <f aca="false">$G61*(($D61-1)*lb_modulo+lb_modulo*$G61)</f>
        <v>655753347.308392</v>
      </c>
      <c r="I61" s="54"/>
      <c r="J61" s="55" t="str">
        <f aca="false">IF(A61,".true.",".false.")</f>
        <v>.false.</v>
      </c>
    </row>
    <row collapsed="false" customFormat="false" customHeight="false" hidden="false" ht="14" outlineLevel="0" r="62">
      <c r="A62" s="0" t="n">
        <v>0</v>
      </c>
      <c r="B62" s="48" t="n">
        <f aca="true">RAND()</f>
        <v>0.685431571677327</v>
      </c>
      <c r="C62" s="9" t="n">
        <f aca="false">RANDBETWEEN(1,pop_size)</f>
        <v>62</v>
      </c>
      <c r="D62" s="6" t="n">
        <f aca="false">RANDBETWEEN(1,num_linkage_subunits)</f>
        <v>863</v>
      </c>
      <c r="E62" s="6" t="n">
        <f aca="false">RANDBETWEEN(1,2)</f>
        <v>2</v>
      </c>
      <c r="F62" s="6" t="n">
        <f aca="false">IF(A62,max_fav_fitness_gain*EXP(-alpha_fav*B62^gamma_fav),-EXP(-alpha_del*B62^gamma_del))</f>
        <v>-0.00022928121894307</v>
      </c>
      <c r="G62" s="8" t="n">
        <v>1</v>
      </c>
      <c r="H62" s="54" t="n">
        <f aca="false">$G62*(($D62-1)*lb_modulo+lb_modulo*$G62)</f>
        <v>936945593.91911</v>
      </c>
      <c r="I62" s="54"/>
      <c r="J62" s="55" t="str">
        <f aca="false">IF(A62,".true.",".false.")</f>
        <v>.false.</v>
      </c>
    </row>
    <row collapsed="false" customFormat="false" customHeight="false" hidden="false" ht="14" outlineLevel="0" r="63">
      <c r="A63" s="0" t="n">
        <v>0</v>
      </c>
      <c r="B63" s="48" t="n">
        <f aca="true">RAND()</f>
        <v>0.995959878899157</v>
      </c>
      <c r="C63" s="9" t="n">
        <f aca="false">RANDBETWEEN(1,pop_size)</f>
        <v>80</v>
      </c>
      <c r="D63" s="6" t="n">
        <f aca="false">RANDBETWEEN(1,num_linkage_subunits)</f>
        <v>37</v>
      </c>
      <c r="E63" s="6" t="n">
        <f aca="false">RANDBETWEEN(1,2)</f>
        <v>1</v>
      </c>
      <c r="F63" s="6" t="n">
        <f aca="false">IF(A63,max_fav_fitness_gain*EXP(-alpha_fav*B63^gamma_fav),-EXP(-alpha_del*B63^gamma_del))</f>
        <v>-7.75460190121824E-005</v>
      </c>
      <c r="G63" s="8" t="n">
        <v>1</v>
      </c>
      <c r="H63" s="54" t="n">
        <f aca="false">$G63*(($D63-1)*lb_modulo+lb_modulo*$G63)</f>
        <v>40170320.9443883</v>
      </c>
      <c r="I63" s="54"/>
      <c r="J63" s="55" t="str">
        <f aca="false">IF(A63,".true.",".false.")</f>
        <v>.false.</v>
      </c>
    </row>
    <row collapsed="false" customFormat="false" customHeight="false" hidden="false" ht="14" outlineLevel="0" r="64">
      <c r="A64" s="0" t="n">
        <v>0</v>
      </c>
      <c r="B64" s="48" t="n">
        <f aca="true">RAND()</f>
        <v>0.887216580566019</v>
      </c>
      <c r="C64" s="9" t="n">
        <f aca="false">RANDBETWEEN(1,pop_size)</f>
        <v>63</v>
      </c>
      <c r="D64" s="6" t="n">
        <f aca="false">RANDBETWEEN(1,num_linkage_subunits)</f>
        <v>382</v>
      </c>
      <c r="E64" s="6" t="n">
        <f aca="false">RANDBETWEEN(1,2)</f>
        <v>2</v>
      </c>
      <c r="F64" s="6" t="n">
        <f aca="false">IF(A64,max_fav_fitness_gain*EXP(-alpha_fav*B64^gamma_fav),-EXP(-alpha_del*B64^gamma_del))</f>
        <v>-0.000110002493208335</v>
      </c>
      <c r="G64" s="8" t="n">
        <v>1</v>
      </c>
      <c r="H64" s="54" t="n">
        <f aca="false">$G64*(($D64-1)*lb_modulo+lb_modulo*$G64)</f>
        <v>414731421.642063</v>
      </c>
      <c r="I64" s="54"/>
      <c r="J64" s="55" t="str">
        <f aca="false">IF(A64,".true.",".false.")</f>
        <v>.false.</v>
      </c>
    </row>
    <row collapsed="false" customFormat="false" customHeight="false" hidden="false" ht="14" outlineLevel="0" r="65">
      <c r="A65" s="0" t="n">
        <v>0</v>
      </c>
      <c r="B65" s="48" t="n">
        <f aca="true">RAND()</f>
        <v>0.359072071034461</v>
      </c>
      <c r="C65" s="9" t="n">
        <f aca="false">RANDBETWEEN(1,pop_size)</f>
        <v>91</v>
      </c>
      <c r="D65" s="6" t="n">
        <f aca="false">RANDBETWEEN(1,num_linkage_subunits)</f>
        <v>448</v>
      </c>
      <c r="E65" s="6" t="n">
        <f aca="false">RANDBETWEEN(1,2)</f>
        <v>1</v>
      </c>
      <c r="F65" s="6" t="n">
        <f aca="false">IF(A65,max_fav_fitness_gain*EXP(-alpha_fav*B65^gamma_fav),-EXP(-alpha_del*B65^gamma_del))</f>
        <v>-0.00112510735037345</v>
      </c>
      <c r="G65" s="8" t="n">
        <v>1</v>
      </c>
      <c r="H65" s="54" t="n">
        <f aca="false">$G65*(($D65-1)*lb_modulo+lb_modulo*$G65)</f>
        <v>486386588.732053</v>
      </c>
      <c r="I65" s="54"/>
      <c r="J65" s="55" t="str">
        <f aca="false">IF(A65,".true.",".false.")</f>
        <v>.false.</v>
      </c>
    </row>
    <row collapsed="false" customFormat="false" customHeight="false" hidden="false" ht="14" outlineLevel="0" r="66">
      <c r="A66" s="0" t="n">
        <v>0</v>
      </c>
      <c r="B66" s="48" t="n">
        <f aca="true">RAND()</f>
        <v>0.375384615268558</v>
      </c>
      <c r="C66" s="9" t="n">
        <f aca="false">RANDBETWEEN(1,pop_size)</f>
        <v>54</v>
      </c>
      <c r="D66" s="6" t="n">
        <f aca="false">RANDBETWEEN(1,num_linkage_subunits)</f>
        <v>486</v>
      </c>
      <c r="E66" s="6" t="n">
        <f aca="false">RANDBETWEEN(1,2)</f>
        <v>1</v>
      </c>
      <c r="F66" s="6" t="n">
        <f aca="false">IF(A66,max_fav_fitness_gain*EXP(-alpha_fav*B66^gamma_fav),-EXP(-alpha_del*B66^gamma_del))</f>
        <v>-0.00101913727056794</v>
      </c>
      <c r="G66" s="8" t="n">
        <v>1</v>
      </c>
      <c r="H66" s="54" t="n">
        <f aca="false">$G66*(($D66-1)*lb_modulo+lb_modulo*$G66)</f>
        <v>527642594.026289</v>
      </c>
      <c r="I66" s="54"/>
      <c r="J66" s="55" t="str">
        <f aca="false">IF(A66,".true.",".false.")</f>
        <v>.false.</v>
      </c>
    </row>
    <row collapsed="false" customFormat="false" customHeight="false" hidden="false" ht="14" outlineLevel="0" r="67">
      <c r="A67" s="0" t="n">
        <v>0</v>
      </c>
      <c r="B67" s="48" t="n">
        <f aca="true">RAND()</f>
        <v>0.989166690502316</v>
      </c>
      <c r="C67" s="9" t="n">
        <f aca="false">RANDBETWEEN(1,pop_size)</f>
        <v>69</v>
      </c>
      <c r="D67" s="6" t="n">
        <f aca="false">RANDBETWEEN(1,num_linkage_subunits)</f>
        <v>699</v>
      </c>
      <c r="E67" s="6" t="n">
        <f aca="false">RANDBETWEEN(1,2)</f>
        <v>1</v>
      </c>
      <c r="F67" s="6" t="n">
        <f aca="false">IF(A67,max_fav_fitness_gain*EXP(-alpha_fav*B67^gamma_fav),-EXP(-alpha_del*B67^gamma_del))</f>
        <v>-7.91968731756312E-005</v>
      </c>
      <c r="G67" s="8" t="n">
        <v>1</v>
      </c>
      <c r="H67" s="54" t="n">
        <f aca="false">$G67*(($D67-1)*lb_modulo+lb_modulo*$G67)</f>
        <v>758893360.543984</v>
      </c>
      <c r="I67" s="54"/>
      <c r="J67" s="55" t="str">
        <f aca="false">IF(A67,".true.",".false.")</f>
        <v>.false.</v>
      </c>
    </row>
    <row collapsed="false" customFormat="false" customHeight="false" hidden="false" ht="14" outlineLevel="0" r="68">
      <c r="A68" s="0" t="n">
        <v>0</v>
      </c>
      <c r="B68" s="48" t="n">
        <f aca="true">RAND()</f>
        <v>0.493786730337888</v>
      </c>
      <c r="C68" s="9" t="n">
        <f aca="false">RANDBETWEEN(1,pop_size)</f>
        <v>56</v>
      </c>
      <c r="D68" s="6" t="n">
        <f aca="false">RANDBETWEEN(1,num_linkage_subunits)</f>
        <v>197</v>
      </c>
      <c r="E68" s="6" t="n">
        <f aca="false">RANDBETWEEN(1,2)</f>
        <v>2</v>
      </c>
      <c r="F68" s="6" t="n">
        <f aca="false">IF(A68,max_fav_fitness_gain*EXP(-alpha_fav*B68^gamma_fav),-EXP(-alpha_del*B68^gamma_del))</f>
        <v>-0.000535710616739744</v>
      </c>
      <c r="G68" s="8" t="n">
        <v>1</v>
      </c>
      <c r="H68" s="54" t="n">
        <f aca="false">$G68*(($D68-1)*lb_modulo+lb_modulo*$G68)</f>
        <v>213879816.920121</v>
      </c>
      <c r="I68" s="54"/>
      <c r="J68" s="55" t="str">
        <f aca="false">IF(A68,".true.",".false.")</f>
        <v>.false.</v>
      </c>
    </row>
    <row collapsed="false" customFormat="false" customHeight="false" hidden="false" ht="14" outlineLevel="0" r="69">
      <c r="A69" s="0" t="n">
        <v>0</v>
      </c>
      <c r="B69" s="48" t="n">
        <f aca="true">RAND()</f>
        <v>0.255370716098696</v>
      </c>
      <c r="C69" s="9" t="n">
        <f aca="false">RANDBETWEEN(1,pop_size)</f>
        <v>69</v>
      </c>
      <c r="D69" s="6" t="n">
        <f aca="false">RANDBETWEEN(1,num_linkage_subunits)</f>
        <v>104</v>
      </c>
      <c r="E69" s="6" t="n">
        <f aca="false">RANDBETWEEN(1,2)</f>
        <v>1</v>
      </c>
      <c r="F69" s="6" t="n">
        <f aca="false">IF(A69,max_fav_fitness_gain*EXP(-alpha_fav*B69^gamma_fav),-EXP(-alpha_del*B69^gamma_del))</f>
        <v>-0.00229548421874753</v>
      </c>
      <c r="G69" s="8" t="n">
        <v>1</v>
      </c>
      <c r="H69" s="54" t="n">
        <f aca="false">$G69*(($D69-1)*lb_modulo+lb_modulo*$G69)</f>
        <v>112911172.384226</v>
      </c>
      <c r="I69" s="54"/>
      <c r="J69" s="55" t="str">
        <f aca="false">IF(A69,".true.",".false.")</f>
        <v>.false.</v>
      </c>
    </row>
    <row collapsed="false" customFormat="false" customHeight="false" hidden="false" ht="14" outlineLevel="0" r="70">
      <c r="A70" s="0" t="n">
        <v>0</v>
      </c>
      <c r="B70" s="48" t="n">
        <f aca="true">RAND()</f>
        <v>0.37147039314732</v>
      </c>
      <c r="C70" s="9" t="n">
        <f aca="false">RANDBETWEEN(1,pop_size)</f>
        <v>36</v>
      </c>
      <c r="D70" s="6" t="n">
        <f aca="false">RANDBETWEEN(1,num_linkage_subunits)</f>
        <v>620</v>
      </c>
      <c r="E70" s="6" t="n">
        <f aca="false">RANDBETWEEN(1,2)</f>
        <v>1</v>
      </c>
      <c r="F70" s="6" t="n">
        <f aca="false">IF(A70,max_fav_fitness_gain*EXP(-alpha_fav*B70^gamma_fav),-EXP(-alpha_del*B70^gamma_del))</f>
        <v>-0.00104333719152004</v>
      </c>
      <c r="G70" s="8" t="n">
        <v>1</v>
      </c>
      <c r="H70" s="54" t="n">
        <f aca="false">$G70*(($D70-1)*lb_modulo+lb_modulo*$G70)</f>
        <v>673124296.905966</v>
      </c>
      <c r="I70" s="54"/>
      <c r="J70" s="55" t="str">
        <f aca="false">IF(A70,".true.",".false.")</f>
        <v>.false.</v>
      </c>
    </row>
    <row collapsed="false" customFormat="false" customHeight="false" hidden="false" ht="14" outlineLevel="0" r="71">
      <c r="A71" s="0" t="n">
        <v>0</v>
      </c>
      <c r="B71" s="48" t="n">
        <f aca="true">RAND()</f>
        <v>0.903952777851373</v>
      </c>
      <c r="C71" s="9" t="n">
        <f aca="false">RANDBETWEEN(1,pop_size)</f>
        <v>89</v>
      </c>
      <c r="D71" s="6" t="n">
        <f aca="false">RANDBETWEEN(1,num_linkage_subunits)</f>
        <v>614</v>
      </c>
      <c r="E71" s="6" t="n">
        <f aca="false">RANDBETWEEN(1,2)</f>
        <v>2</v>
      </c>
      <c r="F71" s="6" t="n">
        <f aca="false">IF(A71,max_fav_fitness_gain*EXP(-alpha_fav*B71^gamma_fav),-EXP(-alpha_del*B71^gamma_del))</f>
        <v>-0.000104050660249583</v>
      </c>
      <c r="G71" s="8" t="n">
        <v>1</v>
      </c>
      <c r="H71" s="54" t="n">
        <f aca="false">$G71*(($D71-1)*lb_modulo+lb_modulo*$G71)</f>
        <v>666610190.806876</v>
      </c>
      <c r="I71" s="54"/>
      <c r="J71" s="55" t="str">
        <f aca="false">IF(A71,".true.",".false.")</f>
        <v>.false.</v>
      </c>
    </row>
    <row collapsed="false" customFormat="false" customHeight="false" hidden="false" ht="14" outlineLevel="0" r="72">
      <c r="A72" s="0" t="n">
        <v>0</v>
      </c>
      <c r="B72" s="48" t="n">
        <f aca="true">RAND()</f>
        <v>0.00310754729434848</v>
      </c>
      <c r="C72" s="9" t="n">
        <f aca="false">RANDBETWEEN(1,pop_size)</f>
        <v>55</v>
      </c>
      <c r="D72" s="6" t="n">
        <f aca="false">RANDBETWEEN(1,num_linkage_subunits)</f>
        <v>47</v>
      </c>
      <c r="E72" s="6" t="n">
        <f aca="false">RANDBETWEEN(1,2)</f>
        <v>1</v>
      </c>
      <c r="F72" s="6" t="n">
        <f aca="false">IF(A72,max_fav_fitness_gain*EXP(-alpha_fav*B72^gamma_fav),-EXP(-alpha_del*B72^gamma_del))</f>
        <v>-0.235398603534741</v>
      </c>
      <c r="G72" s="8" t="n">
        <v>1</v>
      </c>
      <c r="H72" s="54" t="n">
        <f aca="false">$G72*(($D72-1)*lb_modulo+lb_modulo*$G72)</f>
        <v>51027164.4428716</v>
      </c>
      <c r="I72" s="54"/>
      <c r="J72" s="55" t="str">
        <f aca="false">IF(A72,".true.",".false.")</f>
        <v>.false.</v>
      </c>
    </row>
    <row collapsed="false" customFormat="false" customHeight="false" hidden="false" ht="14" outlineLevel="0" r="73">
      <c r="A73" s="0" t="n">
        <v>0</v>
      </c>
      <c r="B73" s="48" t="n">
        <f aca="true">RAND()</f>
        <v>0.182020676787943</v>
      </c>
      <c r="C73" s="9" t="n">
        <f aca="false">RANDBETWEEN(1,pop_size)</f>
        <v>82</v>
      </c>
      <c r="D73" s="6" t="n">
        <f aca="false">RANDBETWEEN(1,num_linkage_subunits)</f>
        <v>65</v>
      </c>
      <c r="E73" s="6" t="n">
        <f aca="false">RANDBETWEEN(1,2)</f>
        <v>1</v>
      </c>
      <c r="F73" s="6" t="n">
        <f aca="false">IF(A73,max_fav_fitness_gain*EXP(-alpha_fav*B73^gamma_fav),-EXP(-alpha_del*B73^gamma_del))</f>
        <v>-0.00432844299298627</v>
      </c>
      <c r="G73" s="8" t="n">
        <v>1</v>
      </c>
      <c r="H73" s="54" t="n">
        <f aca="false">$G73*(($D73-1)*lb_modulo+lb_modulo*$G73)</f>
        <v>70569482.7401416</v>
      </c>
      <c r="I73" s="54"/>
      <c r="J73" s="55" t="str">
        <f aca="false">IF(A73,".true.",".false.")</f>
        <v>.false.</v>
      </c>
    </row>
    <row collapsed="false" customFormat="false" customHeight="false" hidden="false" ht="14" outlineLevel="0" r="74">
      <c r="A74" s="0" t="n">
        <v>0</v>
      </c>
      <c r="B74" s="48" t="n">
        <f aca="true">RAND()</f>
        <v>0.227822397369891</v>
      </c>
      <c r="C74" s="9" t="n">
        <f aca="false">RANDBETWEEN(1,pop_size)</f>
        <v>73</v>
      </c>
      <c r="D74" s="6" t="n">
        <f aca="false">RANDBETWEEN(1,num_linkage_subunits)</f>
        <v>113</v>
      </c>
      <c r="E74" s="6" t="n">
        <f aca="false">RANDBETWEEN(1,2)</f>
        <v>2</v>
      </c>
      <c r="F74" s="6" t="n">
        <f aca="false">IF(A74,max_fav_fitness_gain*EXP(-alpha_fav*B74^gamma_fav),-EXP(-alpha_del*B74^gamma_del))</f>
        <v>-0.00286517284723971</v>
      </c>
      <c r="G74" s="8" t="n">
        <v>1</v>
      </c>
      <c r="H74" s="54" t="n">
        <f aca="false">$G74*(($D74-1)*lb_modulo+lb_modulo*$G74)</f>
        <v>122682331.532861</v>
      </c>
      <c r="I74" s="54"/>
      <c r="J74" s="55" t="str">
        <f aca="false">IF(A74,".true.",".false.")</f>
        <v>.false.</v>
      </c>
    </row>
    <row collapsed="false" customFormat="false" customHeight="false" hidden="false" ht="14" outlineLevel="0" r="75">
      <c r="A75" s="0" t="n">
        <v>0</v>
      </c>
      <c r="B75" s="48" t="n">
        <f aca="true">RAND()</f>
        <v>0.964366036932915</v>
      </c>
      <c r="C75" s="9" t="n">
        <f aca="false">RANDBETWEEN(1,pop_size)</f>
        <v>90</v>
      </c>
      <c r="D75" s="6" t="n">
        <f aca="false">RANDBETWEEN(1,num_linkage_subunits)</f>
        <v>929</v>
      </c>
      <c r="E75" s="6" t="n">
        <f aca="false">RANDBETWEEN(1,2)</f>
        <v>1</v>
      </c>
      <c r="F75" s="6" t="n">
        <f aca="false">IF(A75,max_fav_fitness_gain*EXP(-alpha_fav*B75^gamma_fav),-EXP(-alpha_del*B75^gamma_del))</f>
        <v>-8.55996313795611E-005</v>
      </c>
      <c r="G75" s="8" t="n">
        <v>1</v>
      </c>
      <c r="H75" s="54" t="n">
        <f aca="false">$G75*(($D75-1)*lb_modulo+lb_modulo*$G75)</f>
        <v>1008600761.0091</v>
      </c>
      <c r="I75" s="54"/>
      <c r="J75" s="55" t="str">
        <f aca="false">IF(A75,".true.",".false.")</f>
        <v>.false.</v>
      </c>
    </row>
    <row collapsed="false" customFormat="false" customHeight="false" hidden="false" ht="14" outlineLevel="0" r="76">
      <c r="A76" s="0" t="n">
        <v>0</v>
      </c>
      <c r="B76" s="48" t="n">
        <f aca="true">RAND()</f>
        <v>0.500868749804795</v>
      </c>
      <c r="C76" s="9" t="n">
        <f aca="false">RANDBETWEEN(1,pop_size)</f>
        <v>10</v>
      </c>
      <c r="D76" s="6" t="n">
        <f aca="false">RANDBETWEEN(1,num_linkage_subunits)</f>
        <v>355</v>
      </c>
      <c r="E76" s="6" t="n">
        <f aca="false">RANDBETWEEN(1,2)</f>
        <v>1</v>
      </c>
      <c r="F76" s="6" t="n">
        <f aca="false">IF(A76,max_fav_fitness_gain*EXP(-alpha_fav*B76^gamma_fav),-EXP(-alpha_del*B76^gamma_del))</f>
        <v>-0.000517285249115068</v>
      </c>
      <c r="G76" s="8" t="n">
        <v>1</v>
      </c>
      <c r="H76" s="54" t="n">
        <f aca="false">$G76*(($D76-1)*lb_modulo+lb_modulo*$G76)</f>
        <v>385417944.196158</v>
      </c>
      <c r="I76" s="54"/>
      <c r="J76" s="55" t="str">
        <f aca="false">IF(A76,".true.",".false.")</f>
        <v>.false.</v>
      </c>
    </row>
    <row collapsed="false" customFormat="false" customHeight="false" hidden="false" ht="14" outlineLevel="0" r="77">
      <c r="A77" s="0" t="n">
        <v>0</v>
      </c>
      <c r="B77" s="48" t="n">
        <f aca="true">RAND()</f>
        <v>0.723947227932513</v>
      </c>
      <c r="C77" s="9" t="n">
        <f aca="false">RANDBETWEEN(1,pop_size)</f>
        <v>6</v>
      </c>
      <c r="D77" s="6" t="n">
        <f aca="false">RANDBETWEEN(1,num_linkage_subunits)</f>
        <v>627</v>
      </c>
      <c r="E77" s="6" t="n">
        <f aca="false">RANDBETWEEN(1,2)</f>
        <v>2</v>
      </c>
      <c r="F77" s="6" t="n">
        <f aca="false">IF(A77,max_fav_fitness_gain*EXP(-alpha_fav*B77^gamma_fav),-EXP(-alpha_del*B77^gamma_del))</f>
        <v>-0.000197246596557721</v>
      </c>
      <c r="G77" s="8" t="n">
        <v>1</v>
      </c>
      <c r="H77" s="54" t="n">
        <f aca="false">$G77*(($D77-1)*lb_modulo+lb_modulo*$G77)</f>
        <v>680724087.354904</v>
      </c>
      <c r="I77" s="54"/>
      <c r="J77" s="55" t="str">
        <f aca="false">IF(A77,".true.",".false.")</f>
        <v>.false.</v>
      </c>
    </row>
    <row collapsed="false" customFormat="false" customHeight="false" hidden="false" ht="14" outlineLevel="0" r="78">
      <c r="A78" s="0" t="n">
        <v>0</v>
      </c>
      <c r="B78" s="48" t="n">
        <f aca="true">RAND()</f>
        <v>0.298380417749286</v>
      </c>
      <c r="C78" s="9" t="n">
        <f aca="false">RANDBETWEEN(1,pop_size)</f>
        <v>52</v>
      </c>
      <c r="D78" s="6" t="n">
        <f aca="false">RANDBETWEEN(1,num_linkage_subunits)</f>
        <v>38</v>
      </c>
      <c r="E78" s="6" t="n">
        <f aca="false">RANDBETWEEN(1,2)</f>
        <v>1</v>
      </c>
      <c r="F78" s="6" t="n">
        <f aca="false">IF(A78,max_fav_fitness_gain*EXP(-alpha_fav*B78^gamma_fav),-EXP(-alpha_del*B78^gamma_del))</f>
        <v>-0.00167375660722855</v>
      </c>
      <c r="G78" s="8" t="n">
        <v>1</v>
      </c>
      <c r="H78" s="54" t="n">
        <f aca="false">$G78*(($D78-1)*lb_modulo+lb_modulo*$G78)</f>
        <v>41256005.2942366</v>
      </c>
      <c r="I78" s="54"/>
      <c r="J78" s="55" t="str">
        <f aca="false">IF(A78,".true.",".false.")</f>
        <v>.false.</v>
      </c>
    </row>
    <row collapsed="false" customFormat="false" customHeight="false" hidden="false" ht="14" outlineLevel="0" r="79">
      <c r="A79" s="0" t="n">
        <v>0</v>
      </c>
      <c r="B79" s="48" t="n">
        <f aca="true">RAND()</f>
        <v>0.696554085239768</v>
      </c>
      <c r="C79" s="9" t="n">
        <f aca="false">RANDBETWEEN(1,pop_size)</f>
        <v>18</v>
      </c>
      <c r="D79" s="6" t="n">
        <f aca="false">RANDBETWEEN(1,num_linkage_subunits)</f>
        <v>169</v>
      </c>
      <c r="E79" s="6" t="n">
        <f aca="false">RANDBETWEEN(1,2)</f>
        <v>1</v>
      </c>
      <c r="F79" s="6" t="n">
        <f aca="false">IF(A79,max_fav_fitness_gain*EXP(-alpha_fav*B79^gamma_fav),-EXP(-alpha_del*B79^gamma_del))</f>
        <v>-0.000219404295728588</v>
      </c>
      <c r="G79" s="8" t="n">
        <v>1</v>
      </c>
      <c r="H79" s="54" t="n">
        <f aca="false">$G79*(($D79-1)*lb_modulo+lb_modulo*$G79)</f>
        <v>183480655.124368</v>
      </c>
      <c r="I79" s="54"/>
      <c r="J79" s="55" t="str">
        <f aca="false">IF(A79,".true.",".false.")</f>
        <v>.false.</v>
      </c>
    </row>
    <row collapsed="false" customFormat="false" customHeight="false" hidden="false" ht="14" outlineLevel="0" r="80">
      <c r="A80" s="0" t="n">
        <v>0</v>
      </c>
      <c r="B80" s="48" t="n">
        <f aca="true">RAND()</f>
        <v>0.603685755748302</v>
      </c>
      <c r="C80" s="9" t="n">
        <f aca="false">RANDBETWEEN(1,pop_size)</f>
        <v>93</v>
      </c>
      <c r="D80" s="6" t="n">
        <f aca="false">RANDBETWEEN(1,num_linkage_subunits)</f>
        <v>454</v>
      </c>
      <c r="E80" s="6" t="n">
        <f aca="false">RANDBETWEEN(1,2)</f>
        <v>1</v>
      </c>
      <c r="F80" s="6" t="n">
        <f aca="false">IF(A80,max_fav_fitness_gain*EXP(-alpha_fav*B80^gamma_fav),-EXP(-alpha_del*B80^gamma_del))</f>
        <v>-0.000321942442613676</v>
      </c>
      <c r="G80" s="8" t="n">
        <v>1</v>
      </c>
      <c r="H80" s="54" t="n">
        <f aca="false">$G80*(($D80-1)*lb_modulo+lb_modulo*$G80)</f>
        <v>492900694.831143</v>
      </c>
      <c r="I80" s="54"/>
      <c r="J80" s="55" t="str">
        <f aca="false">IF(A80,".true.",".false.")</f>
        <v>.false.</v>
      </c>
    </row>
    <row collapsed="false" customFormat="false" customHeight="false" hidden="false" ht="14" outlineLevel="0" r="81">
      <c r="A81" s="0" t="n">
        <v>0</v>
      </c>
      <c r="B81" s="48" t="n">
        <f aca="true">RAND()</f>
        <v>0.873801379930228</v>
      </c>
      <c r="C81" s="9" t="n">
        <f aca="false">RANDBETWEEN(1,pop_size)</f>
        <v>40</v>
      </c>
      <c r="D81" s="6" t="n">
        <f aca="false">RANDBETWEEN(1,num_linkage_subunits)</f>
        <v>453</v>
      </c>
      <c r="E81" s="6" t="n">
        <f aca="false">RANDBETWEEN(1,2)</f>
        <v>1</v>
      </c>
      <c r="F81" s="6" t="n">
        <f aca="false">IF(A81,max_fav_fitness_gain*EXP(-alpha_fav*B81^gamma_fav),-EXP(-alpha_del*B81^gamma_del))</f>
        <v>-0.000115077240352722</v>
      </c>
      <c r="G81" s="8" t="n">
        <v>1</v>
      </c>
      <c r="H81" s="54" t="n">
        <f aca="false">$G81*(($D81-1)*lb_modulo+lb_modulo*$G81)</f>
        <v>491815010.481294</v>
      </c>
      <c r="I81" s="54"/>
      <c r="J81" s="55" t="str">
        <f aca="false">IF(A81,".true.",".false.")</f>
        <v>.false.</v>
      </c>
    </row>
    <row collapsed="false" customFormat="false" customHeight="false" hidden="false" ht="14" outlineLevel="0" r="82">
      <c r="A82" s="0" t="n">
        <v>0</v>
      </c>
      <c r="B82" s="48" t="n">
        <f aca="true">RAND()</f>
        <v>0.202805484645069</v>
      </c>
      <c r="C82" s="9" t="n">
        <f aca="false">RANDBETWEEN(1,pop_size)</f>
        <v>62</v>
      </c>
      <c r="D82" s="6" t="n">
        <f aca="false">RANDBETWEEN(1,num_linkage_subunits)</f>
        <v>413</v>
      </c>
      <c r="E82" s="6" t="n">
        <f aca="false">RANDBETWEEN(1,2)</f>
        <v>2</v>
      </c>
      <c r="F82" s="6" t="n">
        <f aca="false">IF(A82,max_fav_fitness_gain*EXP(-alpha_fav*B82^gamma_fav),-EXP(-alpha_del*B82^gamma_del))</f>
        <v>-0.00356159658771517</v>
      </c>
      <c r="G82" s="8" t="n">
        <v>1</v>
      </c>
      <c r="H82" s="54" t="n">
        <f aca="false">$G82*(($D82-1)*lb_modulo+lb_modulo*$G82)</f>
        <v>448387636.487361</v>
      </c>
      <c r="I82" s="54"/>
      <c r="J82" s="55" t="str">
        <f aca="false">IF(A82,".true.",".false.")</f>
        <v>.false.</v>
      </c>
    </row>
    <row collapsed="false" customFormat="false" customHeight="false" hidden="false" ht="14" outlineLevel="0" r="83">
      <c r="A83" s="0" t="n">
        <v>0</v>
      </c>
      <c r="B83" s="48" t="n">
        <f aca="true">RAND()</f>
        <v>0.576089810580015</v>
      </c>
      <c r="C83" s="9" t="n">
        <f aca="false">RANDBETWEEN(1,pop_size)</f>
        <v>34</v>
      </c>
      <c r="D83" s="6" t="n">
        <f aca="false">RANDBETWEEN(1,num_linkage_subunits)</f>
        <v>447</v>
      </c>
      <c r="E83" s="6" t="n">
        <f aca="false">RANDBETWEEN(1,2)</f>
        <v>1</v>
      </c>
      <c r="F83" s="6" t="n">
        <f aca="false">IF(A83,max_fav_fitness_gain*EXP(-alpha_fav*B83^gamma_fav),-EXP(-alpha_del*B83^gamma_del))</f>
        <v>-0.000363556585521603</v>
      </c>
      <c r="G83" s="8" t="n">
        <v>1</v>
      </c>
      <c r="H83" s="54" t="n">
        <f aca="false">$G83*(($D83-1)*lb_modulo+lb_modulo*$G83)</f>
        <v>485300904.382204</v>
      </c>
      <c r="I83" s="54"/>
      <c r="J83" s="55" t="str">
        <f aca="false">IF(A83,".true.",".false.")</f>
        <v>.false.</v>
      </c>
    </row>
    <row collapsed="false" customFormat="false" customHeight="false" hidden="false" ht="14" outlineLevel="0" r="84">
      <c r="A84" s="0" t="n">
        <v>0</v>
      </c>
      <c r="B84" s="48" t="n">
        <f aca="true">RAND()</f>
        <v>0.595298188272864</v>
      </c>
      <c r="C84" s="9" t="n">
        <f aca="false">RANDBETWEEN(1,pop_size)</f>
        <v>96</v>
      </c>
      <c r="D84" s="6" t="n">
        <f aca="false">RANDBETWEEN(1,num_linkage_subunits)</f>
        <v>897</v>
      </c>
      <c r="E84" s="6" t="n">
        <f aca="false">RANDBETWEEN(1,2)</f>
        <v>2</v>
      </c>
      <c r="F84" s="6" t="n">
        <f aca="false">IF(A84,max_fav_fitness_gain*EXP(-alpha_fav*B84^gamma_fav),-EXP(-alpha_del*B84^gamma_del))</f>
        <v>-0.000333925174187881</v>
      </c>
      <c r="G84" s="8" t="n">
        <v>1</v>
      </c>
      <c r="H84" s="54" t="n">
        <f aca="false">$G84*(($D84-1)*lb_modulo+lb_modulo*$G84)</f>
        <v>973858861.813954</v>
      </c>
      <c r="I84" s="54"/>
      <c r="J84" s="55" t="str">
        <f aca="false">IF(A84,".true.",".false.")</f>
        <v>.false.</v>
      </c>
    </row>
    <row collapsed="false" customFormat="false" customHeight="false" hidden="false" ht="14" outlineLevel="0" r="85">
      <c r="A85" s="0" t="n">
        <v>0</v>
      </c>
      <c r="B85" s="48" t="n">
        <f aca="true">RAND()</f>
        <v>0.929882573895156</v>
      </c>
      <c r="C85" s="9" t="n">
        <f aca="false">RANDBETWEEN(1,pop_size)</f>
        <v>26</v>
      </c>
      <c r="D85" s="6" t="n">
        <f aca="false">RANDBETWEEN(1,num_linkage_subunits)</f>
        <v>682</v>
      </c>
      <c r="E85" s="6" t="n">
        <f aca="false">RANDBETWEEN(1,2)</f>
        <v>2</v>
      </c>
      <c r="F85" s="6" t="n">
        <f aca="false">IF(A85,max_fav_fitness_gain*EXP(-alpha_fav*B85^gamma_fav),-EXP(-alpha_del*B85^gamma_del))</f>
        <v>-9.55884720159751E-005</v>
      </c>
      <c r="G85" s="8" t="n">
        <v>1</v>
      </c>
      <c r="H85" s="54" t="n">
        <f aca="false">$G85*(($D85-1)*lb_modulo+lb_modulo*$G85)</f>
        <v>740436726.596562</v>
      </c>
      <c r="I85" s="54"/>
      <c r="J85" s="55" t="str">
        <f aca="false">IF(A85,".true.",".false.")</f>
        <v>.false.</v>
      </c>
    </row>
    <row collapsed="false" customFormat="false" customHeight="false" hidden="false" ht="14" outlineLevel="0" r="86">
      <c r="A86" s="0" t="n">
        <v>0</v>
      </c>
      <c r="B86" s="48" t="n">
        <f aca="true">RAND()</f>
        <v>0.319821437820792</v>
      </c>
      <c r="C86" s="9" t="n">
        <f aca="false">RANDBETWEEN(1,pop_size)</f>
        <v>67</v>
      </c>
      <c r="D86" s="6" t="n">
        <f aca="false">RANDBETWEEN(1,num_linkage_subunits)</f>
        <v>86</v>
      </c>
      <c r="E86" s="6" t="n">
        <f aca="false">RANDBETWEEN(1,2)</f>
        <v>2</v>
      </c>
      <c r="F86" s="6" t="n">
        <f aca="false">IF(A86,max_fav_fitness_gain*EXP(-alpha_fav*B86^gamma_fav),-EXP(-alpha_del*B86^gamma_del))</f>
        <v>-0.00144629521456594</v>
      </c>
      <c r="G86" s="8" t="n">
        <v>1</v>
      </c>
      <c r="H86" s="54" t="n">
        <f aca="false">$G86*(($D86-1)*lb_modulo+lb_modulo*$G86)</f>
        <v>93368854.0869565</v>
      </c>
      <c r="I86" s="54"/>
      <c r="J86" s="55" t="str">
        <f aca="false">IF(A86,".true.",".false.")</f>
        <v>.false.</v>
      </c>
    </row>
    <row collapsed="false" customFormat="false" customHeight="false" hidden="false" ht="14" outlineLevel="0" r="87">
      <c r="A87" s="0" t="n">
        <v>0</v>
      </c>
      <c r="B87" s="48" t="n">
        <f aca="true">RAND()</f>
        <v>0.83314360678196</v>
      </c>
      <c r="C87" s="9" t="n">
        <f aca="false">RANDBETWEEN(1,pop_size)</f>
        <v>28</v>
      </c>
      <c r="D87" s="6" t="n">
        <f aca="false">RANDBETWEEN(1,num_linkage_subunits)</f>
        <v>880</v>
      </c>
      <c r="E87" s="6" t="n">
        <f aca="false">RANDBETWEEN(1,2)</f>
        <v>2</v>
      </c>
      <c r="F87" s="6" t="n">
        <f aca="false">IF(A87,max_fav_fitness_gain*EXP(-alpha_fav*B87^gamma_fav),-EXP(-alpha_del*B87^gamma_del))</f>
        <v>-0.000132318207794472</v>
      </c>
      <c r="G87" s="8" t="n">
        <v>1</v>
      </c>
      <c r="H87" s="54" t="n">
        <f aca="false">$G87*(($D87-1)*lb_modulo+lb_modulo*$G87)</f>
        <v>955402227.866532</v>
      </c>
      <c r="I87" s="54"/>
      <c r="J87" s="55" t="str">
        <f aca="false">IF(A87,".true.",".false.")</f>
        <v>.false.</v>
      </c>
    </row>
    <row collapsed="false" customFormat="false" customHeight="false" hidden="false" ht="14" outlineLevel="0" r="88">
      <c r="A88" s="0" t="n">
        <v>0</v>
      </c>
      <c r="B88" s="48" t="n">
        <f aca="true">RAND()</f>
        <v>0.844661640003324</v>
      </c>
      <c r="C88" s="9" t="n">
        <f aca="false">RANDBETWEEN(1,pop_size)</f>
        <v>12</v>
      </c>
      <c r="D88" s="6" t="n">
        <f aca="false">RANDBETWEEN(1,num_linkage_subunits)</f>
        <v>199</v>
      </c>
      <c r="E88" s="6" t="n">
        <f aca="false">RANDBETWEEN(1,2)</f>
        <v>2</v>
      </c>
      <c r="F88" s="6" t="n">
        <f aca="false">IF(A88,max_fav_fitness_gain*EXP(-alpha_fav*B88^gamma_fav),-EXP(-alpha_del*B88^gamma_del))</f>
        <v>-0.000127128998067968</v>
      </c>
      <c r="G88" s="8" t="n">
        <v>1</v>
      </c>
      <c r="H88" s="54" t="n">
        <f aca="false">$G88*(($D88-1)*lb_modulo+lb_modulo*$G88)</f>
        <v>216051185.619818</v>
      </c>
      <c r="I88" s="54"/>
      <c r="J88" s="55" t="str">
        <f aca="false">IF(A88,".true.",".false.")</f>
        <v>.false.</v>
      </c>
    </row>
    <row collapsed="false" customFormat="false" customHeight="false" hidden="false" ht="14" outlineLevel="0" r="89">
      <c r="A89" s="0" t="n">
        <v>0</v>
      </c>
      <c r="B89" s="48" t="n">
        <f aca="true">RAND()</f>
        <v>0.0155632724054158</v>
      </c>
      <c r="C89" s="9" t="n">
        <f aca="false">RANDBETWEEN(1,pop_size)</f>
        <v>92</v>
      </c>
      <c r="D89" s="6" t="n">
        <f aca="false">RANDBETWEEN(1,num_linkage_subunits)</f>
        <v>733</v>
      </c>
      <c r="E89" s="6" t="n">
        <f aca="false">RANDBETWEEN(1,2)</f>
        <v>1</v>
      </c>
      <c r="F89" s="6" t="n">
        <f aca="false">IF(A89,max_fav_fitness_gain*EXP(-alpha_fav*B89^gamma_fav),-EXP(-alpha_del*B89^gamma_del))</f>
        <v>-0.0868139997784382</v>
      </c>
      <c r="G89" s="8" t="n">
        <v>1</v>
      </c>
      <c r="H89" s="54" t="n">
        <f aca="false">$G89*(($D89-1)*lb_modulo+lb_modulo*$G89)</f>
        <v>795806628.438827</v>
      </c>
      <c r="I89" s="54"/>
      <c r="J89" s="55" t="str">
        <f aca="false">IF(A89,".true.",".false.")</f>
        <v>.false.</v>
      </c>
    </row>
    <row collapsed="false" customFormat="false" customHeight="false" hidden="false" ht="14" outlineLevel="0" r="90">
      <c r="A90" s="0" t="n">
        <v>0</v>
      </c>
      <c r="B90" s="48" t="n">
        <f aca="true">RAND()</f>
        <v>0.466617374680936</v>
      </c>
      <c r="C90" s="9" t="n">
        <f aca="false">RANDBETWEEN(1,pop_size)</f>
        <v>87</v>
      </c>
      <c r="D90" s="6" t="n">
        <f aca="false">RANDBETWEEN(1,num_linkage_subunits)</f>
        <v>447</v>
      </c>
      <c r="E90" s="6" t="n">
        <f aca="false">RANDBETWEEN(1,2)</f>
        <v>1</v>
      </c>
      <c r="F90" s="6" t="n">
        <f aca="false">IF(A90,max_fav_fitness_gain*EXP(-alpha_fav*B90^gamma_fav),-EXP(-alpha_del*B90^gamma_del))</f>
        <v>-0.000614676976476499</v>
      </c>
      <c r="G90" s="8" t="n">
        <v>1</v>
      </c>
      <c r="H90" s="54" t="n">
        <f aca="false">$G90*(($D90-1)*lb_modulo+lb_modulo*$G90)</f>
        <v>485300904.382204</v>
      </c>
      <c r="I90" s="54"/>
      <c r="J90" s="55" t="str">
        <f aca="false">IF(A90,".true.",".false.")</f>
        <v>.false.</v>
      </c>
    </row>
    <row collapsed="false" customFormat="false" customHeight="false" hidden="false" ht="14" outlineLevel="0" r="91">
      <c r="A91" s="0" t="n">
        <v>0</v>
      </c>
      <c r="B91" s="48" t="n">
        <f aca="true">RAND()</f>
        <v>0.255578741431236</v>
      </c>
      <c r="C91" s="9" t="n">
        <f aca="false">RANDBETWEEN(1,pop_size)</f>
        <v>71</v>
      </c>
      <c r="D91" s="6" t="n">
        <f aca="false">RANDBETWEEN(1,num_linkage_subunits)</f>
        <v>840</v>
      </c>
      <c r="E91" s="6" t="n">
        <f aca="false">RANDBETWEEN(1,2)</f>
        <v>1</v>
      </c>
      <c r="F91" s="6" t="n">
        <f aca="false">IF(A91,max_fav_fitness_gain*EXP(-alpha_fav*B91^gamma_fav),-EXP(-alpha_del*B91^gamma_del))</f>
        <v>-0.00229178886863583</v>
      </c>
      <c r="G91" s="8" t="n">
        <v>1</v>
      </c>
      <c r="H91" s="54" t="n">
        <f aca="false">$G91*(($D91-1)*lb_modulo+lb_modulo*$G91)</f>
        <v>911974853.872599</v>
      </c>
      <c r="I91" s="54"/>
      <c r="J91" s="55" t="str">
        <f aca="false">IF(A91,".true.",".false.")</f>
        <v>.false.</v>
      </c>
    </row>
    <row collapsed="false" customFormat="false" customHeight="false" hidden="false" ht="14" outlineLevel="0" r="92">
      <c r="A92" s="0" t="n">
        <v>0</v>
      </c>
      <c r="B92" s="48" t="n">
        <f aca="true">RAND()</f>
        <v>0.98260910436511</v>
      </c>
      <c r="C92" s="9" t="n">
        <f aca="false">RANDBETWEEN(1,pop_size)</f>
        <v>60</v>
      </c>
      <c r="D92" s="6" t="n">
        <f aca="false">RANDBETWEEN(1,num_linkage_subunits)</f>
        <v>348</v>
      </c>
      <c r="E92" s="6" t="n">
        <f aca="false">RANDBETWEEN(1,2)</f>
        <v>1</v>
      </c>
      <c r="F92" s="6" t="n">
        <f aca="false">IF(A92,max_fav_fitness_gain*EXP(-alpha_fav*B92^gamma_fav),-EXP(-alpha_del*B92^gamma_del))</f>
        <v>-8.08312986094226E-005</v>
      </c>
      <c r="G92" s="8" t="n">
        <v>1</v>
      </c>
      <c r="H92" s="54" t="n">
        <f aca="false">$G92*(($D92-1)*lb_modulo+lb_modulo*$G92)</f>
        <v>377818153.747219</v>
      </c>
      <c r="I92" s="54"/>
      <c r="J92" s="55" t="str">
        <f aca="false">IF(A92,".true.",".false.")</f>
        <v>.false.</v>
      </c>
    </row>
    <row collapsed="false" customFormat="false" customHeight="false" hidden="false" ht="14" outlineLevel="0" r="93">
      <c r="A93" s="0" t="n">
        <v>0</v>
      </c>
      <c r="B93" s="48" t="n">
        <f aca="true">RAND()</f>
        <v>0.152048946358264</v>
      </c>
      <c r="C93" s="9" t="n">
        <f aca="false">RANDBETWEEN(1,pop_size)</f>
        <v>48</v>
      </c>
      <c r="D93" s="6" t="n">
        <f aca="false">RANDBETWEEN(1,num_linkage_subunits)</f>
        <v>320</v>
      </c>
      <c r="E93" s="6" t="n">
        <f aca="false">RANDBETWEEN(1,2)</f>
        <v>1</v>
      </c>
      <c r="F93" s="6" t="n">
        <f aca="false">IF(A93,max_fav_fitness_gain*EXP(-alpha_fav*B93^gamma_fav),-EXP(-alpha_del*B93^gamma_del))</f>
        <v>-0.00589934879806651</v>
      </c>
      <c r="G93" s="8" t="n">
        <v>1</v>
      </c>
      <c r="H93" s="54" t="n">
        <f aca="false">$G93*(($D93-1)*lb_modulo+lb_modulo*$G93)</f>
        <v>347418991.951466</v>
      </c>
      <c r="I93" s="54"/>
      <c r="J93" s="55" t="str">
        <f aca="false">IF(A93,".true.",".false.")</f>
        <v>.false.</v>
      </c>
    </row>
    <row collapsed="false" customFormat="false" customHeight="false" hidden="false" ht="14" outlineLevel="0" r="94">
      <c r="A94" s="0" t="n">
        <v>0</v>
      </c>
      <c r="B94" s="48" t="n">
        <f aca="true">RAND()</f>
        <v>0.251538620796055</v>
      </c>
      <c r="C94" s="9" t="n">
        <f aca="false">RANDBETWEEN(1,pop_size)</f>
        <v>51</v>
      </c>
      <c r="D94" s="6" t="n">
        <f aca="false">RANDBETWEEN(1,num_linkage_subunits)</f>
        <v>876</v>
      </c>
      <c r="E94" s="6" t="n">
        <f aca="false">RANDBETWEEN(1,2)</f>
        <v>2</v>
      </c>
      <c r="F94" s="6" t="n">
        <f aca="false">IF(A94,max_fav_fitness_gain*EXP(-alpha_fav*B94^gamma_fav),-EXP(-alpha_del*B94^gamma_del))</f>
        <v>-0.00236501080243411</v>
      </c>
      <c r="G94" s="8" t="n">
        <v>1</v>
      </c>
      <c r="H94" s="54" t="n">
        <f aca="false">$G94*(($D94-1)*lb_modulo+lb_modulo*$G94)</f>
        <v>951059490.467139</v>
      </c>
      <c r="I94" s="54"/>
      <c r="J94" s="55" t="str">
        <f aca="false">IF(A94,".true.",".false.")</f>
        <v>.false.</v>
      </c>
    </row>
    <row collapsed="false" customFormat="false" customHeight="false" hidden="false" ht="14" outlineLevel="0" r="95">
      <c r="A95" s="0" t="n">
        <v>0</v>
      </c>
      <c r="B95" s="48" t="n">
        <f aca="true">RAND()</f>
        <v>0.869825685396791</v>
      </c>
      <c r="C95" s="9" t="n">
        <f aca="false">RANDBETWEEN(1,pop_size)</f>
        <v>22</v>
      </c>
      <c r="D95" s="6" t="n">
        <f aca="false">RANDBETWEEN(1,num_linkage_subunits)</f>
        <v>729</v>
      </c>
      <c r="E95" s="6" t="n">
        <f aca="false">RANDBETWEEN(1,2)</f>
        <v>1</v>
      </c>
      <c r="F95" s="6" t="n">
        <f aca="false">IF(A95,max_fav_fitness_gain*EXP(-alpha_fav*B95^gamma_fav),-EXP(-alpha_del*B95^gamma_del))</f>
        <v>-0.000116636127375036</v>
      </c>
      <c r="G95" s="8" t="n">
        <v>1</v>
      </c>
      <c r="H95" s="54" t="n">
        <f aca="false">$G95*(($D95-1)*lb_modulo+lb_modulo*$G95)</f>
        <v>791463891.039434</v>
      </c>
      <c r="I95" s="54"/>
      <c r="J95" s="55" t="str">
        <f aca="false">IF(A95,".true.",".false.")</f>
        <v>.false.</v>
      </c>
    </row>
    <row collapsed="false" customFormat="false" customHeight="false" hidden="false" ht="14" outlineLevel="0" r="96">
      <c r="A96" s="0" t="n">
        <v>0</v>
      </c>
      <c r="B96" s="48" t="n">
        <f aca="true">RAND()</f>
        <v>0.511121017858386</v>
      </c>
      <c r="C96" s="9" t="n">
        <f aca="false">RANDBETWEEN(1,pop_size)</f>
        <v>38</v>
      </c>
      <c r="D96" s="6" t="n">
        <f aca="false">RANDBETWEEN(1,num_linkage_subunits)</f>
        <v>768</v>
      </c>
      <c r="E96" s="6" t="n">
        <f aca="false">RANDBETWEEN(1,2)</f>
        <v>1</v>
      </c>
      <c r="F96" s="6" t="n">
        <f aca="false">IF(A96,max_fav_fitness_gain*EXP(-alpha_fav*B96^gamma_fav),-EXP(-alpha_del*B96^gamma_del))</f>
        <v>-0.000492017249061161</v>
      </c>
      <c r="G96" s="8" t="n">
        <v>1</v>
      </c>
      <c r="H96" s="54" t="n">
        <f aca="false">$G96*(($D96-1)*lb_modulo+lb_modulo*$G96)</f>
        <v>833805580.683519</v>
      </c>
      <c r="I96" s="54"/>
      <c r="J96" s="55" t="str">
        <f aca="false">IF(A96,".true.",".false.")</f>
        <v>.false.</v>
      </c>
    </row>
    <row collapsed="false" customFormat="false" customHeight="false" hidden="false" ht="14" outlineLevel="0" r="97">
      <c r="A97" s="0" t="n">
        <v>0</v>
      </c>
      <c r="B97" s="48" t="n">
        <f aca="true">RAND()</f>
        <v>0.626923236064613</v>
      </c>
      <c r="C97" s="9" t="n">
        <f aca="false">RANDBETWEEN(1,pop_size)</f>
        <v>5</v>
      </c>
      <c r="D97" s="6" t="n">
        <f aca="false">RANDBETWEEN(1,num_linkage_subunits)</f>
        <v>373</v>
      </c>
      <c r="E97" s="6" t="n">
        <f aca="false">RANDBETWEEN(1,2)</f>
        <v>2</v>
      </c>
      <c r="F97" s="6" t="n">
        <f aca="false">IF(A97,max_fav_fitness_gain*EXP(-alpha_fav*B97^gamma_fav),-EXP(-alpha_del*B97^gamma_del))</f>
        <v>-0.000291454774591304</v>
      </c>
      <c r="G97" s="8" t="n">
        <v>1</v>
      </c>
      <c r="H97" s="54" t="n">
        <f aca="false">$G97*(($D97-1)*lb_modulo+lb_modulo*$G97)</f>
        <v>404960262.493428</v>
      </c>
      <c r="I97" s="54"/>
      <c r="J97" s="55" t="str">
        <f aca="false">IF(A97,".true.",".false.")</f>
        <v>.false.</v>
      </c>
    </row>
    <row collapsed="false" customFormat="false" customHeight="false" hidden="false" ht="14" outlineLevel="0" r="98">
      <c r="A98" s="0" t="n">
        <v>0</v>
      </c>
      <c r="B98" s="48" t="n">
        <f aca="true">RAND()</f>
        <v>0.858992375899106</v>
      </c>
      <c r="C98" s="9" t="n">
        <f aca="false">RANDBETWEEN(1,pop_size)</f>
        <v>90</v>
      </c>
      <c r="D98" s="6" t="n">
        <f aca="false">RANDBETWEEN(1,num_linkage_subunits)</f>
        <v>439</v>
      </c>
      <c r="E98" s="6" t="n">
        <f aca="false">RANDBETWEEN(1,2)</f>
        <v>2</v>
      </c>
      <c r="F98" s="6" t="n">
        <f aca="false">IF(A98,max_fav_fitness_gain*EXP(-alpha_fav*B98^gamma_fav),-EXP(-alpha_del*B98^gamma_del))</f>
        <v>-0.000121017545394363</v>
      </c>
      <c r="G98" s="8" t="n">
        <v>1</v>
      </c>
      <c r="H98" s="54" t="n">
        <f aca="false">$G98*(($D98-1)*lb_modulo+lb_modulo*$G98)</f>
        <v>476615429.583418</v>
      </c>
      <c r="I98" s="54"/>
      <c r="J98" s="55" t="str">
        <f aca="false">IF(A98,".true.",".false.")</f>
        <v>.false.</v>
      </c>
    </row>
    <row collapsed="false" customFormat="false" customHeight="false" hidden="false" ht="14" outlineLevel="0" r="99">
      <c r="A99" s="0" t="n">
        <v>0</v>
      </c>
      <c r="B99" s="48" t="n">
        <f aca="true">RAND()</f>
        <v>0.00490774819627404</v>
      </c>
      <c r="C99" s="9" t="n">
        <f aca="false">RANDBETWEEN(1,pop_size)</f>
        <v>94</v>
      </c>
      <c r="D99" s="6" t="n">
        <f aca="false">RANDBETWEEN(1,num_linkage_subunits)</f>
        <v>964</v>
      </c>
      <c r="E99" s="6" t="n">
        <f aca="false">RANDBETWEEN(1,2)</f>
        <v>2</v>
      </c>
      <c r="F99" s="6" t="n">
        <f aca="false">IF(A99,max_fav_fitness_gain*EXP(-alpha_fav*B99^gamma_fav),-EXP(-alpha_del*B99^gamma_del))</f>
        <v>-0.186652688896784</v>
      </c>
      <c r="G99" s="8" t="n">
        <v>1</v>
      </c>
      <c r="H99" s="54" t="n">
        <f aca="false">$G99*(($D99-1)*lb_modulo+lb_modulo*$G99)</f>
        <v>1046599713.25379</v>
      </c>
      <c r="I99" s="54"/>
      <c r="J99" s="55" t="str">
        <f aca="false">IF(A99,".true.",".false.")</f>
        <v>.false.</v>
      </c>
    </row>
    <row collapsed="false" customFormat="false" customHeight="false" hidden="false" ht="14" outlineLevel="0" r="100">
      <c r="A100" s="0" t="n">
        <v>0</v>
      </c>
      <c r="B100" s="48" t="n">
        <f aca="true">RAND()</f>
        <v>0.882293952163309</v>
      </c>
      <c r="C100" s="9" t="n">
        <f aca="false">RANDBETWEEN(1,pop_size)</f>
        <v>74</v>
      </c>
      <c r="D100" s="6" t="n">
        <f aca="false">RANDBETWEEN(1,num_linkage_subunits)</f>
        <v>477</v>
      </c>
      <c r="E100" s="6" t="n">
        <f aca="false">RANDBETWEEN(1,2)</f>
        <v>1</v>
      </c>
      <c r="F100" s="6" t="n">
        <f aca="false">IF(A100,max_fav_fitness_gain*EXP(-alpha_fav*B100^gamma_fav),-EXP(-alpha_del*B100^gamma_del))</f>
        <v>-0.000111832099561142</v>
      </c>
      <c r="G100" s="8" t="n">
        <v>1</v>
      </c>
      <c r="H100" s="54" t="n">
        <f aca="false">$G100*(($D100-1)*lb_modulo+lb_modulo*$G100)</f>
        <v>517871434.877654</v>
      </c>
      <c r="I100" s="54"/>
      <c r="J100" s="55" t="str">
        <f aca="false">IF(A100,".true.",".false.")</f>
        <v>.false.</v>
      </c>
    </row>
    <row collapsed="false" customFormat="false" customHeight="false" hidden="false" ht="14" outlineLevel="0" r="101">
      <c r="A101" s="0" t="n">
        <v>0</v>
      </c>
      <c r="B101" s="48" t="n">
        <f aca="true">RAND()</f>
        <v>0.230462769046426</v>
      </c>
      <c r="C101" s="9" t="n">
        <f aca="false">RANDBETWEEN(1,pop_size)</f>
        <v>26</v>
      </c>
      <c r="D101" s="6" t="n">
        <f aca="false">RANDBETWEEN(1,num_linkage_subunits)</f>
        <v>69</v>
      </c>
      <c r="E101" s="6" t="n">
        <f aca="false">RANDBETWEEN(1,2)</f>
        <v>2</v>
      </c>
      <c r="F101" s="6" t="n">
        <f aca="false">IF(A101,max_fav_fitness_gain*EXP(-alpha_fav*B101^gamma_fav),-EXP(-alpha_del*B101^gamma_del))</f>
        <v>-0.00280281003647949</v>
      </c>
      <c r="G101" s="8" t="n">
        <v>1</v>
      </c>
      <c r="H101" s="54" t="n">
        <f aca="false">$G101*(($D101-1)*lb_modulo+lb_modulo*$G101)</f>
        <v>74912220.1395349</v>
      </c>
      <c r="I101" s="54"/>
      <c r="J101" s="55" t="str">
        <f aca="false">IF(A101,".true.",".false.")</f>
        <v>.false.</v>
      </c>
    </row>
    <row collapsed="false" customFormat="false" customHeight="false" hidden="false" ht="14" outlineLevel="0" r="102">
      <c r="A102" s="0" t="n">
        <v>0</v>
      </c>
      <c r="B102" s="48" t="n">
        <f aca="true">RAND()</f>
        <v>0.908860526047647</v>
      </c>
      <c r="C102" s="9" t="n">
        <f aca="false">RANDBETWEEN(1,pop_size)</f>
        <v>83</v>
      </c>
      <c r="D102" s="6" t="n">
        <f aca="false">RANDBETWEEN(1,num_linkage_subunits)</f>
        <v>588</v>
      </c>
      <c r="E102" s="6" t="n">
        <f aca="false">RANDBETWEEN(1,2)</f>
        <v>2</v>
      </c>
      <c r="F102" s="6" t="n">
        <f aca="false">IF(A102,max_fav_fitness_gain*EXP(-alpha_fav*B102^gamma_fav),-EXP(-alpha_del*B102^gamma_del))</f>
        <v>-0.000102380692734766</v>
      </c>
      <c r="G102" s="8" t="n">
        <v>1</v>
      </c>
      <c r="H102" s="54" t="n">
        <f aca="false">$G102*(($D102-1)*lb_modulo+lb_modulo*$G102)</f>
        <v>638382397.710819</v>
      </c>
      <c r="I102" s="54"/>
      <c r="J102" s="55" t="str">
        <f aca="false">IF(A102,".true.",".false.")</f>
        <v>.false.</v>
      </c>
    </row>
    <row collapsed="false" customFormat="false" customHeight="false" hidden="false" ht="14" outlineLevel="0" r="103">
      <c r="A103" s="0" t="n">
        <v>0</v>
      </c>
      <c r="B103" s="48" t="n">
        <f aca="true">RAND()</f>
        <v>0.885401499457657</v>
      </c>
      <c r="C103" s="9" t="n">
        <f aca="false">RANDBETWEEN(1,pop_size)</f>
        <v>28</v>
      </c>
      <c r="D103" s="6" t="n">
        <f aca="false">RANDBETWEEN(1,num_linkage_subunits)</f>
        <v>523</v>
      </c>
      <c r="E103" s="6" t="n">
        <f aca="false">RANDBETWEEN(1,2)</f>
        <v>1</v>
      </c>
      <c r="F103" s="6" t="n">
        <f aca="false">IF(A103,max_fav_fitness_gain*EXP(-alpha_fav*B103^gamma_fav),-EXP(-alpha_del*B103^gamma_del))</f>
        <v>-0.000110672802307402</v>
      </c>
      <c r="G103" s="8" t="n">
        <v>1</v>
      </c>
      <c r="H103" s="54" t="n">
        <f aca="false">$G103*(($D103-1)*lb_modulo+lb_modulo*$G103)</f>
        <v>567812914.970678</v>
      </c>
      <c r="I103" s="54"/>
      <c r="J103" s="55" t="str">
        <f aca="false">IF(A103,".true.",".false.")</f>
        <v>.false.</v>
      </c>
    </row>
    <row collapsed="false" customFormat="false" customHeight="false" hidden="false" ht="14" outlineLevel="0" r="104">
      <c r="A104" s="0" t="n">
        <v>0</v>
      </c>
      <c r="B104" s="48" t="n">
        <f aca="true">RAND()</f>
        <v>0.41248344630003</v>
      </c>
      <c r="C104" s="9" t="n">
        <f aca="false">RANDBETWEEN(1,pop_size)</f>
        <v>7</v>
      </c>
      <c r="D104" s="6" t="n">
        <f aca="false">RANDBETWEEN(1,num_linkage_subunits)</f>
        <v>133</v>
      </c>
      <c r="E104" s="6" t="n">
        <f aca="false">RANDBETWEEN(1,2)</f>
        <v>1</v>
      </c>
      <c r="F104" s="6" t="n">
        <f aca="false">IF(A104,max_fav_fitness_gain*EXP(-alpha_fav*B104^gamma_fav),-EXP(-alpha_del*B104^gamma_del))</f>
        <v>-0.000822272440744955</v>
      </c>
      <c r="G104" s="8" t="n">
        <v>1</v>
      </c>
      <c r="H104" s="54" t="n">
        <f aca="false">$G104*(($D104-1)*lb_modulo+lb_modulo*$G104)</f>
        <v>144396018.529828</v>
      </c>
      <c r="I104" s="54"/>
      <c r="J104" s="55" t="str">
        <f aca="false">IF(A104,".true.",".false.")</f>
        <v>.false.</v>
      </c>
    </row>
    <row collapsed="false" customFormat="false" customHeight="false" hidden="false" ht="14" outlineLevel="0" r="105">
      <c r="A105" s="0" t="n">
        <v>0</v>
      </c>
      <c r="B105" s="48" t="n">
        <f aca="true">RAND()</f>
        <v>0.136682923417538</v>
      </c>
      <c r="C105" s="9" t="n">
        <f aca="false">RANDBETWEEN(1,pop_size)</f>
        <v>55</v>
      </c>
      <c r="D105" s="6" t="n">
        <f aca="false">RANDBETWEEN(1,num_linkage_subunits)</f>
        <v>701</v>
      </c>
      <c r="E105" s="6" t="n">
        <f aca="false">RANDBETWEEN(1,2)</f>
        <v>1</v>
      </c>
      <c r="F105" s="6" t="n">
        <f aca="false">IF(A105,max_fav_fitness_gain*EXP(-alpha_fav*B105^gamma_fav),-EXP(-alpha_del*B105^gamma_del))</f>
        <v>-0.00702744301667632</v>
      </c>
      <c r="G105" s="8" t="n">
        <v>1</v>
      </c>
      <c r="H105" s="54" t="n">
        <f aca="false">$G105*(($D105-1)*lb_modulo+lb_modulo*$G105)</f>
        <v>761064729.243681</v>
      </c>
      <c r="I105" s="54"/>
      <c r="J105" s="55" t="str">
        <f aca="false">IF(A105,".true.",".false.")</f>
        <v>.false.</v>
      </c>
    </row>
    <row collapsed="false" customFormat="false" customHeight="false" hidden="false" ht="14" outlineLevel="0" r="106">
      <c r="A106" s="0" t="n">
        <v>0</v>
      </c>
      <c r="B106" s="48" t="n">
        <f aca="true">RAND()</f>
        <v>0.849767536856234</v>
      </c>
      <c r="C106" s="9" t="n">
        <f aca="false">RANDBETWEEN(1,pop_size)</f>
        <v>17</v>
      </c>
      <c r="D106" s="6" t="n">
        <f aca="false">RANDBETWEEN(1,num_linkage_subunits)</f>
        <v>463</v>
      </c>
      <c r="E106" s="6" t="n">
        <f aca="false">RANDBETWEEN(1,2)</f>
        <v>2</v>
      </c>
      <c r="F106" s="6" t="n">
        <f aca="false">IF(A106,max_fav_fitness_gain*EXP(-alpha_fav*B106^gamma_fav),-EXP(-alpha_del*B106^gamma_del))</f>
        <v>-0.00012490892364533</v>
      </c>
      <c r="G106" s="8" t="n">
        <v>1</v>
      </c>
      <c r="H106" s="54" t="n">
        <f aca="false">$G106*(($D106-1)*lb_modulo+lb_modulo*$G106)</f>
        <v>502671853.979778</v>
      </c>
      <c r="I106" s="54"/>
      <c r="J106" s="55" t="str">
        <f aca="false">IF(A106,".true.",".false.")</f>
        <v>.false.</v>
      </c>
    </row>
    <row collapsed="false" customFormat="false" customHeight="false" hidden="false" ht="14" outlineLevel="0" r="107">
      <c r="A107" s="0" t="n">
        <v>0</v>
      </c>
      <c r="B107" s="48" t="n">
        <f aca="true">RAND()</f>
        <v>0.913352196104825</v>
      </c>
      <c r="C107" s="9" t="n">
        <f aca="false">RANDBETWEEN(1,pop_size)</f>
        <v>16</v>
      </c>
      <c r="D107" s="6" t="n">
        <f aca="false">RANDBETWEEN(1,num_linkage_subunits)</f>
        <v>487</v>
      </c>
      <c r="E107" s="6" t="n">
        <f aca="false">RANDBETWEEN(1,2)</f>
        <v>1</v>
      </c>
      <c r="F107" s="6" t="n">
        <f aca="false">IF(A107,max_fav_fitness_gain*EXP(-alpha_fav*B107^gamma_fav),-EXP(-alpha_del*B107^gamma_del))</f>
        <v>-0.000100881007235918</v>
      </c>
      <c r="G107" s="8" t="n">
        <v>1</v>
      </c>
      <c r="H107" s="54" t="n">
        <f aca="false">$G107*(($D107-1)*lb_modulo+lb_modulo*$G107)</f>
        <v>528728278.376138</v>
      </c>
      <c r="I107" s="54"/>
      <c r="J107" s="55" t="str">
        <f aca="false">IF(A107,".true.",".false.")</f>
        <v>.false.</v>
      </c>
    </row>
    <row collapsed="false" customFormat="false" customHeight="false" hidden="false" ht="14" outlineLevel="0" r="108">
      <c r="A108" s="0" t="n">
        <v>0</v>
      </c>
      <c r="B108" s="48" t="n">
        <f aca="true">RAND()</f>
        <v>0.860630151815712</v>
      </c>
      <c r="C108" s="9" t="n">
        <f aca="false">RANDBETWEEN(1,pop_size)</f>
        <v>60</v>
      </c>
      <c r="D108" s="6" t="n">
        <f aca="false">RANDBETWEEN(1,num_linkage_subunits)</f>
        <v>338</v>
      </c>
      <c r="E108" s="6" t="n">
        <f aca="false">RANDBETWEEN(1,2)</f>
        <v>2</v>
      </c>
      <c r="F108" s="6" t="n">
        <f aca="false">IF(A108,max_fav_fitness_gain*EXP(-alpha_fav*B108^gamma_fav),-EXP(-alpha_del*B108^gamma_del))</f>
        <v>-0.000120342340407317</v>
      </c>
      <c r="G108" s="8" t="n">
        <v>1</v>
      </c>
      <c r="H108" s="54" t="n">
        <f aca="false">$G108*(($D108-1)*lb_modulo+lb_modulo*$G108)</f>
        <v>366961310.248736</v>
      </c>
      <c r="I108" s="54"/>
      <c r="J108" s="55" t="str">
        <f aca="false">IF(A108,".true.",".false.")</f>
        <v>.false.</v>
      </c>
    </row>
    <row collapsed="false" customFormat="false" customHeight="false" hidden="false" ht="14" outlineLevel="0" r="109">
      <c r="A109" s="0" t="n">
        <v>0</v>
      </c>
      <c r="B109" s="48" t="n">
        <f aca="true">RAND()</f>
        <v>0.14814795460552</v>
      </c>
      <c r="C109" s="9" t="n">
        <f aca="false">RANDBETWEEN(1,pop_size)</f>
        <v>68</v>
      </c>
      <c r="D109" s="6" t="n">
        <f aca="false">RANDBETWEEN(1,num_linkage_subunits)</f>
        <v>500</v>
      </c>
      <c r="E109" s="6" t="n">
        <f aca="false">RANDBETWEEN(1,2)</f>
        <v>1</v>
      </c>
      <c r="F109" s="6" t="n">
        <f aca="false">IF(A109,max_fav_fitness_gain*EXP(-alpha_fav*B109^gamma_fav),-EXP(-alpha_del*B109^gamma_del))</f>
        <v>-0.00616009017625778</v>
      </c>
      <c r="G109" s="8" t="n">
        <v>1</v>
      </c>
      <c r="H109" s="54" t="n">
        <f aca="false">$G109*(($D109-1)*lb_modulo+lb_modulo*$G109)</f>
        <v>542842174.924166</v>
      </c>
      <c r="I109" s="54"/>
      <c r="J109" s="55" t="str">
        <f aca="false">IF(A109,".true.",".false.")</f>
        <v>.false.</v>
      </c>
    </row>
    <row collapsed="false" customFormat="false" customHeight="false" hidden="false" ht="14" outlineLevel="0" r="110">
      <c r="A110" s="0" t="n">
        <v>0</v>
      </c>
      <c r="B110" s="48" t="n">
        <f aca="true">RAND()</f>
        <v>0.609906281810254</v>
      </c>
      <c r="C110" s="9" t="n">
        <f aca="false">RANDBETWEEN(1,pop_size)</f>
        <v>33</v>
      </c>
      <c r="D110" s="6" t="n">
        <f aca="false">RANDBETWEEN(1,num_linkage_subunits)</f>
        <v>656</v>
      </c>
      <c r="E110" s="6" t="n">
        <f aca="false">RANDBETWEEN(1,2)</f>
        <v>2</v>
      </c>
      <c r="F110" s="6" t="n">
        <f aca="false">IF(A110,max_fav_fitness_gain*EXP(-alpha_fav*B110^gamma_fav),-EXP(-alpha_del*B110^gamma_del))</f>
        <v>-0.000313403304117655</v>
      </c>
      <c r="G110" s="8" t="n">
        <v>1</v>
      </c>
      <c r="H110" s="54" t="n">
        <f aca="false">$G110*(($D110-1)*lb_modulo+lb_modulo*$G110)</f>
        <v>712208933.500506</v>
      </c>
      <c r="I110" s="54"/>
      <c r="J110" s="55" t="str">
        <f aca="false">IF(A110,".true.",".false.")</f>
        <v>.false.</v>
      </c>
    </row>
    <row collapsed="false" customFormat="false" customHeight="false" hidden="false" ht="14" outlineLevel="0" r="111">
      <c r="A111" s="0" t="n">
        <v>0</v>
      </c>
      <c r="B111" s="48" t="n">
        <f aca="true">RAND()</f>
        <v>0.464315907564014</v>
      </c>
      <c r="C111" s="9" t="n">
        <f aca="false">RANDBETWEEN(1,pop_size)</f>
        <v>52</v>
      </c>
      <c r="D111" s="6" t="n">
        <f aca="false">RANDBETWEEN(1,num_linkage_subunits)</f>
        <v>792</v>
      </c>
      <c r="E111" s="6" t="n">
        <f aca="false">RANDBETWEEN(1,2)</f>
        <v>1</v>
      </c>
      <c r="F111" s="6" t="n">
        <f aca="false">IF(A111,max_fav_fitness_gain*EXP(-alpha_fav*B111^gamma_fav),-EXP(-alpha_del*B111^gamma_del))</f>
        <v>-0.000622031133412079</v>
      </c>
      <c r="G111" s="8" t="n">
        <v>1</v>
      </c>
      <c r="H111" s="54" t="n">
        <f aca="false">$G111*(($D111-1)*lb_modulo+lb_modulo*$G111)</f>
        <v>859862005.079879</v>
      </c>
      <c r="I111" s="54"/>
      <c r="J111" s="55" t="str">
        <f aca="false">IF(A111,".true.",".false.")</f>
        <v>.false.</v>
      </c>
    </row>
    <row collapsed="false" customFormat="false" customHeight="false" hidden="false" ht="14" outlineLevel="0" r="112">
      <c r="A112" s="0" t="n">
        <v>0</v>
      </c>
      <c r="B112" s="48" t="n">
        <f aca="true">RAND()</f>
        <v>0.0219493345357478</v>
      </c>
      <c r="C112" s="9" t="n">
        <f aca="false">RANDBETWEEN(1,pop_size)</f>
        <v>8</v>
      </c>
      <c r="D112" s="6" t="n">
        <f aca="false">RANDBETWEEN(1,num_linkage_subunits)</f>
        <v>953</v>
      </c>
      <c r="E112" s="6" t="n">
        <f aca="false">RANDBETWEEN(1,2)</f>
        <v>1</v>
      </c>
      <c r="F112" s="6" t="n">
        <f aca="false">IF(A112,max_fav_fitness_gain*EXP(-alpha_fav*B112^gamma_fav),-EXP(-alpha_del*B112^gamma_del))</f>
        <v>-0.0649945031116838</v>
      </c>
      <c r="G112" s="8" t="n">
        <v>1</v>
      </c>
      <c r="H112" s="54" t="n">
        <f aca="false">$G112*(($D112-1)*lb_modulo+lb_modulo*$G112)</f>
        <v>1034657185.40546</v>
      </c>
      <c r="I112" s="54"/>
      <c r="J112" s="55" t="str">
        <f aca="false">IF(A112,".true.",".false.")</f>
        <v>.false.</v>
      </c>
    </row>
    <row collapsed="false" customFormat="false" customHeight="false" hidden="false" ht="14" outlineLevel="0" r="113">
      <c r="A113" s="0" t="n">
        <v>0</v>
      </c>
      <c r="B113" s="48" t="n">
        <f aca="true">RAND()</f>
        <v>0.812711766455323</v>
      </c>
      <c r="C113" s="10" t="n">
        <f aca="false">RANDBETWEEN(1,pop_size)</f>
        <v>95</v>
      </c>
      <c r="D113" s="11" t="n">
        <f aca="false">RANDBETWEEN(1,num_linkage_subunits)</f>
        <v>80</v>
      </c>
      <c r="E113" s="11" t="n">
        <f aca="false">RANDBETWEEN(1,2)</f>
        <v>1</v>
      </c>
      <c r="F113" s="11" t="n">
        <f aca="false">IF(A113,max_fav_fitness_gain*EXP(-alpha_fav*B113^gamma_fav),-EXP(-alpha_del*B113^gamma_del))</f>
        <v>-0.000142181794941969</v>
      </c>
      <c r="G113" s="12" t="n">
        <v>1</v>
      </c>
      <c r="H113" s="59" t="n">
        <f aca="false">$G113*(($D113-1)*lb_modulo+lb_modulo*$G113)</f>
        <v>86854747.9878665</v>
      </c>
      <c r="I113" s="59"/>
      <c r="J113" s="60" t="str">
        <f aca="false">IF(A113,".true.",".false.")</f>
        <v>.false.</v>
      </c>
    </row>
  </sheetData>
  <mergeCells count="1">
    <mergeCell ref="C12:G12"/>
  </mergeCells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6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60">
      <selection activeCell="A1" activeCellId="0" pane="topLeft" sqref="A1"/>
    </sheetView>
  </sheetViews>
  <cols>
    <col collapsed="false" hidden="false" max="1" min="1" style="0" width="13.0509803921569"/>
    <col collapsed="false" hidden="false" max="3" min="3" style="0" width="11.4745098039216"/>
    <col collapsed="false" hidden="false" max="6" min="5" style="0" width="11.1882352941176"/>
    <col collapsed="false" hidden="false" max="7" min="7" style="0" width="11.7607843137255"/>
    <col collapsed="false" hidden="false" max="17" min="14" style="20" width="9.18039215686274"/>
  </cols>
  <sheetData>
    <row collapsed="false" customFormat="false" customHeight="false" hidden="false" ht="14" outlineLevel="0" r="1">
      <c r="H1" s="20"/>
    </row>
    <row collapsed="false" customFormat="false" customHeight="false" hidden="false" ht="14" outlineLevel="0" r="2">
      <c r="C2" s="0" t="s">
        <v>9</v>
      </c>
      <c r="E2" s="0" t="n">
        <v>0.0001</v>
      </c>
      <c r="H2" s="20"/>
    </row>
    <row collapsed="false" customFormat="false" customHeight="false" hidden="false" ht="14" outlineLevel="0" r="3">
      <c r="H3" s="20"/>
    </row>
    <row collapsed="false" customFormat="false" customHeight="false" hidden="false" ht="14" outlineLevel="0" r="4">
      <c r="A4" s="19" t="n">
        <v>100</v>
      </c>
      <c r="E4" s="61" t="s">
        <v>35</v>
      </c>
      <c r="F4" s="61" t="s">
        <v>36</v>
      </c>
      <c r="G4" s="62"/>
      <c r="H4" s="62"/>
    </row>
    <row collapsed="false" customFormat="false" customHeight="false" hidden="false" ht="14" outlineLevel="0" r="5">
      <c r="A5" s="63" t="s">
        <v>37</v>
      </c>
      <c r="B5" s="64" t="s">
        <v>4</v>
      </c>
      <c r="C5" s="65" t="s">
        <v>38</v>
      </c>
      <c r="D5" s="66" t="s">
        <v>39</v>
      </c>
      <c r="E5" s="67" t="s">
        <v>40</v>
      </c>
      <c r="F5" s="68" t="s">
        <v>40</v>
      </c>
    </row>
    <row collapsed="false" customFormat="false" customHeight="false" hidden="false" ht="14" outlineLevel="0" r="6">
      <c r="A6" s="19" t="n">
        <f aca="false">A4</f>
        <v>100</v>
      </c>
      <c r="B6" s="19" t="n">
        <f aca="false">(A6-($A$4+0.5))*'haplotype_bin_width'</f>
        <v>-0.5</v>
      </c>
      <c r="C6" s="19" t="n">
        <v>1</v>
      </c>
      <c r="D6" s="20" t="n">
        <f aca="false">(-LOG(-$B6)/alpha_del)^(1/gamma_del)</f>
        <v>2.50308774072449E-005</v>
      </c>
      <c r="E6" s="69" t="n">
        <f aca="false">(1-frac_fav_mutn)*(C6-D6)</f>
        <v>0.999974969122593</v>
      </c>
      <c r="F6" s="20" t="n">
        <f aca="false">E6/$E$6</f>
        <v>1</v>
      </c>
      <c r="H6" s="70"/>
    </row>
    <row collapsed="false" customFormat="false" customHeight="false" hidden="false" ht="14" outlineLevel="0" r="7">
      <c r="A7" s="19" t="n">
        <f aca="false">A6-1</f>
        <v>99</v>
      </c>
      <c r="B7" s="19" t="n">
        <f aca="false">(A7-($A$4+0.5))*'haplotype_bin_width'</f>
        <v>-3.75463161108673E-005</v>
      </c>
      <c r="C7" s="19" t="n">
        <f aca="false">D6</f>
        <v>2.50308774072449E-005</v>
      </c>
      <c r="D7" s="20" t="n">
        <f aca="false">(-LOG(-$B7)/alpha_del)^(1/gamma_del)</f>
        <v>0.0964149836137718</v>
      </c>
      <c r="E7" s="69" t="n">
        <f aca="false">(1-frac_fav_mutn)*(C7-D7)</f>
        <v>-0.0963899527363646</v>
      </c>
      <c r="F7" s="20" t="n">
        <f aca="false">E7/$E$6</f>
        <v>-0.096392365521849</v>
      </c>
      <c r="H7" s="70"/>
    </row>
    <row collapsed="false" customFormat="false" customHeight="false" hidden="false" ht="14" outlineLevel="0" r="8">
      <c r="A8" s="19" t="n">
        <f aca="false">A7-1</f>
        <v>98</v>
      </c>
      <c r="B8" s="19" t="n">
        <f aca="false">(A8-($A$4+0.5))*'haplotype_bin_width'</f>
        <v>-0.24103745903443</v>
      </c>
      <c r="C8" s="19" t="n">
        <f aca="false">D7</f>
        <v>0.0964149836137718</v>
      </c>
      <c r="D8" s="20" t="n">
        <f aca="false">(-LOG(-$B8)/alpha_del)^(1/gamma_del)</f>
        <v>0.000227933941568991</v>
      </c>
      <c r="E8" s="69" t="n">
        <f aca="false">(1-frac_fav_mutn)*(C8-D8)</f>
        <v>0.0961870496722028</v>
      </c>
      <c r="F8" s="20" t="n">
        <f aca="false">E8/$E$6</f>
        <v>0.0961894573787184</v>
      </c>
      <c r="H8" s="70"/>
    </row>
    <row collapsed="false" customFormat="false" customHeight="false" hidden="false" ht="14" outlineLevel="0" r="9">
      <c r="A9" s="19" t="n">
        <f aca="false">A8-1</f>
        <v>97</v>
      </c>
      <c r="B9" s="19" t="n">
        <f aca="false">(A9-($A$4+0.5))*'haplotype_bin_width'</f>
        <v>-0.000797768795491469</v>
      </c>
      <c r="C9" s="19" t="n">
        <f aca="false">D8</f>
        <v>0.000227933941568991</v>
      </c>
      <c r="D9" s="20" t="n">
        <f aca="false">(-LOG(-$B9)/alpha_del)^(1/gamma_del)</f>
        <v>0.0322462379710107</v>
      </c>
      <c r="E9" s="69" t="n">
        <f aca="false">(1-frac_fav_mutn)*(C9-D9)</f>
        <v>-0.0320183040294417</v>
      </c>
      <c r="F9" s="20" t="n">
        <f aca="false">E9/$E$6</f>
        <v>-0.032019105495746</v>
      </c>
      <c r="H9" s="70"/>
    </row>
    <row collapsed="false" customFormat="false" customHeight="false" hidden="false" ht="14" outlineLevel="0" r="10">
      <c r="A10" s="19" t="n">
        <f aca="false">A9-1</f>
        <v>96</v>
      </c>
      <c r="B10" s="19" t="n">
        <f aca="false">(A10-($A$4+0.5))*'haplotype_bin_width'</f>
        <v>-0.145108070869548</v>
      </c>
      <c r="C10" s="19" t="n">
        <f aca="false">D9</f>
        <v>0.0322462379710107</v>
      </c>
      <c r="D10" s="20" t="n">
        <f aca="false">(-LOG(-$B10)/alpha_del)^(1/gamma_del)</f>
        <v>0.000581733439462831</v>
      </c>
      <c r="E10" s="69" t="n">
        <f aca="false">(1-frac_fav_mutn)*(C10-D10)</f>
        <v>0.0316645045315478</v>
      </c>
      <c r="F10" s="20" t="n">
        <f aca="false">E10/$E$6</f>
        <v>0.0316652971417187</v>
      </c>
      <c r="H10" s="70"/>
    </row>
    <row collapsed="false" customFormat="false" customHeight="false" hidden="false" ht="14" outlineLevel="0" r="11">
      <c r="A11" s="19" t="n">
        <f aca="false">A10-1</f>
        <v>95</v>
      </c>
      <c r="B11" s="19" t="n">
        <f aca="false">(A11-($A$4+0.5))*'haplotype_bin_width'</f>
        <v>-0.00319953391704557</v>
      </c>
      <c r="C11" s="19" t="n">
        <f aca="false">D10</f>
        <v>0.000581733439462831</v>
      </c>
      <c r="D11" s="20" t="n">
        <f aca="false">(-LOG(-$B11)/alpha_del)^(1/gamma_del)</f>
        <v>0.0165810513204187</v>
      </c>
      <c r="E11" s="69" t="n">
        <f aca="false">(1-frac_fav_mutn)*(C11-D11)</f>
        <v>-0.0159993178809559</v>
      </c>
      <c r="F11" s="20" t="n">
        <f aca="false">E11/$E$6</f>
        <v>-0.0159997183679449</v>
      </c>
      <c r="H11" s="70"/>
    </row>
    <row collapsed="false" customFormat="false" customHeight="false" hidden="false" ht="14" outlineLevel="0" r="12">
      <c r="A12" s="19" t="n">
        <f aca="false">A11-1</f>
        <v>94</v>
      </c>
      <c r="B12" s="19" t="n">
        <f aca="false">(A12-($A$4+0.5))*'haplotype_bin_width'</f>
        <v>-0.107776833582722</v>
      </c>
      <c r="C12" s="19" t="n">
        <f aca="false">D11</f>
        <v>0.0165810513204187</v>
      </c>
      <c r="D12" s="20" t="n">
        <f aca="false">(-LOG(-$B12)/alpha_del)^(1/gamma_del)</f>
        <v>0.000903420380145601</v>
      </c>
      <c r="E12" s="69" t="n">
        <f aca="false">(1-frac_fav_mutn)*(C12-D12)</f>
        <v>0.0156776309402731</v>
      </c>
      <c r="F12" s="20" t="n">
        <f aca="false">E12/$E$6</f>
        <v>0.0156780233749542</v>
      </c>
      <c r="H12" s="70"/>
    </row>
    <row collapsed="false" customFormat="false" customHeight="false" hidden="false" ht="14" outlineLevel="0" r="13">
      <c r="A13" s="19" t="n">
        <f aca="false">A12-1</f>
        <v>93</v>
      </c>
      <c r="B13" s="19" t="n">
        <f aca="false">(A13-($A$4+0.5))*'haplotype_bin_width'</f>
        <v>-0.00677565285109201</v>
      </c>
      <c r="C13" s="19" t="n">
        <f aca="false">D12</f>
        <v>0.000903420380145601</v>
      </c>
      <c r="D13" s="20" t="n">
        <f aca="false">(-LOG(-$B13)/alpha_del)^(1/gamma_del)</f>
        <v>0.0107869553953471</v>
      </c>
      <c r="E13" s="69" t="n">
        <f aca="false">(1-frac_fav_mutn)*(C13-D13)</f>
        <v>-0.00988353501520152</v>
      </c>
      <c r="F13" s="20" t="n">
        <f aca="false">E13/$E$6</f>
        <v>-0.00988378241494747</v>
      </c>
      <c r="H13" s="70"/>
    </row>
    <row collapsed="false" customFormat="false" customHeight="false" hidden="false" ht="14" outlineLevel="0" r="14">
      <c r="A14" s="19" t="n">
        <f aca="false">A13-1</f>
        <v>92</v>
      </c>
      <c r="B14" s="19" t="n">
        <f aca="false">(A14-($A$4+0.5))*'haplotype_bin_width'</f>
        <v>-0.0916891208604506</v>
      </c>
      <c r="C14" s="19" t="n">
        <f aca="false">D13</f>
        <v>0.0107869553953471</v>
      </c>
      <c r="D14" s="20" t="n">
        <f aca="false">(-LOG(-$B14)/alpha_del)^(1/gamma_del)</f>
        <v>0.00112032484572391</v>
      </c>
      <c r="E14" s="69" t="n">
        <f aca="false">(1-frac_fav_mutn)*(C14-D14)</f>
        <v>0.00966663054962321</v>
      </c>
      <c r="F14" s="20" t="n">
        <f aca="false">E14/$E$6</f>
        <v>0.00966687251992417</v>
      </c>
      <c r="H14" s="70"/>
    </row>
    <row collapsed="false" customFormat="false" customHeight="false" hidden="false" ht="14" outlineLevel="0" r="15">
      <c r="A15" s="19" t="n">
        <f aca="false">A14-1</f>
        <v>91</v>
      </c>
      <c r="B15" s="19" t="n">
        <f aca="false">(A15-($A$4+0.5))*'haplotype_bin_width'</f>
        <v>-0.0106430860343772</v>
      </c>
      <c r="C15" s="19" t="n">
        <f aca="false">D14</f>
        <v>0.00112032484572391</v>
      </c>
      <c r="D15" s="20" t="n">
        <f aca="false">(-LOG(-$B15)/alpha_del)^(1/gamma_del)</f>
        <v>0.00806267124016278</v>
      </c>
      <c r="E15" s="69" t="n">
        <f aca="false">(1-frac_fav_mutn)*(C15-D15)</f>
        <v>-0.00694234639443887</v>
      </c>
      <c r="F15" s="20" t="n">
        <f aca="false">E15/$E$6</f>
        <v>-0.00694252017181019</v>
      </c>
      <c r="H15" s="70"/>
    </row>
    <row collapsed="false" customFormat="false" customHeight="false" hidden="false" ht="14" outlineLevel="0" r="16">
      <c r="A16" s="19" t="n">
        <f aca="false">A15-1</f>
        <v>90</v>
      </c>
      <c r="B16" s="19" t="n">
        <f aca="false">(A16-($A$4+0.5))*'haplotype_bin_width'</f>
        <v>-0.0846580480217092</v>
      </c>
      <c r="C16" s="19" t="n">
        <f aca="false">D15</f>
        <v>0.00806267124016278</v>
      </c>
      <c r="D16" s="20" t="n">
        <f aca="false">(-LOG(-$B16)/alpha_del)^(1/gamma_del)</f>
        <v>0.00123925398668838</v>
      </c>
      <c r="E16" s="69" t="n">
        <f aca="false">(1-frac_fav_mutn)*(C16-D16)</f>
        <v>0.0068234172534744</v>
      </c>
      <c r="F16" s="20" t="n">
        <f aca="false">E16/$E$6</f>
        <v>0.00682358805387045</v>
      </c>
      <c r="H16" s="70"/>
    </row>
    <row collapsed="false" customFormat="false" customHeight="false" hidden="false" ht="14" outlineLevel="0" r="17">
      <c r="A17" s="19" t="n">
        <f aca="false">A16-1</f>
        <v>89</v>
      </c>
      <c r="B17" s="19" t="n">
        <f aca="false">(A17-($A$4+0.5))*'haplotype_bin_width'</f>
        <v>-0.0142514208469164</v>
      </c>
      <c r="C17" s="19" t="n">
        <f aca="false">D16</f>
        <v>0.00123925398668838</v>
      </c>
      <c r="D17" s="20" t="n">
        <f aca="false">(-LOG(-$B17)/alpha_del)^(1/gamma_del)</f>
        <v>0.0065746229853274</v>
      </c>
      <c r="E17" s="69" t="n">
        <f aca="false">(1-frac_fav_mutn)*(C17-D17)</f>
        <v>-0.00533536899863902</v>
      </c>
      <c r="F17" s="20" t="n">
        <f aca="false">E17/$E$6</f>
        <v>-0.00533550255094928</v>
      </c>
      <c r="H17" s="70"/>
    </row>
    <row collapsed="false" customFormat="false" customHeight="false" hidden="false" ht="14" outlineLevel="0" r="18">
      <c r="A18" s="19" t="n">
        <f aca="false">A17-1</f>
        <v>88</v>
      </c>
      <c r="B18" s="19" t="n">
        <f aca="false">(A18-($A$4+0.5))*'haplotype_bin_width'</f>
        <v>-0.0821827873165925</v>
      </c>
      <c r="C18" s="19" t="n">
        <f aca="false">D17</f>
        <v>0.0065746229853274</v>
      </c>
      <c r="D18" s="20" t="n">
        <f aca="false">(-LOG(-$B18)/alpha_del)^(1/gamma_del)</f>
        <v>0.00128557332851327</v>
      </c>
      <c r="E18" s="69" t="n">
        <f aca="false">(1-frac_fav_mutn)*(C18-D18)</f>
        <v>0.00528904965681413</v>
      </c>
      <c r="F18" s="20" t="n">
        <f aca="false">E18/$E$6</f>
        <v>0.0052891820496816</v>
      </c>
      <c r="H18" s="70"/>
    </row>
    <row collapsed="false" customFormat="false" customHeight="false" hidden="false" ht="14" outlineLevel="0" r="19">
      <c r="A19" s="19" t="n">
        <f aca="false">A18-1</f>
        <v>87</v>
      </c>
      <c r="B19" s="19" t="n">
        <f aca="false">(A19-($A$4+0.5))*'haplotype_bin_width'</f>
        <v>-0.0173552399349292</v>
      </c>
      <c r="C19" s="19" t="n">
        <f aca="false">D18</f>
        <v>0.00128557332851327</v>
      </c>
      <c r="D19" s="20" t="n">
        <f aca="false">(-LOG(-$B19)/alpha_del)^(1/gamma_del)</f>
        <v>0.00568274831695054</v>
      </c>
      <c r="E19" s="69" t="n">
        <f aca="false">(1-frac_fav_mutn)*(C19-D19)</f>
        <v>-0.00439717498843726</v>
      </c>
      <c r="F19" s="20" t="n">
        <f aca="false">E19/$E$6</f>
        <v>-0.00439728505634043</v>
      </c>
      <c r="H19" s="70"/>
    </row>
    <row collapsed="false" customFormat="false" customHeight="false" hidden="false" ht="14" outlineLevel="0" r="20">
      <c r="A20" s="19" t="n">
        <f aca="false">A19-1</f>
        <v>86</v>
      </c>
      <c r="B20" s="19" t="n">
        <f aca="false">(A20-($A$4+0.5))*'haplotype_bin_width'</f>
        <v>-0.0823998505957828</v>
      </c>
      <c r="C20" s="19" t="n">
        <f aca="false">D19</f>
        <v>0.00568274831695054</v>
      </c>
      <c r="D20" s="20" t="n">
        <f aca="false">(-LOG(-$B20)/alpha_del)^(1/gamma_del)</f>
        <v>0.00128140950884895</v>
      </c>
      <c r="E20" s="69" t="n">
        <f aca="false">(1-frac_fav_mutn)*(C20-D20)</f>
        <v>0.00440133880810158</v>
      </c>
      <c r="F20" s="20" t="n">
        <f aca="false">E20/$E$6</f>
        <v>0.00440144898023142</v>
      </c>
      <c r="H20" s="70"/>
    </row>
    <row collapsed="false" customFormat="false" customHeight="false" hidden="false" ht="14" outlineLevel="0" r="21">
      <c r="A21" s="19" t="n">
        <f aca="false">A20-1</f>
        <v>85</v>
      </c>
      <c r="B21" s="19" t="n">
        <f aca="false">(A21-($A$4+0.5))*'haplotype_bin_width'</f>
        <v>-0.0198618473871588</v>
      </c>
      <c r="C21" s="19" t="n">
        <f aca="false">D20</f>
        <v>0.00128140950884895</v>
      </c>
      <c r="D21" s="20" t="n">
        <f aca="false">(-LOG(-$B21)/alpha_del)^(1/gamma_del)</f>
        <v>0.00512164640075754</v>
      </c>
      <c r="E21" s="69" t="n">
        <f aca="false">(1-frac_fav_mutn)*(C21-D21)</f>
        <v>-0.00384023689190859</v>
      </c>
      <c r="F21" s="20" t="n">
        <f aca="false">E21/$E$6</f>
        <v>-0.00384033301881359</v>
      </c>
      <c r="H21" s="70"/>
    </row>
    <row collapsed="false" customFormat="false" customHeight="false" hidden="false" ht="14" outlineLevel="0" r="22">
      <c r="A22" s="19" t="n">
        <f aca="false">A21-1</f>
        <v>84</v>
      </c>
      <c r="B22" s="19" t="n">
        <f aca="false">(A22-($A$4+0.5))*'haplotype_bin_width'</f>
        <v>-0.0845071656124994</v>
      </c>
      <c r="C22" s="19" t="n">
        <f aca="false">D21</f>
        <v>0.00512164640075754</v>
      </c>
      <c r="D22" s="20" t="n">
        <f aca="false">(-LOG(-$B22)/alpha_del)^(1/gamma_del)</f>
        <v>0.00124200611473469</v>
      </c>
      <c r="E22" s="69" t="n">
        <f aca="false">(1-frac_fav_mutn)*(C22-D22)</f>
        <v>0.00387964028602285</v>
      </c>
      <c r="F22" s="20" t="n">
        <f aca="false">E22/$E$6</f>
        <v>0.00387973739925406</v>
      </c>
      <c r="H22" s="70"/>
    </row>
    <row collapsed="false" customFormat="false" customHeight="false" hidden="false" ht="14" outlineLevel="0" r="23">
      <c r="A23" s="19" t="n">
        <f aca="false">A22-1</f>
        <v>83</v>
      </c>
      <c r="B23" s="19" t="n">
        <f aca="false">(A23-($A$4+0.5))*'haplotype_bin_width'</f>
        <v>-0.0217351070078571</v>
      </c>
      <c r="C23" s="19" t="n">
        <f aca="false">D22</f>
        <v>0.00124200611473469</v>
      </c>
      <c r="D23" s="20" t="n">
        <f aca="false">(-LOG(-$B23)/alpha_del)^(1/gamma_del)</f>
        <v>0.0047683930381753</v>
      </c>
      <c r="E23" s="69" t="n">
        <f aca="false">(1-frac_fav_mutn)*(C23-D23)</f>
        <v>-0.00352638692344061</v>
      </c>
      <c r="F23" s="20" t="n">
        <f aca="false">E23/$E$6</f>
        <v>-0.00352647519420887</v>
      </c>
      <c r="H23" s="70"/>
    </row>
    <row collapsed="false" customFormat="false" customHeight="false" hidden="false" ht="14" outlineLevel="0" r="24">
      <c r="A24" s="19" t="n">
        <f aca="false">A23-1</f>
        <v>82</v>
      </c>
      <c r="B24" s="19" t="n">
        <f aca="false">(A24-($A$4+0.5))*'haplotype_bin_width'</f>
        <v>-0.0882152712062431</v>
      </c>
      <c r="C24" s="19" t="n">
        <f aca="false">D23</f>
        <v>0.0047683930381753</v>
      </c>
      <c r="D24" s="20" t="n">
        <f aca="false">(-LOG(-$B24)/alpha_del)^(1/gamma_del)</f>
        <v>0.00117688890857825</v>
      </c>
      <c r="E24" s="69" t="n">
        <f aca="false">(1-frac_fav_mutn)*(C24-D24)</f>
        <v>0.00359150412959705</v>
      </c>
      <c r="F24" s="20" t="n">
        <f aca="false">E24/$E$6</f>
        <v>0.00359159403034692</v>
      </c>
      <c r="H24" s="70"/>
      <c r="I24" s="20"/>
      <c r="J24" s="20"/>
    </row>
    <row collapsed="false" customFormat="false" customHeight="false" hidden="false" ht="14" outlineLevel="0" r="25">
      <c r="A25" s="19" t="n">
        <f aca="false">A24-1</f>
        <v>81</v>
      </c>
      <c r="B25" s="19" t="n">
        <f aca="false">(A25-($A$4+0.5))*'haplotype_bin_width'</f>
        <v>-0.0229493337172759</v>
      </c>
      <c r="C25" s="19" t="n">
        <f aca="false">D24</f>
        <v>0.00117688890857825</v>
      </c>
      <c r="D25" s="20" t="n">
        <f aca="false">(-LOG(-$B25)/alpha_del)^(1/gamma_del)</f>
        <v>0.00456348645388878</v>
      </c>
      <c r="E25" s="69" t="n">
        <f aca="false">(1-frac_fav_mutn)*(C25-D25)</f>
        <v>-0.00338659754531053</v>
      </c>
      <c r="F25" s="20" t="n">
        <f aca="false">E25/$E$6</f>
        <v>-0.00338668231694042</v>
      </c>
      <c r="H25" s="70"/>
      <c r="I25" s="20"/>
      <c r="J25" s="20"/>
    </row>
    <row collapsed="false" customFormat="false" customHeight="false" hidden="false" ht="14" outlineLevel="0" r="26">
      <c r="A26" s="19" t="n">
        <f aca="false">A25-1</f>
        <v>80</v>
      </c>
      <c r="B26" s="19" t="n">
        <f aca="false">(A26-($A$4+0.5))*'haplotype_bin_width'</f>
        <v>-0.0935514723047199</v>
      </c>
      <c r="C26" s="19" t="n">
        <f aca="false">D25</f>
        <v>0.00456348645388878</v>
      </c>
      <c r="D26" s="20" t="n">
        <f aca="false">(-LOG(-$B26)/alpha_del)^(1/gamma_del)</f>
        <v>0.00109161613853568</v>
      </c>
      <c r="E26" s="69" t="n">
        <f aca="false">(1-frac_fav_mutn)*(C26-D26)</f>
        <v>0.0034718703153531</v>
      </c>
      <c r="F26" s="20" t="n">
        <f aca="false">E26/$E$6</f>
        <v>0.00347195722148867</v>
      </c>
      <c r="H26" s="70"/>
      <c r="I26" s="20"/>
      <c r="J26" s="20"/>
    </row>
    <row collapsed="false" customFormat="false" customHeight="false" hidden="false" ht="14" outlineLevel="0" r="27">
      <c r="A27" s="19" t="n">
        <f aca="false">A26-1</f>
        <v>79</v>
      </c>
      <c r="B27" s="19" t="n">
        <f aca="false">(A27-($A$4+0.5))*'haplotype_bin_width'</f>
        <v>-0.0234697469785171</v>
      </c>
      <c r="C27" s="19" t="n">
        <f aca="false">D26</f>
        <v>0.00109161613853568</v>
      </c>
      <c r="D27" s="20" t="n">
        <f aca="false">(-LOG(-$B27)/alpha_del)^(1/gamma_del)</f>
        <v>0.00448072335624069</v>
      </c>
      <c r="E27" s="69" t="n">
        <f aca="false">(1-frac_fav_mutn)*(C27-D27)</f>
        <v>-0.00338910721770501</v>
      </c>
      <c r="F27" s="20" t="n">
        <f aca="false">E27/$E$6</f>
        <v>-0.00338919205215578</v>
      </c>
      <c r="H27" s="70"/>
      <c r="I27" s="20"/>
      <c r="J27" s="20"/>
    </row>
    <row collapsed="false" customFormat="false" customHeight="false" hidden="false" ht="14" outlineLevel="0" r="28">
      <c r="A28" s="19" t="n">
        <f aca="false">A27-1</f>
        <v>78</v>
      </c>
      <c r="B28" s="19" t="n">
        <f aca="false">(A28-($A$4+0.5))*'haplotype_bin_width'</f>
        <v>-0.100816275515416</v>
      </c>
      <c r="C28" s="19" t="n">
        <f aca="false">D27</f>
        <v>0.00448072335624069</v>
      </c>
      <c r="D28" s="20" t="n">
        <f aca="false">(-LOG(-$B28)/alpha_del)^(1/gamma_del)</f>
        <v>0.000989194722196751</v>
      </c>
      <c r="E28" s="69" t="n">
        <f aca="false">(1-frac_fav_mutn)*(C28-D28)</f>
        <v>0.00349152863404394</v>
      </c>
      <c r="F28" s="20" t="n">
        <f aca="false">E28/$E$6</f>
        <v>0.0034916160322568</v>
      </c>
      <c r="H28" s="70"/>
      <c r="I28" s="20"/>
      <c r="J28" s="20"/>
    </row>
    <row collapsed="false" customFormat="false" customHeight="false" hidden="false" ht="14" outlineLevel="0" r="29">
      <c r="A29" s="19" t="n">
        <f aca="false">A28-1</f>
        <v>77</v>
      </c>
      <c r="B29" s="19" t="n">
        <f aca="false">(A29-($A$4+0.5))*'haplotype_bin_width'</f>
        <v>-0.0232460759716236</v>
      </c>
      <c r="C29" s="19" t="n">
        <f aca="false">D28</f>
        <v>0.000989194722196751</v>
      </c>
      <c r="D29" s="20" t="n">
        <f aca="false">(-LOG(-$B29)/alpha_del)^(1/gamma_del)</f>
        <v>0.0045159423948152</v>
      </c>
      <c r="E29" s="69" t="n">
        <f aca="false">(1-frac_fav_mutn)*(C29-D29)</f>
        <v>-0.00352674767261845</v>
      </c>
      <c r="F29" s="20" t="n">
        <f aca="false">E29/$E$6</f>
        <v>-0.00352683595241681</v>
      </c>
      <c r="H29" s="70"/>
      <c r="I29" s="20"/>
      <c r="J29" s="20"/>
    </row>
    <row collapsed="false" customFormat="false" customHeight="false" hidden="false" ht="14" outlineLevel="0" r="30">
      <c r="A30" s="19" t="n">
        <f aca="false">A29-1</f>
        <v>76</v>
      </c>
      <c r="B30" s="19" t="n">
        <f aca="false">(A30-($A$4+0.5))*'haplotype_bin_width'</f>
        <v>-0.110640588672972</v>
      </c>
      <c r="C30" s="19" t="n">
        <f aca="false">D29</f>
        <v>0.0045159423948152</v>
      </c>
      <c r="D30" s="20" t="n">
        <f aca="false">(-LOG(-$B30)/alpha_del)^(1/gamma_del)</f>
        <v>0.000871150078904008</v>
      </c>
      <c r="E30" s="69" t="n">
        <f aca="false">(1-frac_fav_mutn)*(C30-D30)</f>
        <v>0.00364479231591119</v>
      </c>
      <c r="F30" s="20" t="n">
        <f aca="false">E30/$E$6</f>
        <v>0.00364488355054451</v>
      </c>
      <c r="H30" s="70"/>
      <c r="I30" s="20"/>
      <c r="J30" s="20"/>
    </row>
    <row collapsed="false" customFormat="false" customHeight="false" hidden="false" ht="14" outlineLevel="0" r="31">
      <c r="A31" s="19" t="n">
        <f aca="false">A30-1</f>
        <v>75</v>
      </c>
      <c r="B31" s="19" t="n">
        <f aca="false">(A31-($A$4+0.5))*'haplotype_bin_width'</f>
        <v>-0.0222143270120522</v>
      </c>
      <c r="C31" s="19" t="n">
        <f aca="false">D30</f>
        <v>0.000871150078904008</v>
      </c>
      <c r="D31" s="20" t="n">
        <f aca="false">(-LOG(-$B31)/alpha_del)^(1/gamma_del)</f>
        <v>0.00468545741610999</v>
      </c>
      <c r="E31" s="69" t="n">
        <f aca="false">(1-frac_fav_mutn)*(C31-D31)</f>
        <v>-0.00381430733720598</v>
      </c>
      <c r="F31" s="20" t="n">
        <f aca="false">E31/$E$6</f>
        <v>-0.00381440281505523</v>
      </c>
      <c r="H31" s="70"/>
      <c r="I31" s="20"/>
      <c r="J31" s="20"/>
    </row>
    <row collapsed="false" customFormat="false" customHeight="false" hidden="false" ht="14" outlineLevel="0" r="32">
      <c r="A32" s="19" t="n">
        <f aca="false">A31-1</f>
        <v>74</v>
      </c>
      <c r="B32" s="19" t="n">
        <f aca="false">(A32-($A$4+0.5))*'haplotype_bin_width'</f>
        <v>-0.124164621526915</v>
      </c>
      <c r="C32" s="19" t="n">
        <f aca="false">D31</f>
        <v>0.00468545741610999</v>
      </c>
      <c r="D32" s="20" t="n">
        <f aca="false">(-LOG(-$B32)/alpha_del)^(1/gamma_del)</f>
        <v>0.000738441889640576</v>
      </c>
      <c r="E32" s="69" t="n">
        <f aca="false">(1-frac_fav_mutn)*(C32-D32)</f>
        <v>0.00394701552646942</v>
      </c>
      <c r="F32" s="20" t="n">
        <f aca="false">E32/$E$6</f>
        <v>0.00394711432620423</v>
      </c>
      <c r="H32" s="70"/>
      <c r="I32" s="20"/>
      <c r="J32" s="20"/>
    </row>
    <row collapsed="false" customFormat="false" customHeight="false" hidden="false" ht="14" outlineLevel="0" r="33">
      <c r="A33" s="19" t="n">
        <f aca="false">A32-1</f>
        <v>73</v>
      </c>
      <c r="B33" s="19" t="n">
        <f aca="false">(A33-($A$4+0.5))*'haplotype_bin_width'</f>
        <v>-0.0203071519651158</v>
      </c>
      <c r="C33" s="19" t="n">
        <f aca="false">D32</f>
        <v>0.000738441889640576</v>
      </c>
      <c r="D33" s="20" t="n">
        <f aca="false">(-LOG(-$B33)/alpha_del)^(1/gamma_del)</f>
        <v>0.00503316003101593</v>
      </c>
      <c r="E33" s="69" t="n">
        <f aca="false">(1-frac_fav_mutn)*(C33-D33)</f>
        <v>-0.00429471814137536</v>
      </c>
      <c r="F33" s="20" t="n">
        <f aca="false">E33/$E$6</f>
        <v>-0.00429482564462955</v>
      </c>
      <c r="H33" s="70"/>
      <c r="I33" s="20"/>
      <c r="J33" s="20"/>
    </row>
    <row collapsed="false" customFormat="false" customHeight="false" hidden="false" ht="14" outlineLevel="0" r="34">
      <c r="A34" s="19" t="n">
        <f aca="false">A33-1</f>
        <v>72</v>
      </c>
      <c r="B34" s="19" t="n">
        <f aca="false">(A34-($A$4+0.5))*'haplotype_bin_width'</f>
        <v>-0.143445060883954</v>
      </c>
      <c r="C34" s="19" t="n">
        <f aca="false">D33</f>
        <v>0.00503316003101593</v>
      </c>
      <c r="D34" s="20" t="n">
        <f aca="false">(-LOG(-$B34)/alpha_del)^(1/gamma_del)</f>
        <v>0.000592469937111957</v>
      </c>
      <c r="E34" s="69" t="n">
        <f aca="false">(1-frac_fav_mutn)*(C34-D34)</f>
        <v>0.00444069009390398</v>
      </c>
      <c r="F34" s="20" t="n">
        <f aca="false">E34/$E$6</f>
        <v>0.00444080125105568</v>
      </c>
      <c r="H34" s="70"/>
      <c r="I34" s="20"/>
      <c r="J34" s="20"/>
    </row>
    <row collapsed="false" customFormat="false" customHeight="false" hidden="false" ht="14" outlineLevel="0" r="35">
      <c r="A35" s="19" t="n">
        <f aca="false">A34-1</f>
        <v>71</v>
      </c>
      <c r="B35" s="19" t="n">
        <f aca="false">(A35-($A$4+0.5))*'haplotype_bin_width'</f>
        <v>-0.0174778631448027</v>
      </c>
      <c r="C35" s="19" t="n">
        <f aca="false">D34</f>
        <v>0.000592469937111957</v>
      </c>
      <c r="D35" s="20" t="n">
        <f aca="false">(-LOG(-$B35)/alpha_del)^(1/gamma_del)</f>
        <v>0.00565248678354388</v>
      </c>
      <c r="E35" s="69" t="n">
        <f aca="false">(1-frac_fav_mutn)*(C35-D35)</f>
        <v>-0.00506001684643192</v>
      </c>
      <c r="F35" s="20" t="n">
        <f aca="false">E35/$E$6</f>
        <v>-0.00506014350626369</v>
      </c>
      <c r="H35" s="70"/>
      <c r="I35" s="20"/>
      <c r="J35" s="20"/>
    </row>
    <row collapsed="false" customFormat="false" customHeight="false" hidden="false" ht="14" outlineLevel="0" r="36">
      <c r="A36" s="19" t="n">
        <f aca="false">A35-1</f>
        <v>70</v>
      </c>
      <c r="B36" s="19" t="n">
        <f aca="false">(A36-($A$4+0.5))*'haplotype_bin_width'</f>
        <v>-0.172400846898088</v>
      </c>
      <c r="C36" s="19" t="n">
        <f aca="false">D35</f>
        <v>0.00565248678354388</v>
      </c>
      <c r="D36" s="20" t="n">
        <f aca="false">(-LOG(-$B36)/alpha_del)^(1/gamma_del)</f>
        <v>0.000436478182506451</v>
      </c>
      <c r="E36" s="69" t="n">
        <f aca="false">(1-frac_fav_mutn)*(C36-D36)</f>
        <v>0.00521600860103743</v>
      </c>
      <c r="F36" s="20" t="n">
        <f aca="false">E36/$E$6</f>
        <v>0.00521613916557742</v>
      </c>
      <c r="H36" s="70"/>
      <c r="I36" s="20"/>
      <c r="J36" s="20"/>
    </row>
    <row collapsed="false" customFormat="false" customHeight="false" hidden="false" ht="14" outlineLevel="0" r="37">
      <c r="A37" s="19" t="n">
        <f aca="false">A36-1</f>
        <v>69</v>
      </c>
      <c r="B37" s="19" t="n">
        <f aca="false">(A37-($A$4+0.5))*'haplotype_bin_width'</f>
        <v>-0.0137490627489532</v>
      </c>
      <c r="C37" s="19" t="n">
        <f aca="false">D36</f>
        <v>0.000436478182506451</v>
      </c>
      <c r="D37" s="20" t="n">
        <f aca="false">(-LOG(-$B37)/alpha_del)^(1/gamma_del)</f>
        <v>0.00674660284765985</v>
      </c>
      <c r="E37" s="69" t="n">
        <f aca="false">(1-frac_fav_mutn)*(C37-D37)</f>
        <v>-0.0063101246651534</v>
      </c>
      <c r="F37" s="20" t="n">
        <f aca="false">E37/$E$6</f>
        <v>-0.00631028261706399</v>
      </c>
      <c r="H37" s="70"/>
      <c r="I37" s="20"/>
      <c r="J37" s="20"/>
    </row>
    <row collapsed="false" customFormat="false" customHeight="false" hidden="false" ht="14" outlineLevel="0" r="38">
      <c r="A38" s="19" t="n">
        <f aca="false">A37-1</f>
        <v>68</v>
      </c>
      <c r="B38" s="19" t="n">
        <f aca="false">(A38-($A$4+0.5))*'haplotype_bin_width'</f>
        <v>-0.219264592548945</v>
      </c>
      <c r="C38" s="19" t="n">
        <f aca="false">D37</f>
        <v>0.00674660284765985</v>
      </c>
      <c r="D38" s="20" t="n">
        <f aca="false">(-LOG(-$B38)/alpha_del)^(1/gamma_del)</f>
        <v>0.000277807937872196</v>
      </c>
      <c r="E38" s="69" t="n">
        <f aca="false">(1-frac_fav_mutn)*(C38-D38)</f>
        <v>0.00646879490978766</v>
      </c>
      <c r="F38" s="20" t="n">
        <f aca="false">E38/$E$6</f>
        <v>0.00646895683345311</v>
      </c>
      <c r="H38" s="70"/>
      <c r="I38" s="20"/>
      <c r="J38" s="20"/>
    </row>
    <row collapsed="false" customFormat="false" customHeight="false" hidden="false" ht="14" outlineLevel="0" r="39">
      <c r="A39" s="19" t="n">
        <f aca="false">A38-1</f>
        <v>67</v>
      </c>
      <c r="B39" s="19" t="n">
        <f aca="false">(A39-($A$4+0.5))*'haplotype_bin_width'</f>
        <v>-0.00930656591871858</v>
      </c>
      <c r="C39" s="19" t="n">
        <f aca="false">D38</f>
        <v>0.000277807937872196</v>
      </c>
      <c r="D39" s="20" t="n">
        <f aca="false">(-LOG(-$B39)/alpha_del)^(1/gamma_del)</f>
        <v>0.00881683859032085</v>
      </c>
      <c r="E39" s="69" t="n">
        <f aca="false">(1-frac_fav_mutn)*(C39-D39)</f>
        <v>-0.00853903065244866</v>
      </c>
      <c r="F39" s="20" t="n">
        <f aca="false">E39/$E$6</f>
        <v>-0.00853924439722831</v>
      </c>
      <c r="H39" s="70"/>
      <c r="I39" s="20"/>
      <c r="J39" s="20"/>
    </row>
    <row collapsed="false" customFormat="false" customHeight="false" hidden="false" ht="14" outlineLevel="0" r="40">
      <c r="A40" s="19" t="n">
        <f aca="false">A39-1</f>
        <v>66</v>
      </c>
      <c r="B40" s="19" t="n">
        <f aca="false">(A40-($A$4+0.5))*'haplotype_bin_width'</f>
        <v>-0.304180931366069</v>
      </c>
      <c r="C40" s="19" t="n">
        <f aca="false">D39</f>
        <v>0.00881683859032085</v>
      </c>
      <c r="D40" s="20" t="n">
        <f aca="false">(-LOG(-$B40)/alpha_del)^(1/gamma_del)</f>
        <v>0.000131705837792975</v>
      </c>
      <c r="E40" s="69" t="n">
        <f aca="false">(1-frac_fav_mutn)*(C40-D40)</f>
        <v>0.00868513275252788</v>
      </c>
      <c r="F40" s="20" t="n">
        <f aca="false">E40/$E$6</f>
        <v>0.00868535015446284</v>
      </c>
      <c r="H40" s="70"/>
      <c r="I40" s="20"/>
      <c r="J40" s="20"/>
    </row>
    <row collapsed="false" customFormat="false" customHeight="false" hidden="false" ht="14" outlineLevel="0" r="41">
      <c r="A41" s="19" t="n">
        <f aca="false">A40-1</f>
        <v>65</v>
      </c>
      <c r="B41" s="19" t="n">
        <f aca="false">(A41-($A$4+0.5))*'haplotype_bin_width'</f>
        <v>-0.0046755572416506</v>
      </c>
      <c r="C41" s="19" t="n">
        <f aca="false">D40</f>
        <v>0.000131705837792975</v>
      </c>
      <c r="D41" s="20" t="n">
        <f aca="false">(-LOG(-$B41)/alpha_del)^(1/gamma_del)</f>
        <v>0.0134425336202474</v>
      </c>
      <c r="E41" s="69" t="n">
        <f aca="false">(1-frac_fav_mutn)*(C41-D41)</f>
        <v>-0.0133108277824544</v>
      </c>
      <c r="F41" s="20" t="n">
        <f aca="false">E41/$E$6</f>
        <v>-0.0133111609724929</v>
      </c>
      <c r="H41" s="70"/>
      <c r="I41" s="20"/>
      <c r="J41" s="20"/>
    </row>
    <row collapsed="false" customFormat="false" customHeight="false" hidden="false" ht="14" outlineLevel="0" r="42">
      <c r="A42" s="19" t="n">
        <f aca="false">A41-1</f>
        <v>64</v>
      </c>
      <c r="B42" s="19" t="n">
        <f aca="false">(A42-($A$4+0.5))*'haplotype_bin_width'</f>
        <v>-0.49065247713903</v>
      </c>
      <c r="C42" s="19" t="n">
        <f aca="false">D41</f>
        <v>0.0134425336202474</v>
      </c>
      <c r="D42" s="20" t="n">
        <f aca="false">(-LOG(-$B42)/alpha_del)^(1/gamma_del)</f>
        <v>2.71838252679662E-005</v>
      </c>
      <c r="E42" s="69" t="n">
        <f aca="false">(1-frac_fav_mutn)*(C42-D42)</f>
        <v>0.0134153497949794</v>
      </c>
      <c r="F42" s="20" t="n">
        <f aca="false">E42/$E$6</f>
        <v>0.013415685601361</v>
      </c>
      <c r="H42" s="70"/>
      <c r="I42" s="20"/>
      <c r="J42" s="20"/>
    </row>
    <row collapsed="false" customFormat="false" customHeight="false" hidden="false" ht="14" outlineLevel="0" r="43">
      <c r="A43" s="19" t="n">
        <f aca="false">A42-1</f>
        <v>63</v>
      </c>
      <c r="B43" s="19" t="n">
        <f aca="false">(A43-($A$4+0.5))*'haplotype_bin_width'</f>
        <v>-0.00101939344754873</v>
      </c>
      <c r="C43" s="19" t="n">
        <f aca="false">D42</f>
        <v>2.71838252679662E-005</v>
      </c>
      <c r="D43" s="20" t="n">
        <f aca="false">(-LOG(-$B43)/alpha_del)^(1/gamma_del)</f>
        <v>0.0289621641882656</v>
      </c>
      <c r="E43" s="69" t="n">
        <f aca="false">(1-frac_fav_mutn)*(C43-D43)</f>
        <v>-0.0289349803629977</v>
      </c>
      <c r="F43" s="20" t="n">
        <f aca="false">E43/$E$6</f>
        <v>-0.0289357046490734</v>
      </c>
      <c r="H43" s="70"/>
      <c r="I43" s="20"/>
      <c r="J43" s="20"/>
    </row>
    <row collapsed="false" customFormat="false" customHeight="false" hidden="false" ht="14" outlineLevel="0" r="44">
      <c r="A44" s="19" t="n">
        <f aca="false">A43-1</f>
        <v>62</v>
      </c>
      <c r="B44" s="19" t="n">
        <f aca="false">(A44-($A$4+0.5))*'haplotype_bin_width'</f>
        <v>-1.11504332124823</v>
      </c>
      <c r="C44" s="19" t="n">
        <f aca="false">D43</f>
        <v>0.0289621641882656</v>
      </c>
      <c r="D44" s="20" t="e">
        <f aca="false">(-LOG(-$B44)/alpha_del)^(1/gamma_del)</f>
        <v>#VALUE!</v>
      </c>
      <c r="E44" s="69" t="e">
        <f aca="false">(1-frac_fav_mutn)*(C44-D44)</f>
        <v>#VALUE!</v>
      </c>
      <c r="F44" s="20" t="e">
        <f aca="false">E44/$E$6</f>
        <v>#VALUE!</v>
      </c>
      <c r="H44" s="70"/>
      <c r="I44" s="20"/>
      <c r="J44" s="20"/>
    </row>
    <row collapsed="false" customFormat="false" customHeight="false" hidden="false" ht="14" outlineLevel="0" r="45">
      <c r="A45" s="19" t="n">
        <f aca="false">A44-1</f>
        <v>61</v>
      </c>
      <c r="B45" s="19" t="e">
        <f aca="false">(A45-($A$4+0.5))*'haplotype_bin_width'</f>
        <v>#VALUE!</v>
      </c>
      <c r="C45" s="19" t="e">
        <f aca="false">D44</f>
        <v>#VALUE!</v>
      </c>
      <c r="D45" s="20" t="e">
        <f aca="false">(-LOG(-$B45)/alpha_del)^(1/gamma_del)</f>
        <v>#VALUE!</v>
      </c>
      <c r="E45" s="69" t="e">
        <f aca="false">(1-frac_fav_mutn)*(C45-D45)</f>
        <v>#VALUE!</v>
      </c>
      <c r="F45" s="20" t="e">
        <f aca="false">E45/$E$6</f>
        <v>#VALUE!</v>
      </c>
      <c r="H45" s="70"/>
      <c r="I45" s="20"/>
      <c r="J45" s="20"/>
    </row>
    <row collapsed="false" customFormat="false" customHeight="false" hidden="false" ht="14" outlineLevel="0" r="46">
      <c r="A46" s="19" t="n">
        <f aca="false">A45-1</f>
        <v>60</v>
      </c>
      <c r="B46" s="19" t="e">
        <f aca="false">(A46-($A$4+0.5))*'haplotype_bin_width'</f>
        <v>#VALUE!</v>
      </c>
      <c r="C46" s="19" t="e">
        <f aca="false">D45</f>
        <v>#VALUE!</v>
      </c>
      <c r="D46" s="20" t="e">
        <f aca="false">(-LOG(-$B46)/alpha_del)^(1/gamma_del)</f>
        <v>#VALUE!</v>
      </c>
      <c r="E46" s="69" t="e">
        <f aca="false">(1-frac_fav_mutn)*(C46-D46)</f>
        <v>#VALUE!</v>
      </c>
      <c r="F46" s="20" t="e">
        <f aca="false">E46/$E$6</f>
        <v>#VALUE!</v>
      </c>
      <c r="H46" s="70"/>
      <c r="I46" s="20"/>
      <c r="J46" s="20"/>
    </row>
    <row collapsed="false" customFormat="false" customHeight="false" hidden="false" ht="14" outlineLevel="0" r="47">
      <c r="A47" s="19" t="n">
        <f aca="false">A46-1</f>
        <v>59</v>
      </c>
      <c r="B47" s="19" t="e">
        <f aca="false">(A47-($A$4+0.5))*'haplotype_bin_width'</f>
        <v>#VALUE!</v>
      </c>
      <c r="C47" s="19" t="e">
        <f aca="false">D46</f>
        <v>#VALUE!</v>
      </c>
      <c r="D47" s="20" t="e">
        <f aca="false">(-LOG(-$B47)/alpha_del)^(1/gamma_del)</f>
        <v>#VALUE!</v>
      </c>
      <c r="E47" s="69" t="e">
        <f aca="false">(1-frac_fav_mutn)*(C47-D47)</f>
        <v>#VALUE!</v>
      </c>
      <c r="F47" s="20" t="e">
        <f aca="false">E47/$E$6</f>
        <v>#VALUE!</v>
      </c>
      <c r="H47" s="70"/>
      <c r="I47" s="20"/>
      <c r="J47" s="20"/>
    </row>
    <row collapsed="false" customFormat="false" customHeight="false" hidden="false" ht="14" outlineLevel="0" r="48">
      <c r="A48" s="19" t="n">
        <f aca="false">A47-1</f>
        <v>58</v>
      </c>
      <c r="B48" s="19" t="e">
        <f aca="false">(A48-($A$4+0.5))*'haplotype_bin_width'</f>
        <v>#VALUE!</v>
      </c>
      <c r="C48" s="19" t="e">
        <f aca="false">D47</f>
        <v>#VALUE!</v>
      </c>
      <c r="D48" s="20" t="e">
        <f aca="false">(-LOG(-$B48)/alpha_del)^(1/gamma_del)</f>
        <v>#VALUE!</v>
      </c>
      <c r="E48" s="69" t="e">
        <f aca="false">(1-frac_fav_mutn)*(C48-D48)</f>
        <v>#VALUE!</v>
      </c>
      <c r="F48" s="20" t="e">
        <f aca="false">E48/$E$6</f>
        <v>#VALUE!</v>
      </c>
      <c r="H48" s="70"/>
      <c r="I48" s="20"/>
      <c r="J48" s="20"/>
    </row>
    <row collapsed="false" customFormat="false" customHeight="false" hidden="false" ht="14" outlineLevel="0" r="49">
      <c r="A49" s="19" t="n">
        <f aca="false">A48-1</f>
        <v>57</v>
      </c>
      <c r="B49" s="19" t="e">
        <f aca="false">(A49-($A$4+0.5))*'haplotype_bin_width'</f>
        <v>#VALUE!</v>
      </c>
      <c r="C49" s="19" t="e">
        <f aca="false">D48</f>
        <v>#VALUE!</v>
      </c>
      <c r="D49" s="20" t="e">
        <f aca="false">(-LOG(-$B49)/alpha_del)^(1/gamma_del)</f>
        <v>#VALUE!</v>
      </c>
      <c r="E49" s="69" t="e">
        <f aca="false">(1-frac_fav_mutn)*(C49-D49)</f>
        <v>#VALUE!</v>
      </c>
      <c r="F49" s="20" t="e">
        <f aca="false">E49/$E$6</f>
        <v>#VALUE!</v>
      </c>
      <c r="H49" s="70"/>
      <c r="I49" s="20"/>
      <c r="J49" s="20"/>
    </row>
    <row collapsed="false" customFormat="false" customHeight="false" hidden="false" ht="14" outlineLevel="0" r="50">
      <c r="A50" s="19" t="n">
        <f aca="false">A49-1</f>
        <v>56</v>
      </c>
      <c r="B50" s="19" t="e">
        <f aca="false">(A50-($A$4+0.5))*'haplotype_bin_width'</f>
        <v>#VALUE!</v>
      </c>
      <c r="C50" s="19" t="e">
        <f aca="false">D49</f>
        <v>#VALUE!</v>
      </c>
      <c r="D50" s="20" t="e">
        <f aca="false">(-LOG(-$B50)/alpha_del)^(1/gamma_del)</f>
        <v>#VALUE!</v>
      </c>
      <c r="E50" s="69" t="e">
        <f aca="false">(1-frac_fav_mutn)*(C50-D50)</f>
        <v>#VALUE!</v>
      </c>
      <c r="F50" s="20" t="e">
        <f aca="false">E50/$E$6</f>
        <v>#VALUE!</v>
      </c>
      <c r="H50" s="70"/>
      <c r="I50" s="20"/>
      <c r="J50" s="20"/>
    </row>
    <row collapsed="false" customFormat="false" customHeight="false" hidden="false" ht="14" outlineLevel="0" r="51">
      <c r="A51" s="19" t="n">
        <f aca="false">A50-1</f>
        <v>55</v>
      </c>
      <c r="B51" s="19" t="e">
        <f aca="false">(A51-($A$4+0.5))*'haplotype_bin_width'</f>
        <v>#VALUE!</v>
      </c>
      <c r="C51" s="19" t="e">
        <f aca="false">D50</f>
        <v>#VALUE!</v>
      </c>
      <c r="D51" s="20" t="e">
        <f aca="false">(-LOG(-$B51)/alpha_del)^(1/gamma_del)</f>
        <v>#VALUE!</v>
      </c>
      <c r="E51" s="69" t="e">
        <f aca="false">(1-frac_fav_mutn)*(C51-D51)</f>
        <v>#VALUE!</v>
      </c>
      <c r="F51" s="20" t="e">
        <f aca="false">E51/$E$6</f>
        <v>#VALUE!</v>
      </c>
      <c r="H51" s="70"/>
      <c r="I51" s="20"/>
      <c r="J51" s="20"/>
    </row>
    <row collapsed="false" customFormat="false" customHeight="false" hidden="false" ht="14" outlineLevel="0" r="52">
      <c r="A52" s="19" t="n">
        <f aca="false">A51-1</f>
        <v>54</v>
      </c>
      <c r="B52" s="19" t="e">
        <f aca="false">(A52-($A$4+0.5))*'haplotype_bin_width'</f>
        <v>#VALUE!</v>
      </c>
      <c r="C52" s="19" t="e">
        <f aca="false">D51</f>
        <v>#VALUE!</v>
      </c>
      <c r="D52" s="20" t="e">
        <f aca="false">(-LOG(-$B52)/alpha_del)^(1/gamma_del)</f>
        <v>#VALUE!</v>
      </c>
      <c r="E52" s="69" t="e">
        <f aca="false">(1-frac_fav_mutn)*(C52-D52)</f>
        <v>#VALUE!</v>
      </c>
      <c r="F52" s="20" t="e">
        <f aca="false">E52/$E$6</f>
        <v>#VALUE!</v>
      </c>
      <c r="H52" s="70"/>
      <c r="I52" s="20"/>
      <c r="J52" s="20"/>
    </row>
    <row collapsed="false" customFormat="false" customHeight="false" hidden="false" ht="14" outlineLevel="0" r="53">
      <c r="A53" s="19" t="n">
        <f aca="false">A52-1</f>
        <v>53</v>
      </c>
      <c r="B53" s="19" t="e">
        <f aca="false">(A53-($A$4+0.5))*'haplotype_bin_width'</f>
        <v>#VALUE!</v>
      </c>
      <c r="C53" s="19" t="e">
        <f aca="false">D52</f>
        <v>#VALUE!</v>
      </c>
      <c r="D53" s="20" t="e">
        <f aca="false">(-LOG(-$B53)/alpha_del)^(1/gamma_del)</f>
        <v>#VALUE!</v>
      </c>
      <c r="E53" s="69" t="e">
        <f aca="false">(1-frac_fav_mutn)*(C53-D53)</f>
        <v>#VALUE!</v>
      </c>
      <c r="F53" s="20" t="e">
        <f aca="false">E53/$E$6</f>
        <v>#VALUE!</v>
      </c>
      <c r="H53" s="70"/>
      <c r="I53" s="20"/>
      <c r="J53" s="20"/>
    </row>
    <row collapsed="false" customFormat="false" customHeight="false" hidden="false" ht="14" outlineLevel="0" r="54">
      <c r="A54" s="19" t="n">
        <f aca="false">A53-1</f>
        <v>52</v>
      </c>
      <c r="B54" s="19" t="e">
        <f aca="false">(A54-($A$4+0.5))*'haplotype_bin_width'</f>
        <v>#VALUE!</v>
      </c>
      <c r="C54" s="19" t="e">
        <f aca="false">D53</f>
        <v>#VALUE!</v>
      </c>
      <c r="D54" s="20" t="e">
        <f aca="false">(-LOG(-$B54)/alpha_del)^(1/gamma_del)</f>
        <v>#VALUE!</v>
      </c>
      <c r="E54" s="69" t="e">
        <f aca="false">(1-frac_fav_mutn)*(C54-D54)</f>
        <v>#VALUE!</v>
      </c>
      <c r="F54" s="20" t="e">
        <f aca="false">E54/$E$6</f>
        <v>#VALUE!</v>
      </c>
      <c r="H54" s="70"/>
      <c r="I54" s="20"/>
      <c r="J54" s="20"/>
    </row>
    <row collapsed="false" customFormat="false" customHeight="false" hidden="false" ht="14" outlineLevel="0" r="55">
      <c r="A55" s="19" t="n">
        <f aca="false">A54-1</f>
        <v>51</v>
      </c>
      <c r="B55" s="19" t="e">
        <f aca="false">(A55-($A$4+0.5))*'haplotype_bin_width'</f>
        <v>#VALUE!</v>
      </c>
      <c r="C55" s="19" t="e">
        <f aca="false">D54</f>
        <v>#VALUE!</v>
      </c>
      <c r="D55" s="20" t="e">
        <f aca="false">(-LOG(-$B55)/alpha_del)^(1/gamma_del)</f>
        <v>#VALUE!</v>
      </c>
      <c r="E55" s="69" t="e">
        <f aca="false">(1-frac_fav_mutn)*(C55-D55)</f>
        <v>#VALUE!</v>
      </c>
      <c r="F55" s="20" t="e">
        <f aca="false">E55/$E$6</f>
        <v>#VALUE!</v>
      </c>
      <c r="H55" s="70"/>
      <c r="I55" s="20"/>
      <c r="J55" s="20"/>
    </row>
    <row collapsed="false" customFormat="false" customHeight="false" hidden="false" ht="14" outlineLevel="0" r="56">
      <c r="A56" s="19" t="n">
        <f aca="false">A55-1</f>
        <v>50</v>
      </c>
      <c r="B56" s="19" t="e">
        <f aca="false">(A56-($A$4+0.5))*'haplotype_bin_width'</f>
        <v>#VALUE!</v>
      </c>
      <c r="C56" s="19" t="e">
        <f aca="false">D55</f>
        <v>#VALUE!</v>
      </c>
      <c r="D56" s="20" t="e">
        <f aca="false">(-LOG(-$B56)/alpha_del)^(1/gamma_del)</f>
        <v>#VALUE!</v>
      </c>
      <c r="E56" s="69" t="e">
        <f aca="false">(1-frac_fav_mutn)*(C56-D56)</f>
        <v>#VALUE!</v>
      </c>
      <c r="F56" s="20" t="e">
        <f aca="false">E56/$E$6</f>
        <v>#VALUE!</v>
      </c>
      <c r="H56" s="70"/>
      <c r="I56" s="20"/>
      <c r="J56" s="20"/>
    </row>
    <row collapsed="false" customFormat="false" customHeight="false" hidden="false" ht="14" outlineLevel="0" r="57">
      <c r="A57" s="19" t="n">
        <f aca="false">A56-1</f>
        <v>49</v>
      </c>
      <c r="B57" s="19" t="e">
        <f aca="false">(A57-($A$4+0.5))*'haplotype_bin_width'</f>
        <v>#VALUE!</v>
      </c>
      <c r="C57" s="19" t="e">
        <f aca="false">D56</f>
        <v>#VALUE!</v>
      </c>
      <c r="D57" s="20" t="e">
        <f aca="false">(-LOG(-$B57)/alpha_del)^(1/gamma_del)</f>
        <v>#VALUE!</v>
      </c>
      <c r="E57" s="69" t="e">
        <f aca="false">(1-frac_fav_mutn)*(C57-D57)</f>
        <v>#VALUE!</v>
      </c>
      <c r="F57" s="20" t="e">
        <f aca="false">E57/$E$6</f>
        <v>#VALUE!</v>
      </c>
      <c r="H57" s="70"/>
      <c r="I57" s="20"/>
      <c r="J57" s="20"/>
    </row>
    <row collapsed="false" customFormat="false" customHeight="false" hidden="false" ht="14" outlineLevel="0" r="58">
      <c r="A58" s="19" t="n">
        <f aca="false">A57-1</f>
        <v>48</v>
      </c>
      <c r="B58" s="19" t="e">
        <f aca="false">(A58-($A$4+0.5))*'haplotype_bin_width'</f>
        <v>#VALUE!</v>
      </c>
      <c r="C58" s="19" t="e">
        <f aca="false">D57</f>
        <v>#VALUE!</v>
      </c>
      <c r="D58" s="20" t="e">
        <f aca="false">(-LOG(-$B58)/alpha_del)^(1/gamma_del)</f>
        <v>#VALUE!</v>
      </c>
      <c r="E58" s="69" t="e">
        <f aca="false">(1-frac_fav_mutn)*(C58-D58)</f>
        <v>#VALUE!</v>
      </c>
      <c r="F58" s="20" t="e">
        <f aca="false">E58/$E$6</f>
        <v>#VALUE!</v>
      </c>
      <c r="H58" s="70"/>
      <c r="I58" s="20"/>
      <c r="J58" s="20"/>
    </row>
    <row collapsed="false" customFormat="false" customHeight="false" hidden="false" ht="14" outlineLevel="0" r="59">
      <c r="A59" s="19" t="n">
        <f aca="false">A58-1</f>
        <v>47</v>
      </c>
      <c r="B59" s="19" t="e">
        <f aca="false">(A59-($A$4+0.5))*'haplotype_bin_width'</f>
        <v>#VALUE!</v>
      </c>
      <c r="C59" s="19" t="e">
        <f aca="false">D58</f>
        <v>#VALUE!</v>
      </c>
      <c r="D59" s="20" t="e">
        <f aca="false">(-LOG(-$B59)/alpha_del)^(1/gamma_del)</f>
        <v>#VALUE!</v>
      </c>
      <c r="E59" s="69" t="e">
        <f aca="false">(1-frac_fav_mutn)*(C59-D59)</f>
        <v>#VALUE!</v>
      </c>
      <c r="F59" s="20" t="e">
        <f aca="false">E59/$E$6</f>
        <v>#VALUE!</v>
      </c>
      <c r="H59" s="70"/>
      <c r="I59" s="20"/>
      <c r="J59" s="20"/>
    </row>
    <row collapsed="false" customFormat="false" customHeight="false" hidden="false" ht="14" outlineLevel="0" r="60">
      <c r="A60" s="19" t="n">
        <f aca="false">A59-1</f>
        <v>46</v>
      </c>
      <c r="B60" s="19" t="e">
        <f aca="false">(A60-($A$4+0.5))*'haplotype_bin_width'</f>
        <v>#VALUE!</v>
      </c>
      <c r="C60" s="19" t="e">
        <f aca="false">D59</f>
        <v>#VALUE!</v>
      </c>
      <c r="D60" s="20" t="e">
        <f aca="false">(-LOG(-$B60)/alpha_del)^(1/gamma_del)</f>
        <v>#VALUE!</v>
      </c>
      <c r="E60" s="69" t="e">
        <f aca="false">(1-frac_fav_mutn)*(C60-D60)</f>
        <v>#VALUE!</v>
      </c>
      <c r="F60" s="20" t="e">
        <f aca="false">E60/$E$6</f>
        <v>#VALUE!</v>
      </c>
      <c r="H60" s="70"/>
      <c r="I60" s="20"/>
      <c r="J60" s="20"/>
    </row>
    <row collapsed="false" customFormat="false" customHeight="false" hidden="false" ht="14" outlineLevel="0" r="61">
      <c r="A61" s="19" t="n">
        <f aca="false">A60-1</f>
        <v>45</v>
      </c>
      <c r="B61" s="19" t="e">
        <f aca="false">(A61-($A$4+0.5))*'haplotype_bin_width'</f>
        <v>#VALUE!</v>
      </c>
      <c r="C61" s="19" t="e">
        <f aca="false">D60</f>
        <v>#VALUE!</v>
      </c>
      <c r="D61" s="20" t="e">
        <f aca="false">(-LOG(-$B61)/alpha_del)^(1/gamma_del)</f>
        <v>#VALUE!</v>
      </c>
      <c r="E61" s="69" t="e">
        <f aca="false">(1-frac_fav_mutn)*(C61-D61)</f>
        <v>#VALUE!</v>
      </c>
      <c r="F61" s="20" t="e">
        <f aca="false">E61/$E$6</f>
        <v>#VALUE!</v>
      </c>
      <c r="H61" s="70"/>
      <c r="I61" s="20"/>
      <c r="J61" s="20"/>
    </row>
    <row collapsed="false" customFormat="false" customHeight="false" hidden="false" ht="14" outlineLevel="0" r="62">
      <c r="A62" s="19" t="n">
        <f aca="false">A61-1</f>
        <v>44</v>
      </c>
      <c r="B62" s="19" t="e">
        <f aca="false">(A62-($A$4+0.5))*'haplotype_bin_width'</f>
        <v>#VALUE!</v>
      </c>
      <c r="C62" s="19" t="e">
        <f aca="false">D61</f>
        <v>#VALUE!</v>
      </c>
      <c r="D62" s="20" t="e">
        <f aca="false">(-LOG(-$B62)/alpha_del)^(1/gamma_del)</f>
        <v>#VALUE!</v>
      </c>
      <c r="E62" s="69" t="e">
        <f aca="false">(1-frac_fav_mutn)*(C62-D62)</f>
        <v>#VALUE!</v>
      </c>
      <c r="F62" s="20" t="e">
        <f aca="false">E62/$E$6</f>
        <v>#VALUE!</v>
      </c>
      <c r="H62" s="70"/>
      <c r="I62" s="20"/>
      <c r="J62" s="20"/>
    </row>
    <row collapsed="false" customFormat="false" customHeight="false" hidden="false" ht="14" outlineLevel="0" r="63">
      <c r="A63" s="19" t="n">
        <f aca="false">A62-1</f>
        <v>43</v>
      </c>
      <c r="B63" s="19" t="e">
        <f aca="false">(A63-($A$4+0.5))*'haplotype_bin_width'</f>
        <v>#VALUE!</v>
      </c>
      <c r="C63" s="19" t="e">
        <f aca="false">D62</f>
        <v>#VALUE!</v>
      </c>
      <c r="D63" s="20" t="e">
        <f aca="false">(-LOG(-$B63)/alpha_del)^(1/gamma_del)</f>
        <v>#VALUE!</v>
      </c>
      <c r="E63" s="69" t="e">
        <f aca="false">(1-frac_fav_mutn)*(C63-D63)</f>
        <v>#VALUE!</v>
      </c>
      <c r="F63" s="20" t="e">
        <f aca="false">E63/$E$6</f>
        <v>#VALUE!</v>
      </c>
      <c r="H63" s="70"/>
      <c r="I63" s="20"/>
      <c r="J63" s="20"/>
    </row>
    <row collapsed="false" customFormat="false" customHeight="false" hidden="false" ht="14" outlineLevel="0" r="64">
      <c r="A64" s="19" t="n">
        <f aca="false">A63-1</f>
        <v>42</v>
      </c>
      <c r="B64" s="19" t="e">
        <f aca="false">(A64-($A$4+0.5))*'haplotype_bin_width'</f>
        <v>#VALUE!</v>
      </c>
      <c r="C64" s="19" t="e">
        <f aca="false">D63</f>
        <v>#VALUE!</v>
      </c>
      <c r="D64" s="20" t="e">
        <f aca="false">(-LOG(-$B64)/alpha_del)^(1/gamma_del)</f>
        <v>#VALUE!</v>
      </c>
      <c r="E64" s="69" t="e">
        <f aca="false">(1-frac_fav_mutn)*(C64-D64)</f>
        <v>#VALUE!</v>
      </c>
      <c r="F64" s="20" t="e">
        <f aca="false">E64/$E$6</f>
        <v>#VALUE!</v>
      </c>
      <c r="H64" s="70"/>
      <c r="I64" s="20"/>
      <c r="J64" s="20"/>
    </row>
    <row collapsed="false" customFormat="false" customHeight="false" hidden="false" ht="14" outlineLevel="0" r="65">
      <c r="A65" s="19" t="n">
        <f aca="false">A64-1</f>
        <v>41</v>
      </c>
      <c r="B65" s="19" t="e">
        <f aca="false">(A65-($A$4+0.5))*'haplotype_bin_width'</f>
        <v>#VALUE!</v>
      </c>
      <c r="C65" s="19" t="e">
        <f aca="false">D64</f>
        <v>#VALUE!</v>
      </c>
      <c r="D65" s="20" t="e">
        <f aca="false">(-LOG(-$B65)/alpha_del)^(1/gamma_del)</f>
        <v>#VALUE!</v>
      </c>
      <c r="E65" s="69" t="e">
        <f aca="false">(1-frac_fav_mutn)*(C65-D65)</f>
        <v>#VALUE!</v>
      </c>
      <c r="F65" s="20" t="e">
        <f aca="false">E65/$E$6</f>
        <v>#VALUE!</v>
      </c>
      <c r="H65" s="70"/>
      <c r="I65" s="20"/>
      <c r="J65" s="20"/>
    </row>
    <row collapsed="false" customFormat="false" customHeight="false" hidden="false" ht="14" outlineLevel="0" r="66">
      <c r="A66" s="19" t="n">
        <f aca="false">A65-1</f>
        <v>40</v>
      </c>
      <c r="B66" s="19" t="e">
        <f aca="false">(A66-($A$4+0.5))*'haplotype_bin_width'</f>
        <v>#VALUE!</v>
      </c>
      <c r="C66" s="19" t="e">
        <f aca="false">D65</f>
        <v>#VALUE!</v>
      </c>
      <c r="D66" s="20" t="e">
        <f aca="false">(-LOG(-$B66)/alpha_del)^(1/gamma_del)</f>
        <v>#VALUE!</v>
      </c>
      <c r="E66" s="69" t="e">
        <f aca="false">(1-frac_fav_mutn)*(C66-D66)</f>
        <v>#VALUE!</v>
      </c>
      <c r="F66" s="20" t="e">
        <f aca="false">E66/$E$6</f>
        <v>#VALUE!</v>
      </c>
      <c r="H66" s="70"/>
      <c r="I66" s="20"/>
      <c r="J66" s="20"/>
    </row>
    <row collapsed="false" customFormat="false" customHeight="false" hidden="false" ht="14" outlineLevel="0" r="67">
      <c r="A67" s="19" t="n">
        <f aca="false">A66-1</f>
        <v>39</v>
      </c>
      <c r="B67" s="19" t="e">
        <f aca="false">(A67-($A$4+0.5))*'haplotype_bin_width'</f>
        <v>#VALUE!</v>
      </c>
      <c r="C67" s="19" t="e">
        <f aca="false">D66</f>
        <v>#VALUE!</v>
      </c>
      <c r="D67" s="20" t="e">
        <f aca="false">(-LOG(-$B67)/alpha_del)^(1/gamma_del)</f>
        <v>#VALUE!</v>
      </c>
      <c r="E67" s="69" t="e">
        <f aca="false">(1-frac_fav_mutn)*(C67-D67)</f>
        <v>#VALUE!</v>
      </c>
      <c r="F67" s="20" t="e">
        <f aca="false">E67/$E$6</f>
        <v>#VALUE!</v>
      </c>
      <c r="H67" s="70"/>
      <c r="I67" s="20"/>
      <c r="J67" s="20"/>
    </row>
    <row collapsed="false" customFormat="false" customHeight="false" hidden="false" ht="14" outlineLevel="0" r="68">
      <c r="A68" s="19" t="n">
        <f aca="false">A67-1</f>
        <v>38</v>
      </c>
      <c r="B68" s="19" t="e">
        <f aca="false">(A68-($A$4+0.5))*'haplotype_bin_width'</f>
        <v>#VALUE!</v>
      </c>
      <c r="C68" s="19" t="e">
        <f aca="false">D67</f>
        <v>#VALUE!</v>
      </c>
      <c r="D68" s="20" t="e">
        <f aca="false">(-LOG(-$B68)/alpha_del)^(1/gamma_del)</f>
        <v>#VALUE!</v>
      </c>
      <c r="E68" s="69" t="e">
        <f aca="false">(1-frac_fav_mutn)*(C68-D68)</f>
        <v>#VALUE!</v>
      </c>
      <c r="F68" s="20" t="e">
        <f aca="false">E68/$E$6</f>
        <v>#VALUE!</v>
      </c>
      <c r="H68" s="70"/>
      <c r="I68" s="20"/>
      <c r="J68" s="20"/>
    </row>
    <row collapsed="false" customFormat="false" customHeight="false" hidden="false" ht="14" outlineLevel="0" r="69">
      <c r="A69" s="19" t="n">
        <f aca="false">A68-1</f>
        <v>37</v>
      </c>
      <c r="B69" s="19" t="e">
        <f aca="false">(A69-($A$4+0.5))*'haplotype_bin_width'</f>
        <v>#VALUE!</v>
      </c>
      <c r="C69" s="19" t="e">
        <f aca="false">D68</f>
        <v>#VALUE!</v>
      </c>
      <c r="D69" s="20" t="e">
        <f aca="false">(-LOG(-$B69)/alpha_del)^(1/gamma_del)</f>
        <v>#VALUE!</v>
      </c>
      <c r="E69" s="69" t="e">
        <f aca="false">(1-frac_fav_mutn)*(C69-D69)</f>
        <v>#VALUE!</v>
      </c>
      <c r="F69" s="20" t="e">
        <f aca="false">E69/$E$6</f>
        <v>#VALUE!</v>
      </c>
      <c r="H69" s="70"/>
      <c r="I69" s="20"/>
      <c r="J69" s="20"/>
    </row>
    <row collapsed="false" customFormat="false" customHeight="false" hidden="false" ht="14" outlineLevel="0" r="70">
      <c r="A70" s="19" t="n">
        <f aca="false">A69-1</f>
        <v>36</v>
      </c>
      <c r="B70" s="19" t="e">
        <f aca="false">(A70-($A$4+0.5))*'haplotype_bin_width'</f>
        <v>#VALUE!</v>
      </c>
      <c r="C70" s="19" t="e">
        <f aca="false">D69</f>
        <v>#VALUE!</v>
      </c>
      <c r="D70" s="20" t="e">
        <f aca="false">(-LOG(-$B70)/alpha_del)^(1/gamma_del)</f>
        <v>#VALUE!</v>
      </c>
      <c r="E70" s="69" t="e">
        <f aca="false">(1-frac_fav_mutn)*(C70-D70)</f>
        <v>#VALUE!</v>
      </c>
      <c r="F70" s="20" t="e">
        <f aca="false">E70/$E$6</f>
        <v>#VALUE!</v>
      </c>
      <c r="H70" s="70"/>
      <c r="I70" s="20"/>
      <c r="J70" s="20"/>
    </row>
    <row collapsed="false" customFormat="false" customHeight="false" hidden="false" ht="14" outlineLevel="0" r="71">
      <c r="A71" s="19" t="n">
        <f aca="false">A70-1</f>
        <v>35</v>
      </c>
      <c r="B71" s="19" t="e">
        <f aca="false">(A71-($A$4+0.5))*'haplotype_bin_width'</f>
        <v>#VALUE!</v>
      </c>
      <c r="C71" s="19" t="e">
        <f aca="false">D70</f>
        <v>#VALUE!</v>
      </c>
      <c r="D71" s="20" t="e">
        <f aca="false">(-LOG(-$B71)/alpha_del)^(1/gamma_del)</f>
        <v>#VALUE!</v>
      </c>
      <c r="E71" s="69" t="e">
        <f aca="false">(1-frac_fav_mutn)*(C71-D71)</f>
        <v>#VALUE!</v>
      </c>
      <c r="F71" s="20" t="e">
        <f aca="false">E71/$E$6</f>
        <v>#VALUE!</v>
      </c>
      <c r="H71" s="70"/>
      <c r="I71" s="20"/>
      <c r="J71" s="20"/>
    </row>
    <row collapsed="false" customFormat="false" customHeight="false" hidden="false" ht="14" outlineLevel="0" r="72">
      <c r="A72" s="19" t="n">
        <f aca="false">A71-1</f>
        <v>34</v>
      </c>
      <c r="B72" s="19" t="e">
        <f aca="false">(A72-($A$4+0.5))*'haplotype_bin_width'</f>
        <v>#VALUE!</v>
      </c>
      <c r="C72" s="19" t="e">
        <f aca="false">D71</f>
        <v>#VALUE!</v>
      </c>
      <c r="D72" s="20" t="e">
        <f aca="false">(-LOG(-$B72)/alpha_del)^(1/gamma_del)</f>
        <v>#VALUE!</v>
      </c>
      <c r="E72" s="69" t="e">
        <f aca="false">(1-frac_fav_mutn)*(C72-D72)</f>
        <v>#VALUE!</v>
      </c>
      <c r="F72" s="20" t="e">
        <f aca="false">E72/$E$6</f>
        <v>#VALUE!</v>
      </c>
      <c r="H72" s="70"/>
      <c r="I72" s="20"/>
      <c r="J72" s="20"/>
    </row>
    <row collapsed="false" customFormat="false" customHeight="false" hidden="false" ht="14" outlineLevel="0" r="73">
      <c r="A73" s="19" t="n">
        <f aca="false">A72-1</f>
        <v>33</v>
      </c>
      <c r="B73" s="19" t="e">
        <f aca="false">(A73-($A$4+0.5))*'haplotype_bin_width'</f>
        <v>#VALUE!</v>
      </c>
      <c r="C73" s="19" t="e">
        <f aca="false">D72</f>
        <v>#VALUE!</v>
      </c>
      <c r="D73" s="20" t="e">
        <f aca="false">(-LOG(-$B73)/alpha_del)^(1/gamma_del)</f>
        <v>#VALUE!</v>
      </c>
      <c r="E73" s="69" t="e">
        <f aca="false">(1-frac_fav_mutn)*(C73-D73)</f>
        <v>#VALUE!</v>
      </c>
      <c r="F73" s="20" t="e">
        <f aca="false">E73/$E$6</f>
        <v>#VALUE!</v>
      </c>
      <c r="H73" s="70"/>
      <c r="I73" s="20"/>
      <c r="J73" s="20"/>
    </row>
    <row collapsed="false" customFormat="false" customHeight="false" hidden="false" ht="14" outlineLevel="0" r="74">
      <c r="A74" s="19" t="n">
        <f aca="false">A73-1</f>
        <v>32</v>
      </c>
      <c r="B74" s="19" t="e">
        <f aca="false">(A74-($A$4+0.5))*'haplotype_bin_width'</f>
        <v>#VALUE!</v>
      </c>
      <c r="C74" s="19" t="e">
        <f aca="false">D73</f>
        <v>#VALUE!</v>
      </c>
      <c r="D74" s="20" t="e">
        <f aca="false">(-LOG(-$B74)/alpha_del)^(1/gamma_del)</f>
        <v>#VALUE!</v>
      </c>
      <c r="E74" s="69" t="e">
        <f aca="false">(1-frac_fav_mutn)*(C74-D74)</f>
        <v>#VALUE!</v>
      </c>
      <c r="F74" s="20" t="e">
        <f aca="false">E74/$E$6</f>
        <v>#VALUE!</v>
      </c>
      <c r="H74" s="70"/>
      <c r="I74" s="20"/>
      <c r="J74" s="20"/>
    </row>
    <row collapsed="false" customFormat="false" customHeight="false" hidden="false" ht="14" outlineLevel="0" r="75">
      <c r="A75" s="19" t="n">
        <f aca="false">A74-1</f>
        <v>31</v>
      </c>
      <c r="B75" s="19" t="e">
        <f aca="false">(A75-($A$4+0.5))*'haplotype_bin_width'</f>
        <v>#VALUE!</v>
      </c>
      <c r="C75" s="19" t="e">
        <f aca="false">D74</f>
        <v>#VALUE!</v>
      </c>
      <c r="D75" s="20" t="e">
        <f aca="false">(-LOG(-$B75)/alpha_del)^(1/gamma_del)</f>
        <v>#VALUE!</v>
      </c>
      <c r="E75" s="69" t="e">
        <f aca="false">(1-frac_fav_mutn)*(C75-D75)</f>
        <v>#VALUE!</v>
      </c>
      <c r="F75" s="20" t="e">
        <f aca="false">E75/$E$6</f>
        <v>#VALUE!</v>
      </c>
      <c r="H75" s="70"/>
      <c r="I75" s="20"/>
      <c r="J75" s="20"/>
    </row>
    <row collapsed="false" customFormat="false" customHeight="false" hidden="false" ht="14" outlineLevel="0" r="76">
      <c r="A76" s="19" t="n">
        <f aca="false">A75-1</f>
        <v>30</v>
      </c>
      <c r="B76" s="19" t="e">
        <f aca="false">(A76-($A$4+0.5))*'haplotype_bin_width'</f>
        <v>#VALUE!</v>
      </c>
      <c r="C76" s="19" t="e">
        <f aca="false">D75</f>
        <v>#VALUE!</v>
      </c>
      <c r="D76" s="20" t="e">
        <f aca="false">(-LOG(-$B76)/alpha_del)^(1/gamma_del)</f>
        <v>#VALUE!</v>
      </c>
      <c r="E76" s="69" t="e">
        <f aca="false">(1-frac_fav_mutn)*(C76-D76)</f>
        <v>#VALUE!</v>
      </c>
      <c r="F76" s="20" t="e">
        <f aca="false">E76/$E$6</f>
        <v>#VALUE!</v>
      </c>
      <c r="H76" s="70"/>
      <c r="I76" s="20"/>
      <c r="J76" s="20"/>
    </row>
    <row collapsed="false" customFormat="false" customHeight="false" hidden="false" ht="14" outlineLevel="0" r="77">
      <c r="A77" s="19" t="n">
        <f aca="false">A76-1</f>
        <v>29</v>
      </c>
      <c r="B77" s="19" t="e">
        <f aca="false">(A77-($A$4+0.5))*'haplotype_bin_width'</f>
        <v>#VALUE!</v>
      </c>
      <c r="C77" s="19" t="e">
        <f aca="false">D76</f>
        <v>#VALUE!</v>
      </c>
      <c r="D77" s="20" t="e">
        <f aca="false">(-LOG(-$B77)/alpha_del)^(1/gamma_del)</f>
        <v>#VALUE!</v>
      </c>
      <c r="E77" s="69" t="e">
        <f aca="false">(1-frac_fav_mutn)*(C77-D77)</f>
        <v>#VALUE!</v>
      </c>
      <c r="F77" s="20" t="e">
        <f aca="false">E77/$E$6</f>
        <v>#VALUE!</v>
      </c>
      <c r="H77" s="70"/>
      <c r="I77" s="20"/>
      <c r="J77" s="20"/>
    </row>
    <row collapsed="false" customFormat="false" customHeight="false" hidden="false" ht="14" outlineLevel="0" r="78">
      <c r="A78" s="19" t="n">
        <f aca="false">A77-1</f>
        <v>28</v>
      </c>
      <c r="B78" s="19" t="e">
        <f aca="false">(A78-($A$4+0.5))*'haplotype_bin_width'</f>
        <v>#VALUE!</v>
      </c>
      <c r="C78" s="19" t="e">
        <f aca="false">D77</f>
        <v>#VALUE!</v>
      </c>
      <c r="D78" s="20" t="e">
        <f aca="false">(-LOG(-$B78)/alpha_del)^(1/gamma_del)</f>
        <v>#VALUE!</v>
      </c>
      <c r="E78" s="69" t="e">
        <f aca="false">(1-frac_fav_mutn)*(C78-D78)</f>
        <v>#VALUE!</v>
      </c>
      <c r="F78" s="20" t="e">
        <f aca="false">E78/$E$6</f>
        <v>#VALUE!</v>
      </c>
      <c r="H78" s="70"/>
      <c r="I78" s="20"/>
      <c r="J78" s="20"/>
    </row>
    <row collapsed="false" customFormat="false" customHeight="false" hidden="false" ht="14" outlineLevel="0" r="79">
      <c r="A79" s="19" t="n">
        <f aca="false">A78-1</f>
        <v>27</v>
      </c>
      <c r="B79" s="19" t="e">
        <f aca="false">(A79-($A$4+0.5))*'haplotype_bin_width'</f>
        <v>#VALUE!</v>
      </c>
      <c r="C79" s="19" t="e">
        <f aca="false">D78</f>
        <v>#VALUE!</v>
      </c>
      <c r="D79" s="20" t="e">
        <f aca="false">(-LOG(-$B79)/alpha_del)^(1/gamma_del)</f>
        <v>#VALUE!</v>
      </c>
      <c r="E79" s="69" t="e">
        <f aca="false">(1-frac_fav_mutn)*(C79-D79)</f>
        <v>#VALUE!</v>
      </c>
      <c r="F79" s="20" t="e">
        <f aca="false">E79/$E$6</f>
        <v>#VALUE!</v>
      </c>
      <c r="H79" s="70"/>
      <c r="I79" s="20"/>
      <c r="J79" s="20"/>
    </row>
    <row collapsed="false" customFormat="false" customHeight="false" hidden="false" ht="14" outlineLevel="0" r="80">
      <c r="A80" s="19" t="n">
        <f aca="false">A79-1</f>
        <v>26</v>
      </c>
      <c r="B80" s="19" t="e">
        <f aca="false">(A80-($A$4+0.5))*'haplotype_bin_width'</f>
        <v>#VALUE!</v>
      </c>
      <c r="C80" s="19" t="e">
        <f aca="false">D79</f>
        <v>#VALUE!</v>
      </c>
      <c r="D80" s="20" t="e">
        <f aca="false">(-LOG(-$B80)/alpha_del)^(1/gamma_del)</f>
        <v>#VALUE!</v>
      </c>
      <c r="E80" s="69" t="e">
        <f aca="false">(1-frac_fav_mutn)*(C80-D80)</f>
        <v>#VALUE!</v>
      </c>
      <c r="F80" s="20" t="e">
        <f aca="false">E80/$E$6</f>
        <v>#VALUE!</v>
      </c>
      <c r="H80" s="70"/>
      <c r="I80" s="20"/>
      <c r="J80" s="20"/>
    </row>
    <row collapsed="false" customFormat="false" customHeight="false" hidden="false" ht="14" outlineLevel="0" r="81">
      <c r="A81" s="19" t="n">
        <f aca="false">A80-1</f>
        <v>25</v>
      </c>
      <c r="B81" s="19" t="e">
        <f aca="false">(A81-($A$4+0.5))*'haplotype_bin_width'</f>
        <v>#VALUE!</v>
      </c>
      <c r="C81" s="19" t="e">
        <f aca="false">D80</f>
        <v>#VALUE!</v>
      </c>
      <c r="D81" s="20" t="e">
        <f aca="false">(-LOG(-$B81)/alpha_del)^(1/gamma_del)</f>
        <v>#VALUE!</v>
      </c>
      <c r="E81" s="69" t="e">
        <f aca="false">(1-frac_fav_mutn)*(C81-D81)</f>
        <v>#VALUE!</v>
      </c>
      <c r="F81" s="20" t="e">
        <f aca="false">E81/$E$6</f>
        <v>#VALUE!</v>
      </c>
      <c r="H81" s="70"/>
      <c r="I81" s="20"/>
      <c r="J81" s="20"/>
    </row>
    <row collapsed="false" customFormat="false" customHeight="false" hidden="false" ht="14" outlineLevel="0" r="82">
      <c r="A82" s="19" t="n">
        <f aca="false">A81-1</f>
        <v>24</v>
      </c>
      <c r="B82" s="19" t="e">
        <f aca="false">(A82-($A$4+0.5))*'haplotype_bin_width'</f>
        <v>#VALUE!</v>
      </c>
      <c r="C82" s="19" t="e">
        <f aca="false">D81</f>
        <v>#VALUE!</v>
      </c>
      <c r="D82" s="20" t="e">
        <f aca="false">(-LOG(-$B82)/alpha_del)^(1/gamma_del)</f>
        <v>#VALUE!</v>
      </c>
      <c r="E82" s="69" t="e">
        <f aca="false">(1-frac_fav_mutn)*(C82-D82)</f>
        <v>#VALUE!</v>
      </c>
      <c r="F82" s="20" t="e">
        <f aca="false">E82/$E$6</f>
        <v>#VALUE!</v>
      </c>
      <c r="H82" s="70"/>
      <c r="I82" s="20"/>
      <c r="J82" s="20"/>
    </row>
    <row collapsed="false" customFormat="false" customHeight="false" hidden="false" ht="14" outlineLevel="0" r="83">
      <c r="A83" s="19" t="n">
        <f aca="false">A82-1</f>
        <v>23</v>
      </c>
      <c r="B83" s="19" t="e">
        <f aca="false">(A83-($A$4+0.5))*'haplotype_bin_width'</f>
        <v>#VALUE!</v>
      </c>
      <c r="C83" s="19" t="e">
        <f aca="false">D82</f>
        <v>#VALUE!</v>
      </c>
      <c r="D83" s="20" t="e">
        <f aca="false">(-LOG(-$B83)/alpha_del)^(1/gamma_del)</f>
        <v>#VALUE!</v>
      </c>
      <c r="E83" s="69" t="e">
        <f aca="false">(1-frac_fav_mutn)*(C83-D83)</f>
        <v>#VALUE!</v>
      </c>
      <c r="F83" s="20" t="e">
        <f aca="false">E83/$E$6</f>
        <v>#VALUE!</v>
      </c>
      <c r="H83" s="70"/>
      <c r="I83" s="20"/>
      <c r="J83" s="20"/>
    </row>
    <row collapsed="false" customFormat="false" customHeight="false" hidden="false" ht="14" outlineLevel="0" r="84">
      <c r="A84" s="19" t="n">
        <f aca="false">A83-1</f>
        <v>22</v>
      </c>
      <c r="B84" s="19" t="e">
        <f aca="false">(A84-($A$4+0.5))*'haplotype_bin_width'</f>
        <v>#VALUE!</v>
      </c>
      <c r="C84" s="19" t="e">
        <f aca="false">D83</f>
        <v>#VALUE!</v>
      </c>
      <c r="D84" s="20" t="e">
        <f aca="false">(-LOG(-$B84)/alpha_del)^(1/gamma_del)</f>
        <v>#VALUE!</v>
      </c>
      <c r="E84" s="69" t="e">
        <f aca="false">(1-frac_fav_mutn)*(C84-D84)</f>
        <v>#VALUE!</v>
      </c>
      <c r="F84" s="20" t="e">
        <f aca="false">E84/$E$6</f>
        <v>#VALUE!</v>
      </c>
      <c r="H84" s="70"/>
      <c r="I84" s="20"/>
      <c r="J84" s="20"/>
    </row>
    <row collapsed="false" customFormat="false" customHeight="false" hidden="false" ht="14" outlineLevel="0" r="85">
      <c r="A85" s="19" t="n">
        <f aca="false">A84-1</f>
        <v>21</v>
      </c>
      <c r="B85" s="19" t="e">
        <f aca="false">(A85-($A$4+0.5))*'haplotype_bin_width'</f>
        <v>#VALUE!</v>
      </c>
      <c r="C85" s="19" t="e">
        <f aca="false">D84</f>
        <v>#VALUE!</v>
      </c>
      <c r="D85" s="20" t="e">
        <f aca="false">(-LOG(-$B85)/alpha_del)^(1/gamma_del)</f>
        <v>#VALUE!</v>
      </c>
      <c r="E85" s="69" t="e">
        <f aca="false">(1-frac_fav_mutn)*(C85-D85)</f>
        <v>#VALUE!</v>
      </c>
      <c r="F85" s="20" t="e">
        <f aca="false">E85/$E$6</f>
        <v>#VALUE!</v>
      </c>
      <c r="H85" s="70"/>
      <c r="I85" s="20"/>
      <c r="J85" s="20"/>
    </row>
    <row collapsed="false" customFormat="false" customHeight="false" hidden="false" ht="14" outlineLevel="0" r="86">
      <c r="A86" s="19" t="n">
        <f aca="false">A85-1</f>
        <v>20</v>
      </c>
      <c r="B86" s="19" t="e">
        <f aca="false">(A86-($A$4+0.5))*'haplotype_bin_width'</f>
        <v>#VALUE!</v>
      </c>
      <c r="C86" s="19" t="e">
        <f aca="false">D85</f>
        <v>#VALUE!</v>
      </c>
      <c r="D86" s="20" t="e">
        <f aca="false">(-LOG(-$B86)/alpha_del)^(1/gamma_del)</f>
        <v>#VALUE!</v>
      </c>
      <c r="E86" s="69" t="e">
        <f aca="false">(1-frac_fav_mutn)*(C86-D86)</f>
        <v>#VALUE!</v>
      </c>
      <c r="F86" s="20" t="e">
        <f aca="false">E86/$E$6</f>
        <v>#VALUE!</v>
      </c>
      <c r="H86" s="70"/>
      <c r="I86" s="20"/>
      <c r="J86" s="20"/>
    </row>
    <row collapsed="false" customFormat="false" customHeight="false" hidden="false" ht="14" outlineLevel="0" r="87">
      <c r="A87" s="19" t="n">
        <f aca="false">A86-1</f>
        <v>19</v>
      </c>
      <c r="B87" s="19" t="e">
        <f aca="false">(A87-($A$4+0.5))*'haplotype_bin_width'</f>
        <v>#VALUE!</v>
      </c>
      <c r="C87" s="19" t="e">
        <f aca="false">D86</f>
        <v>#VALUE!</v>
      </c>
      <c r="D87" s="20" t="e">
        <f aca="false">(-LOG(-$B87)/alpha_del)^(1/gamma_del)</f>
        <v>#VALUE!</v>
      </c>
      <c r="E87" s="69" t="e">
        <f aca="false">(1-frac_fav_mutn)*(C87-D87)</f>
        <v>#VALUE!</v>
      </c>
      <c r="F87" s="20" t="e">
        <f aca="false">E87/$E$6</f>
        <v>#VALUE!</v>
      </c>
      <c r="H87" s="70"/>
      <c r="I87" s="20"/>
      <c r="J87" s="20"/>
    </row>
    <row collapsed="false" customFormat="false" customHeight="false" hidden="false" ht="14" outlineLevel="0" r="88">
      <c r="A88" s="19" t="n">
        <f aca="false">A87-1</f>
        <v>18</v>
      </c>
      <c r="B88" s="19" t="e">
        <f aca="false">(A88-($A$4+0.5))*'haplotype_bin_width'</f>
        <v>#VALUE!</v>
      </c>
      <c r="C88" s="19" t="e">
        <f aca="false">D87</f>
        <v>#VALUE!</v>
      </c>
      <c r="D88" s="20" t="e">
        <f aca="false">(-LOG(-$B88)/alpha_del)^(1/gamma_del)</f>
        <v>#VALUE!</v>
      </c>
      <c r="E88" s="69" t="e">
        <f aca="false">(1-frac_fav_mutn)*(C88-D88)</f>
        <v>#VALUE!</v>
      </c>
      <c r="F88" s="20" t="e">
        <f aca="false">E88/$E$6</f>
        <v>#VALUE!</v>
      </c>
      <c r="H88" s="70"/>
      <c r="I88" s="20"/>
      <c r="J88" s="20"/>
    </row>
    <row collapsed="false" customFormat="false" customHeight="false" hidden="false" ht="14" outlineLevel="0" r="89">
      <c r="A89" s="19" t="n">
        <f aca="false">A88-1</f>
        <v>17</v>
      </c>
      <c r="B89" s="19" t="e">
        <f aca="false">(A89-($A$4+0.5))*'haplotype_bin_width'</f>
        <v>#VALUE!</v>
      </c>
      <c r="C89" s="19" t="e">
        <f aca="false">D88</f>
        <v>#VALUE!</v>
      </c>
      <c r="D89" s="20" t="e">
        <f aca="false">(-LOG(-$B89)/alpha_del)^(1/gamma_del)</f>
        <v>#VALUE!</v>
      </c>
      <c r="E89" s="69" t="e">
        <f aca="false">(1-frac_fav_mutn)*(C89-D89)</f>
        <v>#VALUE!</v>
      </c>
      <c r="F89" s="20" t="e">
        <f aca="false">E89/$E$6</f>
        <v>#VALUE!</v>
      </c>
      <c r="H89" s="70"/>
      <c r="I89" s="20"/>
      <c r="J89" s="20"/>
    </row>
    <row collapsed="false" customFormat="false" customHeight="false" hidden="false" ht="14" outlineLevel="0" r="90">
      <c r="A90" s="19" t="n">
        <f aca="false">A89-1</f>
        <v>16</v>
      </c>
      <c r="B90" s="19" t="e">
        <f aca="false">(A90-($A$4+0.5))*'haplotype_bin_width'</f>
        <v>#VALUE!</v>
      </c>
      <c r="C90" s="19" t="e">
        <f aca="false">D89</f>
        <v>#VALUE!</v>
      </c>
      <c r="D90" s="20" t="e">
        <f aca="false">(-LOG(-$B90)/alpha_del)^(1/gamma_del)</f>
        <v>#VALUE!</v>
      </c>
      <c r="E90" s="69" t="e">
        <f aca="false">(1-frac_fav_mutn)*(C90-D90)</f>
        <v>#VALUE!</v>
      </c>
      <c r="F90" s="20" t="e">
        <f aca="false">E90/$E$6</f>
        <v>#VALUE!</v>
      </c>
      <c r="H90" s="70"/>
      <c r="I90" s="20"/>
      <c r="J90" s="20"/>
    </row>
    <row collapsed="false" customFormat="false" customHeight="false" hidden="false" ht="14" outlineLevel="0" r="91">
      <c r="A91" s="19" t="n">
        <f aca="false">A90-1</f>
        <v>15</v>
      </c>
      <c r="B91" s="19" t="e">
        <f aca="false">(A91-($A$4+0.5))*'haplotype_bin_width'</f>
        <v>#VALUE!</v>
      </c>
      <c r="C91" s="19" t="e">
        <f aca="false">D90</f>
        <v>#VALUE!</v>
      </c>
      <c r="D91" s="20" t="e">
        <f aca="false">(-LOG(-$B91)/alpha_del)^(1/gamma_del)</f>
        <v>#VALUE!</v>
      </c>
      <c r="E91" s="69" t="e">
        <f aca="false">(1-frac_fav_mutn)*(C91-D91)</f>
        <v>#VALUE!</v>
      </c>
      <c r="F91" s="20" t="e">
        <f aca="false">E91/$E$6</f>
        <v>#VALUE!</v>
      </c>
      <c r="H91" s="70"/>
      <c r="I91" s="20"/>
      <c r="J91" s="20"/>
    </row>
    <row collapsed="false" customFormat="false" customHeight="false" hidden="false" ht="14" outlineLevel="0" r="92">
      <c r="A92" s="19" t="n">
        <f aca="false">A91-1</f>
        <v>14</v>
      </c>
      <c r="B92" s="19" t="e">
        <f aca="false">(A92-($A$4+0.5))*'haplotype_bin_width'</f>
        <v>#VALUE!</v>
      </c>
      <c r="C92" s="19" t="e">
        <f aca="false">D91</f>
        <v>#VALUE!</v>
      </c>
      <c r="D92" s="20" t="e">
        <f aca="false">(-LOG(-$B92)/alpha_del)^(1/gamma_del)</f>
        <v>#VALUE!</v>
      </c>
      <c r="E92" s="69" t="e">
        <f aca="false">(1-frac_fav_mutn)*(C92-D92)</f>
        <v>#VALUE!</v>
      </c>
      <c r="F92" s="20" t="e">
        <f aca="false">E92/$E$6</f>
        <v>#VALUE!</v>
      </c>
      <c r="H92" s="70"/>
      <c r="I92" s="20"/>
      <c r="J92" s="20"/>
    </row>
    <row collapsed="false" customFormat="false" customHeight="false" hidden="false" ht="14" outlineLevel="0" r="93">
      <c r="A93" s="19" t="n">
        <f aca="false">A92-1</f>
        <v>13</v>
      </c>
      <c r="B93" s="19" t="e">
        <f aca="false">(A93-($A$4+0.5))*'haplotype_bin_width'</f>
        <v>#VALUE!</v>
      </c>
      <c r="C93" s="19" t="e">
        <f aca="false">D92</f>
        <v>#VALUE!</v>
      </c>
      <c r="D93" s="20" t="e">
        <f aca="false">(-LOG(-$B93)/alpha_del)^(1/gamma_del)</f>
        <v>#VALUE!</v>
      </c>
      <c r="E93" s="69" t="e">
        <f aca="false">(1-frac_fav_mutn)*(C93-D93)</f>
        <v>#VALUE!</v>
      </c>
      <c r="F93" s="20" t="e">
        <f aca="false">E93/$E$6</f>
        <v>#VALUE!</v>
      </c>
      <c r="H93" s="70"/>
      <c r="I93" s="20"/>
      <c r="J93" s="20"/>
    </row>
    <row collapsed="false" customFormat="false" customHeight="false" hidden="false" ht="14" outlineLevel="0" r="94">
      <c r="A94" s="19" t="n">
        <f aca="false">A93-1</f>
        <v>12</v>
      </c>
      <c r="B94" s="19" t="e">
        <f aca="false">(A94-($A$4+0.5))*'haplotype_bin_width'</f>
        <v>#VALUE!</v>
      </c>
      <c r="C94" s="19" t="e">
        <f aca="false">D93</f>
        <v>#VALUE!</v>
      </c>
      <c r="D94" s="20" t="e">
        <f aca="false">(-LOG(-$B94)/alpha_del)^(1/gamma_del)</f>
        <v>#VALUE!</v>
      </c>
      <c r="E94" s="69" t="e">
        <f aca="false">(1-frac_fav_mutn)*(C94-D94)</f>
        <v>#VALUE!</v>
      </c>
      <c r="F94" s="20" t="e">
        <f aca="false">E94/$E$6</f>
        <v>#VALUE!</v>
      </c>
      <c r="H94" s="70"/>
      <c r="I94" s="20"/>
      <c r="J94" s="20"/>
    </row>
    <row collapsed="false" customFormat="false" customHeight="false" hidden="false" ht="14" outlineLevel="0" r="95">
      <c r="A95" s="19" t="n">
        <f aca="false">A94-1</f>
        <v>11</v>
      </c>
      <c r="B95" s="19" t="e">
        <f aca="false">(A95-($A$4+0.5))*'haplotype_bin_width'</f>
        <v>#VALUE!</v>
      </c>
      <c r="C95" s="19" t="e">
        <f aca="false">D94</f>
        <v>#VALUE!</v>
      </c>
      <c r="D95" s="20" t="e">
        <f aca="false">(-LOG(-$B95)/alpha_del)^(1/gamma_del)</f>
        <v>#VALUE!</v>
      </c>
      <c r="E95" s="69" t="e">
        <f aca="false">(1-frac_fav_mutn)*(C95-D95)</f>
        <v>#VALUE!</v>
      </c>
      <c r="F95" s="20" t="e">
        <f aca="false">E95/$E$6</f>
        <v>#VALUE!</v>
      </c>
      <c r="H95" s="70"/>
      <c r="I95" s="20"/>
      <c r="J95" s="20"/>
    </row>
    <row collapsed="false" customFormat="false" customHeight="false" hidden="false" ht="14" outlineLevel="0" r="96">
      <c r="A96" s="19" t="n">
        <f aca="false">A95-1</f>
        <v>10</v>
      </c>
      <c r="B96" s="19" t="e">
        <f aca="false">(A96-($A$4+0.5))*'haplotype_bin_width'</f>
        <v>#VALUE!</v>
      </c>
      <c r="C96" s="19" t="e">
        <f aca="false">D95</f>
        <v>#VALUE!</v>
      </c>
      <c r="D96" s="20" t="e">
        <f aca="false">(-LOG(-$B96)/alpha_del)^(1/gamma_del)</f>
        <v>#VALUE!</v>
      </c>
      <c r="E96" s="69" t="e">
        <f aca="false">(1-frac_fav_mutn)*(C96-D96)</f>
        <v>#VALUE!</v>
      </c>
      <c r="F96" s="20" t="e">
        <f aca="false">E96/$E$6</f>
        <v>#VALUE!</v>
      </c>
      <c r="H96" s="70"/>
      <c r="I96" s="20"/>
      <c r="J96" s="20"/>
    </row>
    <row collapsed="false" customFormat="false" customHeight="false" hidden="false" ht="14" outlineLevel="0" r="97">
      <c r="A97" s="19" t="n">
        <f aca="false">A96-1</f>
        <v>9</v>
      </c>
      <c r="B97" s="19" t="e">
        <f aca="false">(A97-($A$4+0.5))*'haplotype_bin_width'</f>
        <v>#VALUE!</v>
      </c>
      <c r="C97" s="19" t="e">
        <f aca="false">D96</f>
        <v>#VALUE!</v>
      </c>
      <c r="D97" s="20" t="e">
        <f aca="false">(-LOG(-$B97)/alpha_del)^(1/gamma_del)</f>
        <v>#VALUE!</v>
      </c>
      <c r="E97" s="69" t="e">
        <f aca="false">(1-frac_fav_mutn)*(C97-D97)</f>
        <v>#VALUE!</v>
      </c>
      <c r="F97" s="20" t="e">
        <f aca="false">E97/$E$6</f>
        <v>#VALUE!</v>
      </c>
      <c r="H97" s="70"/>
      <c r="I97" s="20"/>
      <c r="J97" s="20"/>
    </row>
    <row collapsed="false" customFormat="false" customHeight="false" hidden="false" ht="14" outlineLevel="0" r="98">
      <c r="A98" s="19" t="n">
        <f aca="false">A97-1</f>
        <v>8</v>
      </c>
      <c r="B98" s="19" t="e">
        <f aca="false">(A98-($A$4+0.5))*'haplotype_bin_width'</f>
        <v>#VALUE!</v>
      </c>
      <c r="C98" s="19" t="e">
        <f aca="false">D97</f>
        <v>#VALUE!</v>
      </c>
      <c r="D98" s="20" t="e">
        <f aca="false">(-LOG(-$B98)/alpha_del)^(1/gamma_del)</f>
        <v>#VALUE!</v>
      </c>
      <c r="E98" s="69" t="e">
        <f aca="false">(1-frac_fav_mutn)*(C98-D98)</f>
        <v>#VALUE!</v>
      </c>
      <c r="F98" s="20" t="e">
        <f aca="false">E98/$E$6</f>
        <v>#VALUE!</v>
      </c>
      <c r="H98" s="70"/>
      <c r="I98" s="20"/>
      <c r="J98" s="20"/>
    </row>
    <row collapsed="false" customFormat="false" customHeight="false" hidden="false" ht="14" outlineLevel="0" r="99">
      <c r="A99" s="19" t="n">
        <f aca="false">A98-1</f>
        <v>7</v>
      </c>
      <c r="B99" s="19" t="e">
        <f aca="false">(A99-($A$4+0.5))*'haplotype_bin_width'</f>
        <v>#VALUE!</v>
      </c>
      <c r="C99" s="19" t="e">
        <f aca="false">D98</f>
        <v>#VALUE!</v>
      </c>
      <c r="D99" s="20" t="e">
        <f aca="false">(-LOG(-$B99)/alpha_del)^(1/gamma_del)</f>
        <v>#VALUE!</v>
      </c>
      <c r="E99" s="69" t="e">
        <f aca="false">(1-frac_fav_mutn)*(C99-D99)</f>
        <v>#VALUE!</v>
      </c>
      <c r="F99" s="20" t="e">
        <f aca="false">E99/$E$6</f>
        <v>#VALUE!</v>
      </c>
      <c r="H99" s="70"/>
      <c r="I99" s="20"/>
      <c r="J99" s="20"/>
    </row>
    <row collapsed="false" customFormat="false" customHeight="false" hidden="false" ht="14" outlineLevel="0" r="100">
      <c r="A100" s="19" t="n">
        <f aca="false">A99-1</f>
        <v>6</v>
      </c>
      <c r="B100" s="19" t="e">
        <f aca="false">(A100-($A$4+0.5))*'haplotype_bin_width'</f>
        <v>#VALUE!</v>
      </c>
      <c r="C100" s="19" t="e">
        <f aca="false">D99</f>
        <v>#VALUE!</v>
      </c>
      <c r="D100" s="20" t="e">
        <f aca="false">(-LOG(-$B100)/alpha_del)^(1/gamma_del)</f>
        <v>#VALUE!</v>
      </c>
      <c r="E100" s="69" t="e">
        <f aca="false">(1-frac_fav_mutn)*(C100-D100)</f>
        <v>#VALUE!</v>
      </c>
      <c r="F100" s="20" t="e">
        <f aca="false">E100/$E$6</f>
        <v>#VALUE!</v>
      </c>
      <c r="H100" s="70"/>
      <c r="I100" s="20"/>
      <c r="J100" s="20"/>
    </row>
    <row collapsed="false" customFormat="false" customHeight="false" hidden="false" ht="14" outlineLevel="0" r="101">
      <c r="A101" s="19" t="n">
        <f aca="false">A100-1</f>
        <v>5</v>
      </c>
      <c r="B101" s="19" t="e">
        <f aca="false">(A101-($A$4+0.5))*'haplotype_bin_width'</f>
        <v>#VALUE!</v>
      </c>
      <c r="C101" s="19" t="e">
        <f aca="false">D100</f>
        <v>#VALUE!</v>
      </c>
      <c r="D101" s="20" t="e">
        <f aca="false">(-LOG(-$B101)/alpha_del)^(1/gamma_del)</f>
        <v>#VALUE!</v>
      </c>
      <c r="E101" s="69" t="e">
        <f aca="false">(1-frac_fav_mutn)*(C101-D101)</f>
        <v>#VALUE!</v>
      </c>
      <c r="F101" s="20" t="e">
        <f aca="false">E101/$E$6</f>
        <v>#VALUE!</v>
      </c>
      <c r="H101" s="70"/>
      <c r="I101" s="20"/>
      <c r="J101" s="20"/>
    </row>
    <row collapsed="false" customFormat="false" customHeight="false" hidden="false" ht="14" outlineLevel="0" r="102">
      <c r="A102" s="19" t="n">
        <f aca="false">A101-1</f>
        <v>4</v>
      </c>
      <c r="B102" s="19" t="e">
        <f aca="false">(A102-($A$4+0.5))*'haplotype_bin_width'</f>
        <v>#VALUE!</v>
      </c>
      <c r="C102" s="19" t="e">
        <f aca="false">D101</f>
        <v>#VALUE!</v>
      </c>
      <c r="D102" s="20" t="e">
        <f aca="false">(-LOG(-$B102)/alpha_del)^(1/gamma_del)</f>
        <v>#VALUE!</v>
      </c>
      <c r="E102" s="69" t="e">
        <f aca="false">(1-frac_fav_mutn)*(C102-D102)</f>
        <v>#VALUE!</v>
      </c>
      <c r="F102" s="20" t="e">
        <f aca="false">E102/$E$6</f>
        <v>#VALUE!</v>
      </c>
      <c r="H102" s="70"/>
      <c r="I102" s="20"/>
      <c r="J102" s="20"/>
    </row>
    <row collapsed="false" customFormat="false" customHeight="false" hidden="false" ht="14" outlineLevel="0" r="103">
      <c r="A103" s="19" t="n">
        <f aca="false">A102-1</f>
        <v>3</v>
      </c>
      <c r="B103" s="19" t="e">
        <f aca="false">(A103-($A$4+0.5))*'haplotype_bin_width'</f>
        <v>#VALUE!</v>
      </c>
      <c r="C103" s="19" t="e">
        <f aca="false">D102</f>
        <v>#VALUE!</v>
      </c>
      <c r="D103" s="20" t="e">
        <f aca="false">(-LOG(-$B103)/alpha_del)^(1/gamma_del)</f>
        <v>#VALUE!</v>
      </c>
      <c r="E103" s="69" t="e">
        <f aca="false">(1-frac_fav_mutn)*(C103-D103)</f>
        <v>#VALUE!</v>
      </c>
      <c r="F103" s="20" t="e">
        <f aca="false">E103/$E$6</f>
        <v>#VALUE!</v>
      </c>
      <c r="H103" s="70"/>
      <c r="I103" s="20"/>
      <c r="J103" s="20"/>
    </row>
    <row collapsed="false" customFormat="false" customHeight="false" hidden="false" ht="14" outlineLevel="0" r="104">
      <c r="A104" s="19" t="n">
        <f aca="false">A103-1</f>
        <v>2</v>
      </c>
      <c r="B104" s="19" t="e">
        <f aca="false">(A104-($A$4+0.5))*'haplotype_bin_width'</f>
        <v>#VALUE!</v>
      </c>
      <c r="C104" s="19" t="e">
        <f aca="false">D103</f>
        <v>#VALUE!</v>
      </c>
      <c r="D104" s="20" t="e">
        <f aca="false">(-LOG(-$B104)/alpha_del)^(1/gamma_del)</f>
        <v>#VALUE!</v>
      </c>
      <c r="E104" s="69" t="e">
        <f aca="false">(1-frac_fav_mutn)*(C104-D104)</f>
        <v>#VALUE!</v>
      </c>
      <c r="F104" s="20" t="e">
        <f aca="false">E104/$E$6</f>
        <v>#VALUE!</v>
      </c>
      <c r="H104" s="70"/>
      <c r="I104" s="20"/>
      <c r="J104" s="20"/>
    </row>
    <row collapsed="false" customFormat="false" customHeight="false" hidden="false" ht="14" outlineLevel="0" r="105">
      <c r="A105" s="19" t="n">
        <f aca="false">A104-1</f>
        <v>1</v>
      </c>
      <c r="B105" s="19" t="e">
        <f aca="false">(A105-($A$4+0.5))*'haplotype_bin_width'</f>
        <v>#VALUE!</v>
      </c>
      <c r="C105" s="19" t="e">
        <f aca="false">D104</f>
        <v>#VALUE!</v>
      </c>
      <c r="D105" s="20" t="e">
        <f aca="false">(-LOG(-$B105)/alpha_del)^(1/gamma_del)</f>
        <v>#VALUE!</v>
      </c>
      <c r="E105" s="69" t="e">
        <f aca="false">(1-frac_fav_mutn)*(C105-D105)</f>
        <v>#VALUE!</v>
      </c>
      <c r="F105" s="20" t="e">
        <f aca="false">E105/$E$6</f>
        <v>#VALUE!</v>
      </c>
      <c r="H105" s="70"/>
      <c r="I105" s="20"/>
      <c r="J105" s="20"/>
    </row>
    <row collapsed="false" customFormat="false" customHeight="false" hidden="false" ht="14" outlineLevel="0" r="106">
      <c r="A106" s="19" t="n">
        <f aca="false">A105-1</f>
        <v>0</v>
      </c>
      <c r="B106" s="19" t="e">
        <f aca="false">(A106-($A$4+0.5))*'haplotype_bin_width'</f>
        <v>#VALUE!</v>
      </c>
      <c r="C106" s="19" t="e">
        <f aca="false">D105</f>
        <v>#VALUE!</v>
      </c>
      <c r="D106" s="20" t="e">
        <f aca="false">(-LOG(-$B106)/alpha_del)^(1/gamma_del)</f>
        <v>#VALUE!</v>
      </c>
      <c r="E106" s="69" t="e">
        <f aca="false">(1-frac_fav_mutn)*(C106-D106)</f>
        <v>#VALUE!</v>
      </c>
      <c r="F106" s="20" t="e">
        <f aca="false">E106/$E$6</f>
        <v>#VALUE!</v>
      </c>
      <c r="H106" s="70"/>
      <c r="I106" s="20"/>
      <c r="J106" s="20"/>
    </row>
  </sheetData>
  <mergeCells count="1">
    <mergeCell ref="G4:H4"/>
  </mergeCells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3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60">
      <selection activeCell="A1" activeCellId="0" pane="topLeft" sqref="A1"/>
    </sheetView>
  </sheetViews>
  <cols>
    <col collapsed="false" hidden="false" max="1" min="1" style="0" width="18.078431372549"/>
    <col collapsed="false" hidden="false" max="3" min="3" style="0" width="23.521568627451"/>
    <col collapsed="false" hidden="false" max="4" min="4" style="0" width="12.3333333333333"/>
  </cols>
  <sheetData>
    <row collapsed="false" customFormat="false" customHeight="false" hidden="false" ht="14" outlineLevel="0" r="1">
      <c r="A1" s="13" t="s">
        <v>6</v>
      </c>
      <c r="B1" s="14"/>
      <c r="C1" s="15"/>
      <c r="D1" s="16" t="s">
        <v>7</v>
      </c>
      <c r="E1" s="17"/>
      <c r="F1" s="18"/>
    </row>
    <row collapsed="false" customFormat="false" customHeight="false" hidden="false" ht="14" outlineLevel="0" r="2">
      <c r="A2" s="19" t="s">
        <v>8</v>
      </c>
      <c r="B2" s="20"/>
      <c r="C2" s="20" t="n">
        <v>100</v>
      </c>
      <c r="D2" s="21" t="s">
        <v>9</v>
      </c>
      <c r="E2" s="22"/>
      <c r="F2" s="23" t="n">
        <v>0.0001</v>
      </c>
    </row>
    <row collapsed="false" customFormat="false" customHeight="false" hidden="false" ht="14" outlineLevel="0" r="3">
      <c r="A3" s="24" t="s">
        <v>10</v>
      </c>
      <c r="B3" s="22"/>
      <c r="C3" s="25" t="n">
        <v>3000000000</v>
      </c>
      <c r="D3" s="24" t="s">
        <v>11</v>
      </c>
      <c r="E3" s="22"/>
      <c r="F3" s="26" t="n">
        <f aca="false">LOG(haploid_genome_size)</f>
        <v>9.47712125471966</v>
      </c>
    </row>
    <row collapsed="false" customFormat="false" customHeight="false" hidden="false" ht="14" outlineLevel="0" r="4">
      <c r="A4" s="24" t="s">
        <v>12</v>
      </c>
      <c r="B4" s="22"/>
      <c r="C4" s="27" t="n">
        <v>10</v>
      </c>
      <c r="D4" s="24" t="s">
        <v>13</v>
      </c>
      <c r="E4" s="22"/>
      <c r="F4" s="26" t="n">
        <f aca="false">LOG(haploid_genome_size*max_fav_fitness_gain)</f>
        <v>8.47712125471966</v>
      </c>
    </row>
    <row collapsed="false" customFormat="false" customHeight="false" hidden="false" ht="14" outlineLevel="0" r="5">
      <c r="A5" s="24" t="s">
        <v>14</v>
      </c>
      <c r="B5" s="22"/>
      <c r="C5" s="28" t="n">
        <v>989</v>
      </c>
      <c r="D5" s="24" t="s">
        <v>15</v>
      </c>
      <c r="E5" s="22"/>
      <c r="F5" s="26" t="n">
        <f aca="false">LOG(-LOG(high_impact_mutn_threshold)/$F$3)/LOG(high_impact_mutn_fraction)</f>
        <v>0.325558812408994</v>
      </c>
    </row>
    <row collapsed="false" customFormat="false" customHeight="false" hidden="false" ht="14" outlineLevel="0" r="6">
      <c r="A6" s="24" t="s">
        <v>16</v>
      </c>
      <c r="B6" s="22"/>
      <c r="C6" s="28" t="n">
        <v>1E-007</v>
      </c>
      <c r="D6" s="29" t="s">
        <v>17</v>
      </c>
      <c r="E6" s="29"/>
      <c r="F6" s="26" t="n">
        <f aca="false">LOG(-LOG(high_impact_mutn_threshold)/$F$4)/LOG(high_impact_mutn_fraction)</f>
        <v>0.309416131748792</v>
      </c>
    </row>
    <row collapsed="false" customFormat="false" customHeight="false" hidden="false" ht="14" outlineLevel="0" r="7">
      <c r="A7" s="24" t="s">
        <v>18</v>
      </c>
      <c r="B7" s="22"/>
      <c r="C7" s="30" t="n">
        <v>0.1</v>
      </c>
      <c r="D7" s="24" t="s">
        <v>19</v>
      </c>
      <c r="E7" s="22"/>
      <c r="F7" s="26" t="n">
        <f aca="false">IF(tracking_threshold=1,0,EXP(LOG(-LOG(tracking_threshold)/alpha_del)/gamma_del)/(lb_modulo-2))</f>
        <v>6.14854044603577E-007</v>
      </c>
    </row>
    <row collapsed="false" customFormat="false" customHeight="false" hidden="false" ht="14" outlineLevel="0" r="8">
      <c r="A8" s="24" t="s">
        <v>20</v>
      </c>
      <c r="B8" s="22"/>
      <c r="C8" s="26" t="n">
        <v>0</v>
      </c>
      <c r="D8" s="24" t="s">
        <v>21</v>
      </c>
      <c r="E8" s="22"/>
      <c r="F8" s="26" t="n">
        <f aca="false">IF(tracking_threshold=1,0,EXP(LOG(-LOG(tracking_threshold)/alpha_fav)/gamma_fav)/(lb_modulo-2))</f>
        <v>7.04024741108951E-007</v>
      </c>
    </row>
    <row collapsed="false" customFormat="false" customHeight="false" hidden="false" ht="14" outlineLevel="0" r="9">
      <c r="A9" s="24" t="s">
        <v>22</v>
      </c>
      <c r="B9" s="22"/>
      <c r="C9" s="28" t="n">
        <v>0.001</v>
      </c>
      <c r="F9" s="26"/>
    </row>
    <row collapsed="false" customFormat="false" customHeight="false" hidden="false" ht="14" outlineLevel="0" r="10">
      <c r="A10" s="31" t="s">
        <v>23</v>
      </c>
      <c r="B10" s="32"/>
      <c r="C10" s="33" t="n">
        <v>0.1</v>
      </c>
      <c r="D10" s="31" t="s">
        <v>24</v>
      </c>
      <c r="E10" s="34"/>
      <c r="F10" s="35" t="n">
        <f aca="false">(2^30-2)/num_linkage_subunits</f>
        <v>1085684.34984833</v>
      </c>
    </row>
    <row collapsed="false" customFormat="false" customHeight="false" hidden="false" ht="14" outlineLevel="0" r="12">
      <c r="B12" s="62" t="s">
        <v>41</v>
      </c>
      <c r="C12" s="62"/>
      <c r="D12" s="62"/>
      <c r="E12" s="62" t="s">
        <v>42</v>
      </c>
      <c r="F12" s="62"/>
      <c r="G12" s="62"/>
    </row>
    <row collapsed="false" customFormat="false" customHeight="false" hidden="false" ht="14" outlineLevel="0" r="13">
      <c r="A13" s="37" t="s">
        <v>43</v>
      </c>
      <c r="B13" s="0" t="s">
        <v>44</v>
      </c>
      <c r="C13" s="0" t="s">
        <v>45</v>
      </c>
      <c r="D13" s="0" t="s">
        <v>46</v>
      </c>
      <c r="E13" s="0" t="s">
        <v>44</v>
      </c>
      <c r="F13" s="0" t="s">
        <v>45</v>
      </c>
      <c r="G13" s="0" t="s">
        <v>46</v>
      </c>
    </row>
  </sheetData>
  <mergeCells count="2">
    <mergeCell ref="B12:D12"/>
    <mergeCell ref="E12:G12"/>
  </mergeCells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revision>0</cp:revision>
</cp:coreProperties>
</file>