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31AF7511-3AA2-4417-B132-91D5DF06CF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ometryV2" sheetId="1" r:id="rId1"/>
    <sheet name="GeometryV3" sheetId="2" r:id="rId2"/>
    <sheet name="GeometryV4" sheetId="5" r:id="rId3"/>
    <sheet name="f x Re (V4)" sheetId="10" r:id="rId4"/>
    <sheet name="p x re (v4)" sheetId="11" r:id="rId5"/>
    <sheet name="f x re(V3)" sheetId="8" r:id="rId6"/>
    <sheet name="p x Re (V3)" sheetId="9" r:id="rId7"/>
    <sheet name="f x Re (V2)" sheetId="6" r:id="rId8"/>
    <sheet name="P x Re (V2)" sheetId="7" r:id="rId9"/>
    <sheet name="P x Re (V2,V3,V4)" sheetId="12" r:id="rId10"/>
    <sheet name="f x Re (V2,V3,V4)" sheetId="13" r:id="rId11"/>
    <sheet name="Gráfico1" sheetId="4" r:id="rId12"/>
    <sheet name="Planilha1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2" l="1"/>
  <c r="D4" i="2"/>
  <c r="C17" i="1"/>
  <c r="E17" i="1" s="1"/>
  <c r="B55" i="1"/>
  <c r="B54" i="1"/>
  <c r="C47" i="2"/>
  <c r="C45" i="2"/>
  <c r="C44" i="2"/>
  <c r="E41" i="5"/>
  <c r="D41" i="5"/>
  <c r="C41" i="5"/>
  <c r="B41" i="5"/>
  <c r="E40" i="5"/>
  <c r="AH31" i="5" s="1"/>
  <c r="D40" i="5"/>
  <c r="AC18" i="5" s="1"/>
  <c r="C40" i="5"/>
  <c r="N25" i="5" s="1"/>
  <c r="B40" i="5"/>
  <c r="D30" i="5" s="1"/>
  <c r="AL7" i="5"/>
  <c r="X31" i="5"/>
  <c r="M18" i="5"/>
  <c r="H33" i="5"/>
  <c r="AC33" i="5"/>
  <c r="X33" i="5"/>
  <c r="W33" i="5"/>
  <c r="Y33" i="5" s="1"/>
  <c r="S33" i="5"/>
  <c r="R33" i="5"/>
  <c r="T33" i="5" s="1"/>
  <c r="M33" i="5"/>
  <c r="O33" i="5" s="1"/>
  <c r="AL32" i="5"/>
  <c r="AG32" i="5"/>
  <c r="AC32" i="5"/>
  <c r="AB32" i="5"/>
  <c r="N32" i="5"/>
  <c r="M32" i="5"/>
  <c r="O32" i="5" s="1"/>
  <c r="AL31" i="5"/>
  <c r="AN31" i="5" s="1"/>
  <c r="R31" i="5"/>
  <c r="T31" i="5" s="1"/>
  <c r="N31" i="5"/>
  <c r="AL30" i="5"/>
  <c r="AG30" i="5"/>
  <c r="AB29" i="5"/>
  <c r="AD29" i="5" s="1"/>
  <c r="S29" i="5"/>
  <c r="R29" i="5"/>
  <c r="T29" i="5" s="1"/>
  <c r="M29" i="5"/>
  <c r="O29" i="5" s="1"/>
  <c r="AL28" i="5"/>
  <c r="AG28" i="5"/>
  <c r="AB28" i="5"/>
  <c r="N28" i="5"/>
  <c r="M28" i="5"/>
  <c r="O28" i="5" s="1"/>
  <c r="AL27" i="5"/>
  <c r="W27" i="5"/>
  <c r="S27" i="5"/>
  <c r="R27" i="5"/>
  <c r="T27" i="5" s="1"/>
  <c r="C27" i="5"/>
  <c r="AM26" i="5"/>
  <c r="AL26" i="5"/>
  <c r="AG26" i="5"/>
  <c r="AB26" i="5"/>
  <c r="X26" i="5"/>
  <c r="W26" i="5"/>
  <c r="Y26" i="5" s="1"/>
  <c r="S25" i="5"/>
  <c r="R25" i="5"/>
  <c r="M25" i="5"/>
  <c r="AL24" i="5"/>
  <c r="AG24" i="5"/>
  <c r="AB24" i="5"/>
  <c r="N24" i="5"/>
  <c r="M24" i="5"/>
  <c r="O24" i="5" s="1"/>
  <c r="I24" i="5"/>
  <c r="AL23" i="5"/>
  <c r="W23" i="5"/>
  <c r="S23" i="5"/>
  <c r="R23" i="5"/>
  <c r="T23" i="5" s="1"/>
  <c r="N23" i="5"/>
  <c r="C23" i="5"/>
  <c r="E23" i="5" s="1"/>
  <c r="AL22" i="5"/>
  <c r="AB22" i="5"/>
  <c r="AD22" i="5" s="1"/>
  <c r="X22" i="5"/>
  <c r="W22" i="5"/>
  <c r="S21" i="5"/>
  <c r="R21" i="5"/>
  <c r="T21" i="5" s="1"/>
  <c r="M21" i="5"/>
  <c r="O21" i="5" s="1"/>
  <c r="AL20" i="5"/>
  <c r="AG20" i="5"/>
  <c r="AC20" i="5"/>
  <c r="AB20" i="5"/>
  <c r="AD20" i="5" s="1"/>
  <c r="R20" i="5"/>
  <c r="T20" i="5" s="1"/>
  <c r="N20" i="5"/>
  <c r="M20" i="5"/>
  <c r="O20" i="5" s="1"/>
  <c r="AL19" i="5"/>
  <c r="W19" i="5"/>
  <c r="S19" i="5"/>
  <c r="R19" i="5"/>
  <c r="T19" i="5" s="1"/>
  <c r="N19" i="5"/>
  <c r="AL18" i="5"/>
  <c r="AG18" i="5"/>
  <c r="W18" i="5"/>
  <c r="Y18" i="5" s="1"/>
  <c r="AG17" i="5"/>
  <c r="R17" i="5"/>
  <c r="N17" i="5"/>
  <c r="M17" i="5"/>
  <c r="O17" i="5" s="1"/>
  <c r="AL16" i="5"/>
  <c r="AH16" i="5"/>
  <c r="AG16" i="5"/>
  <c r="AC16" i="5"/>
  <c r="AB16" i="5"/>
  <c r="R16" i="5"/>
  <c r="T16" i="5" s="1"/>
  <c r="N16" i="5"/>
  <c r="M16" i="5"/>
  <c r="AL15" i="5"/>
  <c r="W15" i="5"/>
  <c r="S15" i="5"/>
  <c r="R15" i="5"/>
  <c r="T15" i="5" s="1"/>
  <c r="N15" i="5"/>
  <c r="AL14" i="5"/>
  <c r="AG14" i="5"/>
  <c r="AB14" i="5"/>
  <c r="X14" i="5"/>
  <c r="W14" i="5"/>
  <c r="AG13" i="5"/>
  <c r="S13" i="5"/>
  <c r="R13" i="5"/>
  <c r="T13" i="5" s="1"/>
  <c r="N13" i="5"/>
  <c r="M13" i="5"/>
  <c r="AL12" i="5"/>
  <c r="AG12" i="5"/>
  <c r="R12" i="5"/>
  <c r="T12" i="5" s="1"/>
  <c r="N12" i="5"/>
  <c r="M12" i="5"/>
  <c r="O12" i="5" s="1"/>
  <c r="C12" i="5"/>
  <c r="E12" i="5" s="1"/>
  <c r="W11" i="5"/>
  <c r="S11" i="5"/>
  <c r="R11" i="5"/>
  <c r="N11" i="5"/>
  <c r="AL10" i="5"/>
  <c r="AG10" i="5"/>
  <c r="AC10" i="5"/>
  <c r="AB10" i="5"/>
  <c r="AD10" i="5" s="1"/>
  <c r="AG9" i="5"/>
  <c r="W9" i="5"/>
  <c r="R9" i="5"/>
  <c r="T9" i="5" s="1"/>
  <c r="N9" i="5"/>
  <c r="M9" i="5"/>
  <c r="O9" i="5" s="1"/>
  <c r="AG8" i="5"/>
  <c r="AB8" i="5"/>
  <c r="S8" i="5"/>
  <c r="R8" i="5"/>
  <c r="T8" i="5" s="1"/>
  <c r="N8" i="5"/>
  <c r="M8" i="5"/>
  <c r="O8" i="5" s="1"/>
  <c r="D8" i="5"/>
  <c r="W7" i="5"/>
  <c r="R7" i="5"/>
  <c r="N7" i="5"/>
  <c r="AL6" i="5"/>
  <c r="AG6" i="5"/>
  <c r="AG5" i="5"/>
  <c r="W5" i="5"/>
  <c r="S5" i="5"/>
  <c r="R5" i="5"/>
  <c r="T5" i="5" s="1"/>
  <c r="N5" i="5"/>
  <c r="M5" i="5"/>
  <c r="O5" i="5" s="1"/>
  <c r="AL4" i="5"/>
  <c r="AG4" i="5"/>
  <c r="AB4" i="5"/>
  <c r="AD4" i="5" s="1"/>
  <c r="S4" i="5"/>
  <c r="R4" i="5"/>
  <c r="T4" i="5" s="1"/>
  <c r="M4" i="5"/>
  <c r="O4" i="5" s="1"/>
  <c r="AB18" i="1"/>
  <c r="AB19" i="1"/>
  <c r="AB20" i="1"/>
  <c r="AB26" i="1"/>
  <c r="AB27" i="1"/>
  <c r="AB28" i="1"/>
  <c r="AB29" i="1"/>
  <c r="AB31" i="1"/>
  <c r="AB33" i="1"/>
  <c r="W18" i="1"/>
  <c r="W19" i="1"/>
  <c r="W21" i="1"/>
  <c r="W22" i="1"/>
  <c r="W23" i="1"/>
  <c r="W24" i="1"/>
  <c r="W25" i="1"/>
  <c r="W26" i="1"/>
  <c r="W30" i="1"/>
  <c r="W31" i="1"/>
  <c r="W32" i="1"/>
  <c r="X32" i="1"/>
  <c r="W33" i="1"/>
  <c r="R18" i="1"/>
  <c r="R22" i="1"/>
  <c r="R26" i="1"/>
  <c r="T26" i="1" s="1"/>
  <c r="R29" i="1"/>
  <c r="R32" i="1"/>
  <c r="R33" i="1"/>
  <c r="E41" i="2"/>
  <c r="D41" i="2"/>
  <c r="C41" i="2"/>
  <c r="B41" i="2"/>
  <c r="E40" i="2"/>
  <c r="AH31" i="2" s="1"/>
  <c r="D40" i="2"/>
  <c r="X26" i="2" s="1"/>
  <c r="C40" i="2"/>
  <c r="B40" i="2"/>
  <c r="D15" i="2" s="1"/>
  <c r="AL32" i="2"/>
  <c r="AN32" i="2" s="1"/>
  <c r="AB28" i="2"/>
  <c r="AH33" i="2"/>
  <c r="D33" i="2"/>
  <c r="C31" i="2"/>
  <c r="AB29" i="2"/>
  <c r="D29" i="2"/>
  <c r="C29" i="2"/>
  <c r="AG28" i="2"/>
  <c r="AI28" i="2" s="1"/>
  <c r="C27" i="2"/>
  <c r="AG26" i="2"/>
  <c r="D25" i="2"/>
  <c r="C25" i="2"/>
  <c r="E25" i="2" s="1"/>
  <c r="AB24" i="2"/>
  <c r="W23" i="2"/>
  <c r="H23" i="2"/>
  <c r="D23" i="2"/>
  <c r="C23" i="2"/>
  <c r="E23" i="2" s="1"/>
  <c r="AL22" i="2"/>
  <c r="AB22" i="2"/>
  <c r="H21" i="2"/>
  <c r="C21" i="2"/>
  <c r="H19" i="2"/>
  <c r="I17" i="2"/>
  <c r="H17" i="2"/>
  <c r="D17" i="2"/>
  <c r="I15" i="2"/>
  <c r="AL13" i="2"/>
  <c r="AN13" i="2" s="1"/>
  <c r="AM12" i="2"/>
  <c r="H12" i="2"/>
  <c r="J12" i="2" s="1"/>
  <c r="D11" i="2"/>
  <c r="C10" i="2"/>
  <c r="E10" i="2" s="1"/>
  <c r="I9" i="2"/>
  <c r="E47" i="1"/>
  <c r="D47" i="1"/>
  <c r="AB21" i="1" s="1"/>
  <c r="C47" i="1"/>
  <c r="M18" i="1" s="1"/>
  <c r="B47" i="1"/>
  <c r="H18" i="1" s="1"/>
  <c r="E46" i="1"/>
  <c r="D46" i="1"/>
  <c r="AC20" i="1" s="1"/>
  <c r="C46" i="1"/>
  <c r="S18" i="1" s="1"/>
  <c r="B46" i="1"/>
  <c r="AI10" i="5" l="1"/>
  <c r="AI16" i="5"/>
  <c r="AN28" i="5"/>
  <c r="AI30" i="5"/>
  <c r="AM23" i="5"/>
  <c r="AH30" i="5"/>
  <c r="AN30" i="5"/>
  <c r="AM30" i="5"/>
  <c r="AM31" i="5"/>
  <c r="AN24" i="5"/>
  <c r="AH24" i="5"/>
  <c r="AH32" i="5"/>
  <c r="AN32" i="5"/>
  <c r="AI20" i="5"/>
  <c r="AH20" i="5"/>
  <c r="AH21" i="5"/>
  <c r="AN27" i="5"/>
  <c r="AN7" i="5"/>
  <c r="AN22" i="5"/>
  <c r="AM22" i="5"/>
  <c r="AI28" i="5"/>
  <c r="AI8" i="5"/>
  <c r="AN18" i="5"/>
  <c r="AN23" i="5"/>
  <c r="AH18" i="5"/>
  <c r="AH8" i="5"/>
  <c r="AI13" i="5"/>
  <c r="AM18" i="5"/>
  <c r="AL8" i="5"/>
  <c r="AN8" i="5" s="1"/>
  <c r="AH13" i="5"/>
  <c r="AN19" i="5"/>
  <c r="AI9" i="5"/>
  <c r="AM19" i="5"/>
  <c r="AH4" i="5"/>
  <c r="AH9" i="5"/>
  <c r="AN14" i="5"/>
  <c r="AN4" i="5"/>
  <c r="AM14" i="5"/>
  <c r="AI18" i="5"/>
  <c r="AI32" i="5"/>
  <c r="AN15" i="5"/>
  <c r="AM15" i="5"/>
  <c r="AH26" i="5"/>
  <c r="AM6" i="5"/>
  <c r="AL11" i="5"/>
  <c r="AN11" i="5" s="1"/>
  <c r="AI14" i="5"/>
  <c r="AI4" i="5"/>
  <c r="AH10" i="5"/>
  <c r="AI5" i="5"/>
  <c r="AN20" i="5"/>
  <c r="AH5" i="5"/>
  <c r="AN26" i="5"/>
  <c r="AH6" i="5"/>
  <c r="AN6" i="5"/>
  <c r="AM11" i="5"/>
  <c r="AN16" i="5"/>
  <c r="AG22" i="5"/>
  <c r="AI22" i="5" s="1"/>
  <c r="AH22" i="5"/>
  <c r="AM27" i="5"/>
  <c r="AI24" i="5"/>
  <c r="AH14" i="5"/>
  <c r="AN10" i="5"/>
  <c r="AM10" i="5"/>
  <c r="AI26" i="5"/>
  <c r="AI6" i="5"/>
  <c r="AM7" i="5"/>
  <c r="AI12" i="5"/>
  <c r="AH12" i="5"/>
  <c r="AI17" i="5"/>
  <c r="AM28" i="5"/>
  <c r="AN12" i="5"/>
  <c r="AH17" i="5"/>
  <c r="AH28" i="5"/>
  <c r="Y14" i="5"/>
  <c r="Y9" i="5"/>
  <c r="AD14" i="5"/>
  <c r="AC24" i="5"/>
  <c r="X7" i="5"/>
  <c r="Y5" i="5"/>
  <c r="AD24" i="5"/>
  <c r="AD26" i="5"/>
  <c r="AC26" i="5"/>
  <c r="AD32" i="5"/>
  <c r="AD16" i="5"/>
  <c r="X11" i="5"/>
  <c r="AD8" i="5"/>
  <c r="X18" i="5"/>
  <c r="Y22" i="5"/>
  <c r="AC28" i="5"/>
  <c r="AD28" i="5"/>
  <c r="X5" i="5"/>
  <c r="AB5" i="5"/>
  <c r="AD5" i="5" s="1"/>
  <c r="AB9" i="5"/>
  <c r="AD9" i="5" s="1"/>
  <c r="W13" i="5"/>
  <c r="Y13" i="5" s="1"/>
  <c r="AB13" i="5"/>
  <c r="AD13" i="5" s="1"/>
  <c r="AB6" i="5"/>
  <c r="AD6" i="5" s="1"/>
  <c r="W10" i="5"/>
  <c r="Y10" i="5" s="1"/>
  <c r="AC13" i="5"/>
  <c r="AB17" i="5"/>
  <c r="AD17" i="5" s="1"/>
  <c r="AB21" i="5"/>
  <c r="AD21" i="5" s="1"/>
  <c r="AB25" i="5"/>
  <c r="AD25" i="5" s="1"/>
  <c r="X30" i="5"/>
  <c r="Y23" i="5"/>
  <c r="AC5" i="5"/>
  <c r="X29" i="5"/>
  <c r="X6" i="5"/>
  <c r="AC6" i="5"/>
  <c r="X10" i="5"/>
  <c r="AC17" i="5"/>
  <c r="AC21" i="5"/>
  <c r="AC25" i="5"/>
  <c r="AB30" i="5"/>
  <c r="AD30" i="5" s="1"/>
  <c r="AC30" i="5"/>
  <c r="AC14" i="5"/>
  <c r="AB18" i="5"/>
  <c r="AD18" i="5" s="1"/>
  <c r="AC22" i="5"/>
  <c r="AC4" i="5"/>
  <c r="X15" i="5"/>
  <c r="AC8" i="5"/>
  <c r="AB12" i="5"/>
  <c r="AD12" i="5" s="1"/>
  <c r="AC12" i="5"/>
  <c r="AB33" i="5"/>
  <c r="AD33" i="5" s="1"/>
  <c r="W29" i="5"/>
  <c r="Y29" i="5" s="1"/>
  <c r="AC9" i="5"/>
  <c r="W6" i="5"/>
  <c r="Y6" i="5" s="1"/>
  <c r="X13" i="5"/>
  <c r="W17" i="5"/>
  <c r="Y17" i="5" s="1"/>
  <c r="W21" i="5"/>
  <c r="Y21" i="5" s="1"/>
  <c r="W25" i="5"/>
  <c r="Y25" i="5" s="1"/>
  <c r="AC29" i="5"/>
  <c r="X9" i="5"/>
  <c r="X17" i="5"/>
  <c r="X21" i="5"/>
  <c r="X25" i="5"/>
  <c r="W30" i="5"/>
  <c r="Y30" i="5" s="1"/>
  <c r="N27" i="5"/>
  <c r="T25" i="5"/>
  <c r="T7" i="5"/>
  <c r="S7" i="5"/>
  <c r="N4" i="5"/>
  <c r="T11" i="5"/>
  <c r="O16" i="5"/>
  <c r="S9" i="5"/>
  <c r="O13" i="5"/>
  <c r="N33" i="5"/>
  <c r="T17" i="5"/>
  <c r="N21" i="5"/>
  <c r="O25" i="5"/>
  <c r="N29" i="5"/>
  <c r="S17" i="5"/>
  <c r="E27" i="5"/>
  <c r="D20" i="5"/>
  <c r="D24" i="5"/>
  <c r="D28" i="5"/>
  <c r="J33" i="5"/>
  <c r="I18" i="5"/>
  <c r="C11" i="5"/>
  <c r="E11" i="5" s="1"/>
  <c r="D14" i="5"/>
  <c r="H14" i="5"/>
  <c r="J14" i="5" s="1"/>
  <c r="C20" i="5"/>
  <c r="E20" i="5" s="1"/>
  <c r="C6" i="5"/>
  <c r="E6" i="5" s="1"/>
  <c r="H6" i="5"/>
  <c r="J6" i="5" s="1"/>
  <c r="I9" i="5"/>
  <c r="D12" i="5"/>
  <c r="I12" i="5"/>
  <c r="C4" i="5"/>
  <c r="E4" i="5" s="1"/>
  <c r="C15" i="5"/>
  <c r="E15" i="5" s="1"/>
  <c r="C18" i="5"/>
  <c r="E18" i="5" s="1"/>
  <c r="D18" i="5"/>
  <c r="H24" i="5"/>
  <c r="J24" i="5" s="1"/>
  <c r="H18" i="5"/>
  <c r="J18" i="5" s="1"/>
  <c r="I4" i="5"/>
  <c r="C7" i="5"/>
  <c r="E7" i="5" s="1"/>
  <c r="C28" i="5"/>
  <c r="E28" i="5" s="1"/>
  <c r="C14" i="5"/>
  <c r="E14" i="5" s="1"/>
  <c r="D11" i="5"/>
  <c r="D26" i="5"/>
  <c r="I17" i="5"/>
  <c r="I14" i="5"/>
  <c r="I20" i="5"/>
  <c r="I6" i="5"/>
  <c r="C24" i="5"/>
  <c r="E24" i="5" s="1"/>
  <c r="D4" i="5"/>
  <c r="D15" i="5"/>
  <c r="I21" i="5"/>
  <c r="H4" i="5"/>
  <c r="J4" i="5" s="1"/>
  <c r="D7" i="5"/>
  <c r="C10" i="5"/>
  <c r="E10" i="5" s="1"/>
  <c r="D10" i="5"/>
  <c r="H10" i="5"/>
  <c r="J10" i="5" s="1"/>
  <c r="I13" i="5"/>
  <c r="H28" i="5"/>
  <c r="J28" i="5" s="1"/>
  <c r="C32" i="5"/>
  <c r="E32" i="5" s="1"/>
  <c r="D32" i="5"/>
  <c r="I10" i="5"/>
  <c r="I28" i="5"/>
  <c r="H32" i="5"/>
  <c r="J32" i="5" s="1"/>
  <c r="I32" i="5"/>
  <c r="H22" i="5"/>
  <c r="J22" i="5" s="1"/>
  <c r="I22" i="5"/>
  <c r="H8" i="5"/>
  <c r="J8" i="5" s="1"/>
  <c r="I29" i="5"/>
  <c r="C16" i="5"/>
  <c r="E16" i="5" s="1"/>
  <c r="D16" i="5"/>
  <c r="I25" i="5"/>
  <c r="H16" i="5"/>
  <c r="J16" i="5" s="1"/>
  <c r="C22" i="5"/>
  <c r="E22" i="5" s="1"/>
  <c r="I16" i="5"/>
  <c r="D22" i="5"/>
  <c r="I5" i="5"/>
  <c r="C19" i="5"/>
  <c r="E19" i="5" s="1"/>
  <c r="C8" i="5"/>
  <c r="E8" i="5" s="1"/>
  <c r="D19" i="5"/>
  <c r="I8" i="5"/>
  <c r="C26" i="5"/>
  <c r="E26" i="5" s="1"/>
  <c r="I33" i="5"/>
  <c r="H26" i="5"/>
  <c r="J26" i="5" s="1"/>
  <c r="H20" i="5"/>
  <c r="J20" i="5" s="1"/>
  <c r="D6" i="5"/>
  <c r="C30" i="5"/>
  <c r="E30" i="5" s="1"/>
  <c r="H12" i="5"/>
  <c r="J12" i="5" s="1"/>
  <c r="E21" i="2"/>
  <c r="D21" i="2"/>
  <c r="J21" i="2"/>
  <c r="J23" i="2"/>
  <c r="E27" i="2"/>
  <c r="E29" i="2"/>
  <c r="E31" i="2"/>
  <c r="I33" i="2"/>
  <c r="D13" i="2"/>
  <c r="I13" i="2"/>
  <c r="J17" i="2"/>
  <c r="D19" i="2"/>
  <c r="J19" i="2"/>
  <c r="I19" i="2"/>
  <c r="H11" i="2"/>
  <c r="J11" i="2" s="1"/>
  <c r="C17" i="2"/>
  <c r="E17" i="2" s="1"/>
  <c r="D6" i="2"/>
  <c r="I6" i="2"/>
  <c r="H9" i="2"/>
  <c r="J9" i="2" s="1"/>
  <c r="C12" i="2"/>
  <c r="E12" i="2" s="1"/>
  <c r="C13" i="2"/>
  <c r="E13" i="2" s="1"/>
  <c r="D27" i="2"/>
  <c r="C4" i="2"/>
  <c r="E4" i="2" s="1"/>
  <c r="I4" i="2"/>
  <c r="C19" i="2"/>
  <c r="E19" i="2" s="1"/>
  <c r="D8" i="2"/>
  <c r="I8" i="2"/>
  <c r="D10" i="2"/>
  <c r="C11" i="2"/>
  <c r="E11" i="2" s="1"/>
  <c r="C14" i="2"/>
  <c r="E14" i="2" s="1"/>
  <c r="C15" i="2"/>
  <c r="E15" i="2" s="1"/>
  <c r="D31" i="2"/>
  <c r="H15" i="2"/>
  <c r="J15" i="2" s="1"/>
  <c r="H4" i="2"/>
  <c r="J4" i="2" s="1"/>
  <c r="C6" i="2"/>
  <c r="E6" i="2" s="1"/>
  <c r="H6" i="2"/>
  <c r="J6" i="2" s="1"/>
  <c r="C8" i="2"/>
  <c r="E8" i="2" s="1"/>
  <c r="H8" i="2"/>
  <c r="J8" i="2" s="1"/>
  <c r="H10" i="2"/>
  <c r="J10" i="2" s="1"/>
  <c r="I11" i="2"/>
  <c r="H13" i="2"/>
  <c r="J13" i="2" s="1"/>
  <c r="C33" i="2"/>
  <c r="E33" i="2" s="1"/>
  <c r="D24" i="2"/>
  <c r="S15" i="2"/>
  <c r="Y23" i="2"/>
  <c r="X29" i="2"/>
  <c r="AD29" i="2"/>
  <c r="AC29" i="2"/>
  <c r="AC33" i="2"/>
  <c r="AD28" i="2"/>
  <c r="AC20" i="2"/>
  <c r="AD22" i="2"/>
  <c r="AC28" i="2"/>
  <c r="W22" i="2"/>
  <c r="Y22" i="2" s="1"/>
  <c r="X22" i="2"/>
  <c r="W29" i="2"/>
  <c r="Y29" i="2" s="1"/>
  <c r="AB5" i="2"/>
  <c r="AD5" i="2" s="1"/>
  <c r="X15" i="2"/>
  <c r="AB10" i="2"/>
  <c r="AD10" i="2" s="1"/>
  <c r="AC15" i="2"/>
  <c r="W6" i="2"/>
  <c r="Y6" i="2" s="1"/>
  <c r="AC22" i="2"/>
  <c r="AB6" i="2"/>
  <c r="AD6" i="2" s="1"/>
  <c r="W11" i="2"/>
  <c r="Y11" i="2" s="1"/>
  <c r="AC6" i="2"/>
  <c r="X11" i="2"/>
  <c r="W7" i="2"/>
  <c r="Y7" i="2" s="1"/>
  <c r="AB11" i="2"/>
  <c r="AD11" i="2" s="1"/>
  <c r="W17" i="2"/>
  <c r="Y17" i="2" s="1"/>
  <c r="X7" i="2"/>
  <c r="AC11" i="2"/>
  <c r="X17" i="2"/>
  <c r="W31" i="2"/>
  <c r="Y31" i="2" s="1"/>
  <c r="X31" i="2"/>
  <c r="AB31" i="2"/>
  <c r="AD31" i="2" s="1"/>
  <c r="AC31" i="2"/>
  <c r="AC24" i="2"/>
  <c r="W33" i="2"/>
  <c r="Y33" i="2" s="1"/>
  <c r="X33" i="2"/>
  <c r="AB33" i="2"/>
  <c r="AD33" i="2" s="1"/>
  <c r="X25" i="2"/>
  <c r="AB25" i="2"/>
  <c r="AD25" i="2" s="1"/>
  <c r="AC4" i="2"/>
  <c r="W15" i="2"/>
  <c r="Y15" i="2" s="1"/>
  <c r="AC5" i="2"/>
  <c r="AB21" i="2"/>
  <c r="AD21" i="2" s="1"/>
  <c r="AB16" i="2"/>
  <c r="AD16" i="2" s="1"/>
  <c r="AB7" i="2"/>
  <c r="AD7" i="2" s="1"/>
  <c r="AC7" i="2"/>
  <c r="AB23" i="2"/>
  <c r="AD23" i="2" s="1"/>
  <c r="AB18" i="2"/>
  <c r="AD18" i="2" s="1"/>
  <c r="AC18" i="2"/>
  <c r="W8" i="2"/>
  <c r="Y8" i="2" s="1"/>
  <c r="AB8" i="2"/>
  <c r="AD8" i="2" s="1"/>
  <c r="W19" i="2"/>
  <c r="Y19" i="2" s="1"/>
  <c r="X13" i="2"/>
  <c r="X19" i="2"/>
  <c r="AB13" i="2"/>
  <c r="AD13" i="2" s="1"/>
  <c r="AB19" i="2"/>
  <c r="AD19" i="2" s="1"/>
  <c r="AC13" i="2"/>
  <c r="AC19" i="2"/>
  <c r="W9" i="2"/>
  <c r="Y9" i="2" s="1"/>
  <c r="W20" i="2"/>
  <c r="Y20" i="2" s="1"/>
  <c r="AC25" i="2"/>
  <c r="W21" i="2"/>
  <c r="Y21" i="2" s="1"/>
  <c r="X21" i="2"/>
  <c r="AC21" i="2"/>
  <c r="AB17" i="2"/>
  <c r="AD17" i="2" s="1"/>
  <c r="AC17" i="2"/>
  <c r="W12" i="2"/>
  <c r="Y12" i="2" s="1"/>
  <c r="AC23" i="2"/>
  <c r="X8" i="2"/>
  <c r="AC26" i="2"/>
  <c r="AB4" i="2"/>
  <c r="AD4" i="2" s="1"/>
  <c r="W10" i="2"/>
  <c r="Y10" i="2" s="1"/>
  <c r="X10" i="2"/>
  <c r="AB15" i="2"/>
  <c r="AD15" i="2" s="1"/>
  <c r="AC10" i="2"/>
  <c r="AC16" i="2"/>
  <c r="X6" i="2"/>
  <c r="X23" i="2"/>
  <c r="X18" i="2"/>
  <c r="X12" i="2"/>
  <c r="X24" i="2"/>
  <c r="AD24" i="2"/>
  <c r="W13" i="2"/>
  <c r="Y13" i="2" s="1"/>
  <c r="AC8" i="2"/>
  <c r="W25" i="2"/>
  <c r="Y25" i="2" s="1"/>
  <c r="X9" i="2"/>
  <c r="X20" i="2"/>
  <c r="AB26" i="2"/>
  <c r="AD26" i="2" s="1"/>
  <c r="AB9" i="2"/>
  <c r="AD9" i="2" s="1"/>
  <c r="W14" i="2"/>
  <c r="Y14" i="2" s="1"/>
  <c r="AB20" i="2"/>
  <c r="AD20" i="2" s="1"/>
  <c r="W4" i="2"/>
  <c r="Y4" i="2" s="1"/>
  <c r="AC9" i="2"/>
  <c r="X4" i="2"/>
  <c r="W27" i="2"/>
  <c r="Y27" i="2" s="1"/>
  <c r="X27" i="2"/>
  <c r="AB27" i="2"/>
  <c r="AD27" i="2" s="1"/>
  <c r="AC27" i="2"/>
  <c r="AN22" i="2"/>
  <c r="AI26" i="2"/>
  <c r="AH5" i="2"/>
  <c r="AL6" i="2"/>
  <c r="AN6" i="2" s="1"/>
  <c r="AG13" i="2"/>
  <c r="AI13" i="2" s="1"/>
  <c r="AM13" i="2"/>
  <c r="AH26" i="2"/>
  <c r="AG31" i="2"/>
  <c r="AI31" i="2" s="1"/>
  <c r="AG14" i="2"/>
  <c r="AI14" i="2" s="1"/>
  <c r="AL26" i="2"/>
  <c r="AN26" i="2" s="1"/>
  <c r="AH7" i="2"/>
  <c r="AH14" i="2"/>
  <c r="AM26" i="2"/>
  <c r="AL31" i="2"/>
  <c r="AN31" i="2" s="1"/>
  <c r="AM31" i="2"/>
  <c r="AH13" i="2"/>
  <c r="AH17" i="2"/>
  <c r="AG7" i="2"/>
  <c r="AI7" i="2" s="1"/>
  <c r="AL17" i="2"/>
  <c r="AN17" i="2" s="1"/>
  <c r="AL7" i="2"/>
  <c r="AN7" i="2" s="1"/>
  <c r="AL14" i="2"/>
  <c r="AN14" i="2" s="1"/>
  <c r="AM7" i="2"/>
  <c r="AM14" i="2"/>
  <c r="AG22" i="2"/>
  <c r="AI22" i="2" s="1"/>
  <c r="AG18" i="2"/>
  <c r="AI18" i="2" s="1"/>
  <c r="AH22" i="2"/>
  <c r="AM32" i="2"/>
  <c r="AM22" i="2"/>
  <c r="AM18" i="2"/>
  <c r="AH27" i="2"/>
  <c r="AG17" i="2"/>
  <c r="AI17" i="2" s="1"/>
  <c r="AH18" i="2"/>
  <c r="AG4" i="2"/>
  <c r="AI4" i="2" s="1"/>
  <c r="AL18" i="2"/>
  <c r="AN18" i="2" s="1"/>
  <c r="AH4" i="2"/>
  <c r="AL4" i="2"/>
  <c r="AN4" i="2" s="1"/>
  <c r="AG11" i="2"/>
  <c r="AI11" i="2" s="1"/>
  <c r="AM4" i="2"/>
  <c r="AH11" i="2"/>
  <c r="AG33" i="2"/>
  <c r="AI33" i="2" s="1"/>
  <c r="AL33" i="2"/>
  <c r="AN33" i="2" s="1"/>
  <c r="AM33" i="2"/>
  <c r="AL11" i="2"/>
  <c r="AN11" i="2" s="1"/>
  <c r="AM11" i="2"/>
  <c r="AL28" i="2"/>
  <c r="AN28" i="2" s="1"/>
  <c r="AH8" i="2"/>
  <c r="AL15" i="2"/>
  <c r="AN15" i="2" s="1"/>
  <c r="AM5" i="2"/>
  <c r="AM15" i="2"/>
  <c r="AM28" i="2"/>
  <c r="AL5" i="2"/>
  <c r="AN5" i="2" s="1"/>
  <c r="AL12" i="2"/>
  <c r="AN12" i="2" s="1"/>
  <c r="AM6" i="2"/>
  <c r="AH24" i="2"/>
  <c r="AG29" i="2"/>
  <c r="AI29" i="2" s="1"/>
  <c r="AH29" i="2"/>
  <c r="AG5" i="2"/>
  <c r="AI5" i="2" s="1"/>
  <c r="AG15" i="2"/>
  <c r="AI15" i="2" s="1"/>
  <c r="AH15" i="2"/>
  <c r="AG24" i="2"/>
  <c r="AI24" i="2" s="1"/>
  <c r="AH16" i="2"/>
  <c r="AL16" i="2"/>
  <c r="AN16" i="2" s="1"/>
  <c r="AG20" i="2"/>
  <c r="AI20" i="2" s="1"/>
  <c r="AL24" i="2"/>
  <c r="AN24" i="2" s="1"/>
  <c r="AG9" i="2"/>
  <c r="AI9" i="2" s="1"/>
  <c r="AM16" i="2"/>
  <c r="AH20" i="2"/>
  <c r="AM24" i="2"/>
  <c r="AH9" i="2"/>
  <c r="AL20" i="2"/>
  <c r="AN20" i="2" s="1"/>
  <c r="AM29" i="2"/>
  <c r="AH32" i="2"/>
  <c r="AH30" i="2"/>
  <c r="AL30" i="2"/>
  <c r="AN30" i="2" s="1"/>
  <c r="AH28" i="2"/>
  <c r="AG8" i="2"/>
  <c r="AI8" i="2" s="1"/>
  <c r="AG16" i="2"/>
  <c r="AI16" i="2" s="1"/>
  <c r="AL9" i="2"/>
  <c r="AN9" i="2" s="1"/>
  <c r="AM20" i="2"/>
  <c r="AG6" i="2"/>
  <c r="AI6" i="2" s="1"/>
  <c r="AM9" i="2"/>
  <c r="AH6" i="2"/>
  <c r="AM30" i="2"/>
  <c r="Y31" i="1"/>
  <c r="X26" i="1"/>
  <c r="Y26" i="1"/>
  <c r="Y21" i="1"/>
  <c r="AC32" i="1"/>
  <c r="AC31" i="1"/>
  <c r="AD31" i="1"/>
  <c r="AC25" i="1"/>
  <c r="AD20" i="1"/>
  <c r="AC19" i="1"/>
  <c r="AD19" i="1"/>
  <c r="AC18" i="1"/>
  <c r="AD18" i="1"/>
  <c r="X20" i="1"/>
  <c r="W20" i="1"/>
  <c r="Y20" i="1" s="1"/>
  <c r="AB32" i="1"/>
  <c r="AD32" i="1" s="1"/>
  <c r="AC30" i="1"/>
  <c r="AB30" i="1"/>
  <c r="AD30" i="1" s="1"/>
  <c r="T29" i="1"/>
  <c r="S25" i="1"/>
  <c r="S22" i="1"/>
  <c r="S19" i="1"/>
  <c r="T18" i="1"/>
  <c r="S28" i="1"/>
  <c r="R28" i="1"/>
  <c r="S27" i="1"/>
  <c r="R27" i="1"/>
  <c r="S26" i="1"/>
  <c r="R25" i="1"/>
  <c r="T25" i="1" s="1"/>
  <c r="S24" i="1"/>
  <c r="R23" i="1"/>
  <c r="T23" i="1" s="1"/>
  <c r="R21" i="1"/>
  <c r="T21" i="1" s="1"/>
  <c r="S20" i="1"/>
  <c r="R20" i="1"/>
  <c r="T20" i="1" s="1"/>
  <c r="R19" i="1"/>
  <c r="T19" i="1" s="1"/>
  <c r="S4" i="1"/>
  <c r="W29" i="1"/>
  <c r="AB25" i="1"/>
  <c r="AD25" i="1" s="1"/>
  <c r="W28" i="1"/>
  <c r="Y28" i="1" s="1"/>
  <c r="AB24" i="1"/>
  <c r="AB23" i="1"/>
  <c r="AD23" i="1" s="1"/>
  <c r="X27" i="1"/>
  <c r="AB22" i="1"/>
  <c r="AD22" i="1" s="1"/>
  <c r="W27" i="1"/>
  <c r="Y27" i="1" s="1"/>
  <c r="AC29" i="1"/>
  <c r="Y25" i="1"/>
  <c r="Y23" i="1"/>
  <c r="AD29" i="1"/>
  <c r="AD28" i="1"/>
  <c r="Y24" i="1"/>
  <c r="X23" i="1"/>
  <c r="X24" i="1"/>
  <c r="AC28" i="1"/>
  <c r="AD27" i="1"/>
  <c r="AC27" i="1"/>
  <c r="Y22" i="1"/>
  <c r="X33" i="1"/>
  <c r="AD26" i="1"/>
  <c r="Y33" i="1"/>
  <c r="AC26" i="1"/>
  <c r="X25" i="1"/>
  <c r="X22" i="1"/>
  <c r="Y32" i="1"/>
  <c r="X21" i="1"/>
  <c r="AC24" i="1"/>
  <c r="AD24" i="1"/>
  <c r="X30" i="1"/>
  <c r="Y18" i="1"/>
  <c r="AC23" i="1"/>
  <c r="X18" i="1"/>
  <c r="Y29" i="1"/>
  <c r="X29" i="1"/>
  <c r="X31" i="1"/>
  <c r="AD33" i="1"/>
  <c r="AC21" i="1"/>
  <c r="Y19" i="1"/>
  <c r="X19" i="1"/>
  <c r="Y30" i="1"/>
  <c r="AC22" i="1"/>
  <c r="AC33" i="1"/>
  <c r="X28" i="1"/>
  <c r="AD21" i="1"/>
  <c r="T22" i="1"/>
  <c r="S23" i="1"/>
  <c r="N33" i="1"/>
  <c r="T33" i="1"/>
  <c r="S33" i="1"/>
  <c r="S21" i="1"/>
  <c r="T32" i="1"/>
  <c r="S31" i="1"/>
  <c r="S30" i="1"/>
  <c r="R30" i="1"/>
  <c r="T30" i="1" s="1"/>
  <c r="S29" i="1"/>
  <c r="T28" i="1"/>
  <c r="S32" i="1"/>
  <c r="R31" i="1"/>
  <c r="T31" i="1" s="1"/>
  <c r="T27" i="1"/>
  <c r="R24" i="1"/>
  <c r="T24" i="1" s="1"/>
  <c r="H25" i="1"/>
  <c r="J25" i="1" s="1"/>
  <c r="C31" i="5"/>
  <c r="D23" i="5"/>
  <c r="R24" i="5"/>
  <c r="T24" i="5" s="1"/>
  <c r="D27" i="5"/>
  <c r="R28" i="5"/>
  <c r="T28" i="5" s="1"/>
  <c r="D31" i="5"/>
  <c r="R32" i="5"/>
  <c r="S12" i="5"/>
  <c r="S16" i="5"/>
  <c r="S20" i="5"/>
  <c r="AG21" i="5"/>
  <c r="AI21" i="5" s="1"/>
  <c r="S24" i="5"/>
  <c r="AG25" i="5"/>
  <c r="AI25" i="5" s="1"/>
  <c r="S28" i="5"/>
  <c r="AG29" i="5"/>
  <c r="AI29" i="5" s="1"/>
  <c r="E31" i="5"/>
  <c r="S32" i="5"/>
  <c r="AG33" i="5"/>
  <c r="AI33" i="5" s="1"/>
  <c r="H23" i="5"/>
  <c r="J23" i="5" s="1"/>
  <c r="AH25" i="5"/>
  <c r="H27" i="5"/>
  <c r="J27" i="5" s="1"/>
  <c r="AH29" i="5"/>
  <c r="H31" i="5"/>
  <c r="J31" i="5" s="1"/>
  <c r="T32" i="5"/>
  <c r="AH33" i="5"/>
  <c r="W4" i="5"/>
  <c r="Y4" i="5" s="1"/>
  <c r="I7" i="5"/>
  <c r="W8" i="5"/>
  <c r="Y8" i="5" s="1"/>
  <c r="I11" i="5"/>
  <c r="W12" i="5"/>
  <c r="Y12" i="5" s="1"/>
  <c r="I15" i="5"/>
  <c r="W16" i="5"/>
  <c r="Y16" i="5" s="1"/>
  <c r="I19" i="5"/>
  <c r="W20" i="5"/>
  <c r="I23" i="5"/>
  <c r="W24" i="5"/>
  <c r="Y24" i="5" s="1"/>
  <c r="I27" i="5"/>
  <c r="W28" i="5"/>
  <c r="Y28" i="5" s="1"/>
  <c r="I31" i="5"/>
  <c r="W32" i="5"/>
  <c r="Y32" i="5" s="1"/>
  <c r="H7" i="5"/>
  <c r="J7" i="5" s="1"/>
  <c r="H15" i="5"/>
  <c r="J15" i="5" s="1"/>
  <c r="H19" i="5"/>
  <c r="J19" i="5" s="1"/>
  <c r="X4" i="5"/>
  <c r="AL5" i="5"/>
  <c r="AN5" i="5" s="1"/>
  <c r="X8" i="5"/>
  <c r="AL9" i="5"/>
  <c r="AN9" i="5" s="1"/>
  <c r="X12" i="5"/>
  <c r="AL13" i="5"/>
  <c r="AN13" i="5" s="1"/>
  <c r="X16" i="5"/>
  <c r="AL17" i="5"/>
  <c r="AN17" i="5" s="1"/>
  <c r="X20" i="5"/>
  <c r="AL21" i="5"/>
  <c r="AN21" i="5" s="1"/>
  <c r="X24" i="5"/>
  <c r="AL25" i="5"/>
  <c r="AN25" i="5" s="1"/>
  <c r="X28" i="5"/>
  <c r="AL29" i="5"/>
  <c r="AN29" i="5" s="1"/>
  <c r="X32" i="5"/>
  <c r="AL33" i="5"/>
  <c r="AN33" i="5" s="1"/>
  <c r="H11" i="5"/>
  <c r="J11" i="5" s="1"/>
  <c r="AM5" i="5"/>
  <c r="M7" i="5"/>
  <c r="O7" i="5" s="1"/>
  <c r="AM9" i="5"/>
  <c r="M11" i="5"/>
  <c r="O11" i="5" s="1"/>
  <c r="AM13" i="5"/>
  <c r="M15" i="5"/>
  <c r="O15" i="5" s="1"/>
  <c r="AM17" i="5"/>
  <c r="M19" i="5"/>
  <c r="O19" i="5" s="1"/>
  <c r="Y20" i="5"/>
  <c r="AM21" i="5"/>
  <c r="M23" i="5"/>
  <c r="O23" i="5" s="1"/>
  <c r="AM25" i="5"/>
  <c r="M27" i="5"/>
  <c r="O27" i="5" s="1"/>
  <c r="AM29" i="5"/>
  <c r="M31" i="5"/>
  <c r="O31" i="5" s="1"/>
  <c r="AM33" i="5"/>
  <c r="S31" i="5"/>
  <c r="H30" i="5"/>
  <c r="J30" i="5" s="1"/>
  <c r="I26" i="5"/>
  <c r="I30" i="5"/>
  <c r="W31" i="5"/>
  <c r="Y31" i="5" s="1"/>
  <c r="X19" i="5"/>
  <c r="AM16" i="5"/>
  <c r="N6" i="5"/>
  <c r="AB7" i="5"/>
  <c r="AD7" i="5" s="1"/>
  <c r="N10" i="5"/>
  <c r="AB11" i="5"/>
  <c r="AD11" i="5" s="1"/>
  <c r="N14" i="5"/>
  <c r="N18" i="5"/>
  <c r="AB19" i="5"/>
  <c r="AD19" i="5" s="1"/>
  <c r="N22" i="5"/>
  <c r="AB23" i="5"/>
  <c r="AD23" i="5" s="1"/>
  <c r="N26" i="5"/>
  <c r="AB27" i="5"/>
  <c r="AD27" i="5" s="1"/>
  <c r="N30" i="5"/>
  <c r="AB31" i="5"/>
  <c r="AD31" i="5" s="1"/>
  <c r="X27" i="5"/>
  <c r="AM8" i="5"/>
  <c r="AM20" i="5"/>
  <c r="M26" i="5"/>
  <c r="O26" i="5" s="1"/>
  <c r="AM32" i="5"/>
  <c r="C5" i="5"/>
  <c r="E5" i="5" s="1"/>
  <c r="AC7" i="5"/>
  <c r="C9" i="5"/>
  <c r="E9" i="5" s="1"/>
  <c r="AC11" i="5"/>
  <c r="C13" i="5"/>
  <c r="E13" i="5" s="1"/>
  <c r="AC15" i="5"/>
  <c r="C17" i="5"/>
  <c r="E17" i="5" s="1"/>
  <c r="O18" i="5"/>
  <c r="AC19" i="5"/>
  <c r="C21" i="5"/>
  <c r="E21" i="5" s="1"/>
  <c r="AC23" i="5"/>
  <c r="C25" i="5"/>
  <c r="E25" i="5" s="1"/>
  <c r="AC27" i="5"/>
  <c r="C29" i="5"/>
  <c r="E29" i="5" s="1"/>
  <c r="AC31" i="5"/>
  <c r="C33" i="5"/>
  <c r="E33" i="5" s="1"/>
  <c r="M10" i="5"/>
  <c r="O10" i="5" s="1"/>
  <c r="Y15" i="5"/>
  <c r="AM24" i="5"/>
  <c r="D5" i="5"/>
  <c r="R6" i="5"/>
  <c r="T6" i="5" s="1"/>
  <c r="D9" i="5"/>
  <c r="R10" i="5"/>
  <c r="T10" i="5" s="1"/>
  <c r="D13" i="5"/>
  <c r="R14" i="5"/>
  <c r="T14" i="5" s="1"/>
  <c r="D17" i="5"/>
  <c r="R18" i="5"/>
  <c r="T18" i="5" s="1"/>
  <c r="D21" i="5"/>
  <c r="R22" i="5"/>
  <c r="T22" i="5" s="1"/>
  <c r="D25" i="5"/>
  <c r="R26" i="5"/>
  <c r="T26" i="5" s="1"/>
  <c r="D29" i="5"/>
  <c r="R30" i="5"/>
  <c r="T30" i="5" s="1"/>
  <c r="D33" i="5"/>
  <c r="AM4" i="5"/>
  <c r="Y7" i="5"/>
  <c r="Y11" i="5"/>
  <c r="M14" i="5"/>
  <c r="O14" i="5" s="1"/>
  <c r="Y19" i="5"/>
  <c r="M22" i="5"/>
  <c r="O22" i="5" s="1"/>
  <c r="Y27" i="5"/>
  <c r="M30" i="5"/>
  <c r="O30" i="5" s="1"/>
  <c r="AB15" i="5"/>
  <c r="AD15" i="5" s="1"/>
  <c r="S6" i="5"/>
  <c r="AG7" i="5"/>
  <c r="AI7" i="5" s="1"/>
  <c r="S10" i="5"/>
  <c r="AG11" i="5"/>
  <c r="AI11" i="5" s="1"/>
  <c r="S14" i="5"/>
  <c r="AG15" i="5"/>
  <c r="AI15" i="5" s="1"/>
  <c r="S18" i="5"/>
  <c r="AG19" i="5"/>
  <c r="AI19" i="5" s="1"/>
  <c r="S22" i="5"/>
  <c r="AG23" i="5"/>
  <c r="AI23" i="5" s="1"/>
  <c r="S26" i="5"/>
  <c r="AG27" i="5"/>
  <c r="AI27" i="5" s="1"/>
  <c r="S30" i="5"/>
  <c r="AG31" i="5"/>
  <c r="AI31" i="5" s="1"/>
  <c r="X23" i="5"/>
  <c r="M6" i="5"/>
  <c r="O6" i="5" s="1"/>
  <c r="AM12" i="5"/>
  <c r="H5" i="5"/>
  <c r="J5" i="5" s="1"/>
  <c r="AH7" i="5"/>
  <c r="H9" i="5"/>
  <c r="J9" i="5" s="1"/>
  <c r="AH11" i="5"/>
  <c r="H13" i="5"/>
  <c r="J13" i="5" s="1"/>
  <c r="AH15" i="5"/>
  <c r="H17" i="5"/>
  <c r="J17" i="5" s="1"/>
  <c r="AH19" i="5"/>
  <c r="H21" i="5"/>
  <c r="J21" i="5" s="1"/>
  <c r="AH23" i="5"/>
  <c r="H25" i="5"/>
  <c r="J25" i="5" s="1"/>
  <c r="AH27" i="5"/>
  <c r="H29" i="5"/>
  <c r="J29" i="5" s="1"/>
  <c r="M33" i="1"/>
  <c r="O33" i="1" s="1"/>
  <c r="C33" i="1"/>
  <c r="E33" i="1" s="1"/>
  <c r="M32" i="1"/>
  <c r="O32" i="1" s="1"/>
  <c r="I11" i="1"/>
  <c r="C28" i="1"/>
  <c r="E28" i="1" s="1"/>
  <c r="M26" i="1"/>
  <c r="O26" i="1" s="1"/>
  <c r="H32" i="1"/>
  <c r="J32" i="1" s="1"/>
  <c r="AC16" i="1"/>
  <c r="H31" i="1"/>
  <c r="J31" i="1" s="1"/>
  <c r="N25" i="1"/>
  <c r="H27" i="1"/>
  <c r="J27" i="1" s="1"/>
  <c r="M25" i="1"/>
  <c r="O25" i="1" s="1"/>
  <c r="I26" i="1"/>
  <c r="N24" i="1"/>
  <c r="H26" i="1"/>
  <c r="J26" i="1" s="1"/>
  <c r="M24" i="1"/>
  <c r="O24" i="1" s="1"/>
  <c r="D33" i="1"/>
  <c r="N22" i="1"/>
  <c r="M31" i="1"/>
  <c r="O31" i="1" s="1"/>
  <c r="M22" i="1"/>
  <c r="O22" i="1" s="1"/>
  <c r="I25" i="1"/>
  <c r="C25" i="1"/>
  <c r="E25" i="1" s="1"/>
  <c r="N29" i="1"/>
  <c r="N21" i="1"/>
  <c r="D28" i="1"/>
  <c r="N23" i="1"/>
  <c r="M21" i="1"/>
  <c r="O21" i="1" s="1"/>
  <c r="H24" i="1"/>
  <c r="J24" i="1" s="1"/>
  <c r="H23" i="1"/>
  <c r="J23" i="1" s="1"/>
  <c r="D19" i="1"/>
  <c r="C26" i="1"/>
  <c r="E26" i="1" s="1"/>
  <c r="C19" i="1"/>
  <c r="E19" i="1" s="1"/>
  <c r="N20" i="1"/>
  <c r="D27" i="1"/>
  <c r="M29" i="1"/>
  <c r="O29" i="1" s="1"/>
  <c r="M20" i="1"/>
  <c r="O20" i="1" s="1"/>
  <c r="N31" i="1"/>
  <c r="C27" i="1"/>
  <c r="E27" i="1" s="1"/>
  <c r="D25" i="1"/>
  <c r="C18" i="1"/>
  <c r="E18" i="1" s="1"/>
  <c r="N19" i="1"/>
  <c r="N27" i="1"/>
  <c r="M19" i="1"/>
  <c r="O19" i="1" s="1"/>
  <c r="M23" i="1"/>
  <c r="O23" i="1" s="1"/>
  <c r="N30" i="1"/>
  <c r="I33" i="1"/>
  <c r="M27" i="1"/>
  <c r="O27" i="1" s="1"/>
  <c r="O18" i="1"/>
  <c r="N32" i="1"/>
  <c r="I24" i="1"/>
  <c r="M30" i="1"/>
  <c r="O30" i="1" s="1"/>
  <c r="N18" i="1"/>
  <c r="J18" i="1"/>
  <c r="D26" i="1"/>
  <c r="N28" i="1"/>
  <c r="D18" i="1"/>
  <c r="M28" i="1"/>
  <c r="O28" i="1" s="1"/>
  <c r="H33" i="1"/>
  <c r="J33" i="1" s="1"/>
  <c r="I32" i="1"/>
  <c r="N26" i="1"/>
  <c r="I30" i="1"/>
  <c r="H22" i="1"/>
  <c r="J22" i="1" s="1"/>
  <c r="D24" i="1"/>
  <c r="D31" i="1"/>
  <c r="D23" i="1"/>
  <c r="H30" i="1"/>
  <c r="J30" i="1" s="1"/>
  <c r="I21" i="1"/>
  <c r="D32" i="1"/>
  <c r="C31" i="1"/>
  <c r="E31" i="1" s="1"/>
  <c r="C23" i="1"/>
  <c r="E23" i="1" s="1"/>
  <c r="H21" i="1"/>
  <c r="J21" i="1" s="1"/>
  <c r="I31" i="1"/>
  <c r="C32" i="1"/>
  <c r="E32" i="1" s="1"/>
  <c r="I29" i="1"/>
  <c r="I20" i="1"/>
  <c r="C24" i="1"/>
  <c r="E24" i="1" s="1"/>
  <c r="D30" i="1"/>
  <c r="C22" i="1"/>
  <c r="E22" i="1" s="1"/>
  <c r="H29" i="1"/>
  <c r="J29" i="1" s="1"/>
  <c r="H20" i="1"/>
  <c r="J20" i="1" s="1"/>
  <c r="D22" i="1"/>
  <c r="C30" i="1"/>
  <c r="E30" i="1" s="1"/>
  <c r="I22" i="1"/>
  <c r="D21" i="1"/>
  <c r="I28" i="1"/>
  <c r="I19" i="1"/>
  <c r="D29" i="1"/>
  <c r="C21" i="1"/>
  <c r="E21" i="1" s="1"/>
  <c r="H28" i="1"/>
  <c r="J28" i="1" s="1"/>
  <c r="H19" i="1"/>
  <c r="J19" i="1" s="1"/>
  <c r="I23" i="1"/>
  <c r="C29" i="1"/>
  <c r="E29" i="1" s="1"/>
  <c r="D20" i="1"/>
  <c r="I18" i="1"/>
  <c r="C20" i="1"/>
  <c r="E20" i="1" s="1"/>
  <c r="I27" i="1"/>
  <c r="H12" i="1"/>
  <c r="J12" i="1" s="1"/>
  <c r="H39" i="1"/>
  <c r="J39" i="1" s="1"/>
  <c r="C35" i="1"/>
  <c r="E35" i="1" s="1"/>
  <c r="C11" i="1"/>
  <c r="E11" i="1" s="1"/>
  <c r="H13" i="1"/>
  <c r="J13" i="1" s="1"/>
  <c r="C36" i="1"/>
  <c r="E36" i="1" s="1"/>
  <c r="H14" i="1"/>
  <c r="J14" i="1" s="1"/>
  <c r="C12" i="1"/>
  <c r="E12" i="1" s="1"/>
  <c r="H9" i="1"/>
  <c r="J9" i="1" s="1"/>
  <c r="C9" i="1"/>
  <c r="E9" i="1" s="1"/>
  <c r="C34" i="1"/>
  <c r="E34" i="1" s="1"/>
  <c r="H15" i="1"/>
  <c r="J15" i="1" s="1"/>
  <c r="C37" i="1"/>
  <c r="E37" i="1" s="1"/>
  <c r="I9" i="1"/>
  <c r="C13" i="1"/>
  <c r="E13" i="1" s="1"/>
  <c r="D16" i="1"/>
  <c r="C10" i="1"/>
  <c r="E10" i="1" s="1"/>
  <c r="H16" i="1"/>
  <c r="J16" i="1" s="1"/>
  <c r="H4" i="1"/>
  <c r="J4" i="1" s="1"/>
  <c r="D34" i="1"/>
  <c r="H5" i="1"/>
  <c r="J5" i="1" s="1"/>
  <c r="C5" i="1"/>
  <c r="E5" i="1" s="1"/>
  <c r="C38" i="1"/>
  <c r="E38" i="1" s="1"/>
  <c r="H17" i="1"/>
  <c r="J17" i="1" s="1"/>
  <c r="C14" i="1"/>
  <c r="E14" i="1" s="1"/>
  <c r="C8" i="1"/>
  <c r="E8" i="1" s="1"/>
  <c r="D8" i="1"/>
  <c r="I37" i="1"/>
  <c r="H6" i="1"/>
  <c r="J6" i="1" s="1"/>
  <c r="C39" i="1"/>
  <c r="E39" i="1" s="1"/>
  <c r="I35" i="1"/>
  <c r="C4" i="1"/>
  <c r="E4" i="1" s="1"/>
  <c r="C6" i="1"/>
  <c r="E6" i="1" s="1"/>
  <c r="C15" i="1"/>
  <c r="E15" i="1" s="1"/>
  <c r="H7" i="1"/>
  <c r="J7" i="1" s="1"/>
  <c r="H34" i="1"/>
  <c r="J34" i="1" s="1"/>
  <c r="C16" i="1"/>
  <c r="E16" i="1" s="1"/>
  <c r="C7" i="1"/>
  <c r="E7" i="1" s="1"/>
  <c r="H36" i="1"/>
  <c r="J36" i="1" s="1"/>
  <c r="H8" i="1"/>
  <c r="J8" i="1" s="1"/>
  <c r="H35" i="1"/>
  <c r="J35" i="1" s="1"/>
  <c r="I36" i="1"/>
  <c r="H38" i="1"/>
  <c r="J38" i="1" s="1"/>
  <c r="D17" i="1"/>
  <c r="D4" i="1"/>
  <c r="D9" i="1"/>
  <c r="H10" i="1"/>
  <c r="J10" i="1" s="1"/>
  <c r="H37" i="1"/>
  <c r="J37" i="1" s="1"/>
  <c r="I10" i="1"/>
  <c r="H11" i="1"/>
  <c r="J11" i="1" s="1"/>
  <c r="AB5" i="1"/>
  <c r="AD5" i="1" s="1"/>
  <c r="W14" i="1"/>
  <c r="Y14" i="1" s="1"/>
  <c r="W38" i="1"/>
  <c r="Y38" i="1" s="1"/>
  <c r="AB17" i="1"/>
  <c r="AD17" i="1" s="1"/>
  <c r="W6" i="1"/>
  <c r="Y6" i="1" s="1"/>
  <c r="X37" i="1"/>
  <c r="AB6" i="1"/>
  <c r="AD6" i="1" s="1"/>
  <c r="AB34" i="1"/>
  <c r="AD34" i="1" s="1"/>
  <c r="W7" i="1"/>
  <c r="Y7" i="1" s="1"/>
  <c r="W15" i="1"/>
  <c r="Y15" i="1" s="1"/>
  <c r="W39" i="1"/>
  <c r="Y39" i="1" s="1"/>
  <c r="X13" i="1"/>
  <c r="AB35" i="1"/>
  <c r="AD35" i="1" s="1"/>
  <c r="AB7" i="1"/>
  <c r="AD7" i="1" s="1"/>
  <c r="W8" i="1"/>
  <c r="Y8" i="1" s="1"/>
  <c r="W16" i="1"/>
  <c r="Y16" i="1" s="1"/>
  <c r="AC14" i="1"/>
  <c r="AB8" i="1"/>
  <c r="AD8" i="1" s="1"/>
  <c r="AB36" i="1"/>
  <c r="AD36" i="1" s="1"/>
  <c r="AB16" i="1"/>
  <c r="AD16" i="1" s="1"/>
  <c r="W9" i="1"/>
  <c r="Y9" i="1" s="1"/>
  <c r="W17" i="1"/>
  <c r="Y17" i="1" s="1"/>
  <c r="AC13" i="1"/>
  <c r="AB9" i="1"/>
  <c r="AD9" i="1" s="1"/>
  <c r="AB37" i="1"/>
  <c r="AD37" i="1" s="1"/>
  <c r="X36" i="1"/>
  <c r="AB10" i="1"/>
  <c r="AD10" i="1" s="1"/>
  <c r="W10" i="1"/>
  <c r="Y10" i="1" s="1"/>
  <c r="W34" i="1"/>
  <c r="Y34" i="1" s="1"/>
  <c r="AB13" i="1"/>
  <c r="AD13" i="1" s="1"/>
  <c r="AB38" i="1"/>
  <c r="AD38" i="1" s="1"/>
  <c r="AC12" i="1"/>
  <c r="W4" i="1"/>
  <c r="Y4" i="1" s="1"/>
  <c r="W12" i="1"/>
  <c r="Y12" i="1" s="1"/>
  <c r="W5" i="1"/>
  <c r="Y5" i="1" s="1"/>
  <c r="AB11" i="1"/>
  <c r="AD11" i="1" s="1"/>
  <c r="AB39" i="1"/>
  <c r="AD39" i="1" s="1"/>
  <c r="W11" i="1"/>
  <c r="Y11" i="1" s="1"/>
  <c r="W35" i="1"/>
  <c r="Y35" i="1" s="1"/>
  <c r="X12" i="1"/>
  <c r="AB4" i="1"/>
  <c r="AD4" i="1" s="1"/>
  <c r="AB12" i="1"/>
  <c r="AD12" i="1" s="1"/>
  <c r="AC15" i="1"/>
  <c r="W36" i="1"/>
  <c r="Y36" i="1" s="1"/>
  <c r="AB15" i="1"/>
  <c r="AD15" i="1" s="1"/>
  <c r="AB14" i="1"/>
  <c r="AD14" i="1" s="1"/>
  <c r="AC4" i="1"/>
  <c r="W13" i="1"/>
  <c r="Y13" i="1" s="1"/>
  <c r="W37" i="1"/>
  <c r="Y37" i="1" s="1"/>
  <c r="R14" i="1"/>
  <c r="T14" i="1" s="1"/>
  <c r="M11" i="1"/>
  <c r="O11" i="1" s="1"/>
  <c r="R15" i="1"/>
  <c r="T15" i="1" s="1"/>
  <c r="M39" i="1"/>
  <c r="O39" i="1" s="1"/>
  <c r="R16" i="1"/>
  <c r="T16" i="1" s="1"/>
  <c r="M12" i="1"/>
  <c r="O12" i="1" s="1"/>
  <c r="R17" i="1"/>
  <c r="T17" i="1" s="1"/>
  <c r="R34" i="1"/>
  <c r="T34" i="1" s="1"/>
  <c r="M13" i="1"/>
  <c r="O13" i="1" s="1"/>
  <c r="R8" i="1"/>
  <c r="T8" i="1" s="1"/>
  <c r="N8" i="1"/>
  <c r="R35" i="1"/>
  <c r="T35" i="1" s="1"/>
  <c r="R36" i="1"/>
  <c r="T36" i="1" s="1"/>
  <c r="M14" i="1"/>
  <c r="O14" i="1" s="1"/>
  <c r="R37" i="1"/>
  <c r="T37" i="1" s="1"/>
  <c r="M8" i="1"/>
  <c r="O8" i="1" s="1"/>
  <c r="R38" i="1"/>
  <c r="T38" i="1" s="1"/>
  <c r="M15" i="1"/>
  <c r="O15" i="1" s="1"/>
  <c r="M36" i="1"/>
  <c r="O36" i="1" s="1"/>
  <c r="R39" i="1"/>
  <c r="T39" i="1" s="1"/>
  <c r="M4" i="1"/>
  <c r="O4" i="1" s="1"/>
  <c r="M16" i="1"/>
  <c r="O16" i="1" s="1"/>
  <c r="R9" i="1"/>
  <c r="T9" i="1" s="1"/>
  <c r="M10" i="1"/>
  <c r="O10" i="1" s="1"/>
  <c r="N10" i="1"/>
  <c r="R4" i="1"/>
  <c r="T4" i="1" s="1"/>
  <c r="M5" i="1"/>
  <c r="O5" i="1" s="1"/>
  <c r="M17" i="1"/>
  <c r="O17" i="1" s="1"/>
  <c r="M38" i="1"/>
  <c r="O38" i="1" s="1"/>
  <c r="M9" i="1"/>
  <c r="O9" i="1" s="1"/>
  <c r="M6" i="1"/>
  <c r="O6" i="1" s="1"/>
  <c r="M34" i="1"/>
  <c r="O34" i="1" s="1"/>
  <c r="R5" i="1"/>
  <c r="T5" i="1" s="1"/>
  <c r="R10" i="1"/>
  <c r="T10" i="1" s="1"/>
  <c r="R13" i="1"/>
  <c r="T13" i="1" s="1"/>
  <c r="R6" i="1"/>
  <c r="T6" i="1" s="1"/>
  <c r="M7" i="1"/>
  <c r="O7" i="1" s="1"/>
  <c r="M35" i="1"/>
  <c r="O35" i="1" s="1"/>
  <c r="R7" i="1"/>
  <c r="T7" i="1" s="1"/>
  <c r="R12" i="1"/>
  <c r="T12" i="1" s="1"/>
  <c r="N36" i="1"/>
  <c r="M37" i="1"/>
  <c r="O37" i="1" s="1"/>
  <c r="R11" i="1"/>
  <c r="T11" i="1" s="1"/>
  <c r="N9" i="1"/>
  <c r="N37" i="1"/>
  <c r="S39" i="1"/>
  <c r="S38" i="1"/>
  <c r="I8" i="1"/>
  <c r="N35" i="1"/>
  <c r="N7" i="1"/>
  <c r="S37" i="1"/>
  <c r="X35" i="1"/>
  <c r="X11" i="1"/>
  <c r="AC39" i="1"/>
  <c r="AC11" i="1"/>
  <c r="S36" i="1"/>
  <c r="D7" i="1"/>
  <c r="I34" i="1"/>
  <c r="I7" i="1"/>
  <c r="N34" i="1"/>
  <c r="N6" i="1"/>
  <c r="S35" i="1"/>
  <c r="D15" i="1"/>
  <c r="D6" i="1"/>
  <c r="AC38" i="1"/>
  <c r="S34" i="1"/>
  <c r="D39" i="1"/>
  <c r="I6" i="1"/>
  <c r="N17" i="1"/>
  <c r="N5" i="1"/>
  <c r="X4" i="1"/>
  <c r="X34" i="1"/>
  <c r="X10" i="1"/>
  <c r="AC10" i="1"/>
  <c r="AH15" i="1"/>
  <c r="S17" i="1"/>
  <c r="D14" i="1"/>
  <c r="I17" i="1"/>
  <c r="S16" i="1"/>
  <c r="D38" i="1"/>
  <c r="D5" i="1"/>
  <c r="I5" i="1"/>
  <c r="N16" i="1"/>
  <c r="AC37" i="1"/>
  <c r="AC9" i="1"/>
  <c r="S15" i="1"/>
  <c r="I16" i="1"/>
  <c r="X17" i="1"/>
  <c r="X9" i="1"/>
  <c r="S14" i="1"/>
  <c r="D13" i="1"/>
  <c r="N15" i="1"/>
  <c r="AC36" i="1"/>
  <c r="AC8" i="1"/>
  <c r="S13" i="1"/>
  <c r="D37" i="1"/>
  <c r="I4" i="1"/>
  <c r="I15" i="1"/>
  <c r="N4" i="1"/>
  <c r="S12" i="1"/>
  <c r="AH31" i="1"/>
  <c r="N14" i="1"/>
  <c r="X16" i="1"/>
  <c r="X8" i="1"/>
  <c r="AC7" i="1"/>
  <c r="S11" i="1"/>
  <c r="D12" i="1"/>
  <c r="I14" i="1"/>
  <c r="AC35" i="1"/>
  <c r="AH37" i="1"/>
  <c r="S10" i="1"/>
  <c r="D36" i="1"/>
  <c r="N13" i="1"/>
  <c r="S9" i="1"/>
  <c r="I13" i="1"/>
  <c r="X39" i="1"/>
  <c r="X15" i="1"/>
  <c r="X7" i="1"/>
  <c r="AC34" i="1"/>
  <c r="AC6" i="1"/>
  <c r="S8" i="1"/>
  <c r="D11" i="1"/>
  <c r="N12" i="1"/>
  <c r="S7" i="1"/>
  <c r="D35" i="1"/>
  <c r="I39" i="1"/>
  <c r="I12" i="1"/>
  <c r="N39" i="1"/>
  <c r="X6" i="1"/>
  <c r="AC17" i="1"/>
  <c r="S6" i="1"/>
  <c r="N11" i="1"/>
  <c r="X38" i="1"/>
  <c r="X14" i="1"/>
  <c r="AC5" i="1"/>
  <c r="S5" i="1"/>
  <c r="D10" i="1"/>
  <c r="I38" i="1"/>
  <c r="N38" i="1"/>
  <c r="X5" i="1"/>
  <c r="AM38" i="1"/>
  <c r="I10" i="2"/>
  <c r="D12" i="2"/>
  <c r="AG27" i="2"/>
  <c r="AI27" i="2" s="1"/>
  <c r="AL29" i="2"/>
  <c r="AN29" i="2" s="1"/>
  <c r="C32" i="2"/>
  <c r="E32" i="2" s="1"/>
  <c r="D32" i="2"/>
  <c r="I12" i="2"/>
  <c r="D14" i="2"/>
  <c r="AG25" i="2"/>
  <c r="AI25" i="2" s="1"/>
  <c r="AL27" i="2"/>
  <c r="AN27" i="2" s="1"/>
  <c r="C30" i="2"/>
  <c r="E30" i="2" s="1"/>
  <c r="W32" i="2"/>
  <c r="Y32" i="2" s="1"/>
  <c r="H14" i="2"/>
  <c r="J14" i="2" s="1"/>
  <c r="C16" i="2"/>
  <c r="E16" i="2" s="1"/>
  <c r="AG19" i="2"/>
  <c r="AI19" i="2" s="1"/>
  <c r="AG21" i="2"/>
  <c r="AI21" i="2" s="1"/>
  <c r="AG23" i="2"/>
  <c r="AI23" i="2" s="1"/>
  <c r="AH25" i="2"/>
  <c r="AM27" i="2"/>
  <c r="D30" i="2"/>
  <c r="X32" i="2"/>
  <c r="C5" i="2"/>
  <c r="E5" i="2" s="1"/>
  <c r="I14" i="2"/>
  <c r="D16" i="2"/>
  <c r="AM17" i="2"/>
  <c r="AH19" i="2"/>
  <c r="AH21" i="2"/>
  <c r="AH23" i="2"/>
  <c r="AL25" i="2"/>
  <c r="AN25" i="2" s="1"/>
  <c r="C28" i="2"/>
  <c r="E28" i="2" s="1"/>
  <c r="W30" i="2"/>
  <c r="Y30" i="2" s="1"/>
  <c r="D5" i="2"/>
  <c r="H16" i="2"/>
  <c r="J16" i="2" s="1"/>
  <c r="C18" i="2"/>
  <c r="E18" i="2" s="1"/>
  <c r="AL19" i="2"/>
  <c r="AN19" i="2" s="1"/>
  <c r="AL21" i="2"/>
  <c r="AN21" i="2" s="1"/>
  <c r="AL23" i="2"/>
  <c r="AN23" i="2" s="1"/>
  <c r="AM25" i="2"/>
  <c r="D28" i="2"/>
  <c r="X30" i="2"/>
  <c r="AB32" i="2"/>
  <c r="AD32" i="2" s="1"/>
  <c r="H5" i="2"/>
  <c r="J5" i="2" s="1"/>
  <c r="C7" i="2"/>
  <c r="E7" i="2" s="1"/>
  <c r="AL8" i="2"/>
  <c r="AN8" i="2" s="1"/>
  <c r="AG10" i="2"/>
  <c r="AI10" i="2" s="1"/>
  <c r="AB12" i="2"/>
  <c r="AD12" i="2" s="1"/>
  <c r="X14" i="2"/>
  <c r="I16" i="2"/>
  <c r="D18" i="2"/>
  <c r="AM19" i="2"/>
  <c r="AM21" i="2"/>
  <c r="AM23" i="2"/>
  <c r="C26" i="2"/>
  <c r="E26" i="2" s="1"/>
  <c r="W28" i="2"/>
  <c r="Y28" i="2" s="1"/>
  <c r="AC32" i="2"/>
  <c r="I5" i="2"/>
  <c r="D7" i="2"/>
  <c r="AM8" i="2"/>
  <c r="AH10" i="2"/>
  <c r="AC12" i="2"/>
  <c r="W16" i="2"/>
  <c r="Y16" i="2" s="1"/>
  <c r="H18" i="2"/>
  <c r="J18" i="2" s="1"/>
  <c r="C20" i="2"/>
  <c r="E20" i="2" s="1"/>
  <c r="C22" i="2"/>
  <c r="E22" i="2" s="1"/>
  <c r="C24" i="2"/>
  <c r="E24" i="2" s="1"/>
  <c r="D26" i="2"/>
  <c r="X28" i="2"/>
  <c r="AB30" i="2"/>
  <c r="AD30" i="2" s="1"/>
  <c r="AG32" i="2"/>
  <c r="AI32" i="2" s="1"/>
  <c r="W5" i="2"/>
  <c r="Y5" i="2" s="1"/>
  <c r="H7" i="2"/>
  <c r="J7" i="2" s="1"/>
  <c r="C9" i="2"/>
  <c r="E9" i="2" s="1"/>
  <c r="AL10" i="2"/>
  <c r="AN10" i="2" s="1"/>
  <c r="AG12" i="2"/>
  <c r="AI12" i="2" s="1"/>
  <c r="AB14" i="2"/>
  <c r="AD14" i="2" s="1"/>
  <c r="X16" i="2"/>
  <c r="I18" i="2"/>
  <c r="D20" i="2"/>
  <c r="D22" i="2"/>
  <c r="W26" i="2"/>
  <c r="Y26" i="2" s="1"/>
  <c r="AC30" i="2"/>
  <c r="X5" i="2"/>
  <c r="I7" i="2"/>
  <c r="D9" i="2"/>
  <c r="AM10" i="2"/>
  <c r="AH12" i="2"/>
  <c r="AC14" i="2"/>
  <c r="W18" i="2"/>
  <c r="Y18" i="2" s="1"/>
  <c r="H20" i="2"/>
  <c r="J20" i="2" s="1"/>
  <c r="H22" i="2"/>
  <c r="J22" i="2" s="1"/>
  <c r="W24" i="2"/>
  <c r="Y24" i="2" s="1"/>
  <c r="AG30" i="2"/>
  <c r="AI30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7" i="2"/>
  <c r="O27" i="2" s="1"/>
  <c r="M28" i="2"/>
  <c r="O28" i="2" s="1"/>
  <c r="M29" i="2"/>
  <c r="O29" i="2" s="1"/>
  <c r="M30" i="2"/>
  <c r="O30" i="2" s="1"/>
  <c r="M31" i="2"/>
  <c r="O31" i="2" s="1"/>
  <c r="M32" i="2"/>
  <c r="O32" i="2" s="1"/>
  <c r="M33" i="2"/>
  <c r="O33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R4" i="2"/>
  <c r="T4" i="2" s="1"/>
  <c r="R5" i="2"/>
  <c r="T5" i="2" s="1"/>
  <c r="R6" i="2"/>
  <c r="T6" i="2" s="1"/>
  <c r="R7" i="2"/>
  <c r="T7" i="2" s="1"/>
  <c r="R8" i="2"/>
  <c r="T8" i="2" s="1"/>
  <c r="R9" i="2"/>
  <c r="T9" i="2" s="1"/>
  <c r="R10" i="2"/>
  <c r="T10" i="2" s="1"/>
  <c r="R11" i="2"/>
  <c r="T11" i="2" s="1"/>
  <c r="R12" i="2"/>
  <c r="T12" i="2" s="1"/>
  <c r="R13" i="2"/>
  <c r="T13" i="2" s="1"/>
  <c r="R14" i="2"/>
  <c r="T14" i="2" s="1"/>
  <c r="R15" i="2"/>
  <c r="T15" i="2" s="1"/>
  <c r="R16" i="2"/>
  <c r="T16" i="2" s="1"/>
  <c r="R17" i="2"/>
  <c r="T17" i="2" s="1"/>
  <c r="R18" i="2"/>
  <c r="T18" i="2" s="1"/>
  <c r="R19" i="2"/>
  <c r="T19" i="2" s="1"/>
  <c r="R20" i="2"/>
  <c r="T20" i="2" s="1"/>
  <c r="R21" i="2"/>
  <c r="T21" i="2" s="1"/>
  <c r="R22" i="2"/>
  <c r="T22" i="2" s="1"/>
  <c r="R23" i="2"/>
  <c r="T23" i="2" s="1"/>
  <c r="R24" i="2"/>
  <c r="T24" i="2" s="1"/>
  <c r="R25" i="2"/>
  <c r="T25" i="2" s="1"/>
  <c r="R26" i="2"/>
  <c r="T26" i="2" s="1"/>
  <c r="R27" i="2"/>
  <c r="T27" i="2" s="1"/>
  <c r="R28" i="2"/>
  <c r="T28" i="2" s="1"/>
  <c r="R29" i="2"/>
  <c r="T29" i="2" s="1"/>
  <c r="R30" i="2"/>
  <c r="T30" i="2" s="1"/>
  <c r="R31" i="2"/>
  <c r="T31" i="2" s="1"/>
  <c r="R32" i="2"/>
  <c r="T32" i="2" s="1"/>
  <c r="R33" i="2"/>
  <c r="T33" i="2" s="1"/>
  <c r="S4" i="2"/>
  <c r="S5" i="2"/>
  <c r="S6" i="2"/>
  <c r="S7" i="2"/>
  <c r="S8" i="2"/>
  <c r="S9" i="2"/>
  <c r="S10" i="2"/>
  <c r="S11" i="2"/>
  <c r="S12" i="2"/>
  <c r="S13" i="2"/>
  <c r="S14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AH25" i="1" l="1"/>
  <c r="AH26" i="1"/>
  <c r="AM19" i="1"/>
  <c r="AH27" i="1"/>
  <c r="AM31" i="1"/>
  <c r="AM14" i="1"/>
  <c r="AM20" i="1"/>
  <c r="AM32" i="1"/>
  <c r="AM21" i="1"/>
  <c r="AH39" i="1"/>
  <c r="AL19" i="1"/>
  <c r="AN19" i="1" s="1"/>
  <c r="AG27" i="1"/>
  <c r="AI27" i="1" s="1"/>
  <c r="AM33" i="1"/>
  <c r="AM22" i="1"/>
  <c r="AG29" i="1"/>
  <c r="AI29" i="1" s="1"/>
  <c r="AG19" i="1"/>
  <c r="AI19" i="1" s="1"/>
  <c r="AL31" i="1"/>
  <c r="AN31" i="1" s="1"/>
  <c r="AG26" i="1"/>
  <c r="AI26" i="1" s="1"/>
  <c r="AG28" i="1"/>
  <c r="AI28" i="1" s="1"/>
  <c r="AG18" i="1"/>
  <c r="AI18" i="1" s="1"/>
  <c r="AL24" i="1"/>
  <c r="AN24" i="1" s="1"/>
  <c r="AL20" i="1"/>
  <c r="AN20" i="1" s="1"/>
  <c r="AL32" i="1"/>
  <c r="AN32" i="1" s="1"/>
  <c r="AL33" i="1"/>
  <c r="AN33" i="1" s="1"/>
  <c r="AH28" i="1"/>
  <c r="AH18" i="1"/>
  <c r="AG30" i="1"/>
  <c r="AI30" i="1" s="1"/>
  <c r="AH29" i="1"/>
  <c r="AM24" i="1"/>
  <c r="AH30" i="1"/>
  <c r="AL21" i="1"/>
  <c r="AN21" i="1" s="1"/>
  <c r="AG4" i="1"/>
  <c r="AI4" i="1" s="1"/>
  <c r="AL22" i="1"/>
  <c r="AN22" i="1" s="1"/>
  <c r="AL23" i="1"/>
  <c r="AN23" i="1" s="1"/>
  <c r="AM23" i="1"/>
  <c r="AH19" i="1"/>
  <c r="AG31" i="1"/>
  <c r="AI31" i="1" s="1"/>
  <c r="AG20" i="1"/>
  <c r="AI20" i="1" s="1"/>
  <c r="AM27" i="1"/>
  <c r="AL28" i="1"/>
  <c r="AN28" i="1" s="1"/>
  <c r="AL25" i="1"/>
  <c r="AN25" i="1" s="1"/>
  <c r="AG32" i="1"/>
  <c r="AI32" i="1" s="1"/>
  <c r="AL26" i="1"/>
  <c r="AN26" i="1" s="1"/>
  <c r="AG33" i="1"/>
  <c r="AI33" i="1" s="1"/>
  <c r="AG22" i="1"/>
  <c r="AI22" i="1" s="1"/>
  <c r="AG23" i="1"/>
  <c r="AI23" i="1" s="1"/>
  <c r="AH23" i="1"/>
  <c r="AG25" i="1"/>
  <c r="AI25" i="1" s="1"/>
  <c r="AH33" i="1"/>
  <c r="AM29" i="1"/>
  <c r="AG21" i="1"/>
  <c r="AI21" i="1" s="1"/>
  <c r="AL29" i="1"/>
  <c r="AN29" i="1" s="1"/>
  <c r="AL18" i="1"/>
  <c r="AN18" i="1" s="1"/>
  <c r="AL30" i="1"/>
  <c r="AN30" i="1" s="1"/>
  <c r="AG24" i="1"/>
  <c r="AI24" i="1" s="1"/>
  <c r="AH24" i="1"/>
  <c r="AM18" i="1"/>
  <c r="AL27" i="1"/>
  <c r="AN27" i="1" s="1"/>
  <c r="AH22" i="1"/>
  <c r="AM28" i="1"/>
  <c r="AH20" i="1"/>
  <c r="AM25" i="1"/>
  <c r="AH32" i="1"/>
  <c r="AH21" i="1"/>
  <c r="AM26" i="1"/>
  <c r="AH14" i="1"/>
  <c r="AM30" i="1"/>
  <c r="AM13" i="1"/>
  <c r="AH16" i="1"/>
  <c r="AM6" i="1"/>
  <c r="AH35" i="1"/>
  <c r="AM17" i="1"/>
  <c r="AH13" i="1"/>
  <c r="AH36" i="1"/>
  <c r="AH7" i="1"/>
  <c r="AH11" i="1"/>
  <c r="AH38" i="1"/>
  <c r="AM7" i="1"/>
  <c r="AM12" i="1"/>
  <c r="AM4" i="1"/>
  <c r="AH5" i="1"/>
  <c r="AH6" i="1"/>
  <c r="AM34" i="1"/>
  <c r="AG35" i="1"/>
  <c r="AI35" i="1" s="1"/>
  <c r="AH4" i="1"/>
  <c r="AM10" i="1"/>
  <c r="AL12" i="1"/>
  <c r="AN12" i="1" s="1"/>
  <c r="AL39" i="1"/>
  <c r="AN39" i="1" s="1"/>
  <c r="AG11" i="1"/>
  <c r="AI11" i="1" s="1"/>
  <c r="AL13" i="1"/>
  <c r="AN13" i="1" s="1"/>
  <c r="AG36" i="1"/>
  <c r="AI36" i="1" s="1"/>
  <c r="AL11" i="1"/>
  <c r="AN11" i="1" s="1"/>
  <c r="AG12" i="1"/>
  <c r="AI12" i="1" s="1"/>
  <c r="AL14" i="1"/>
  <c r="AN14" i="1" s="1"/>
  <c r="AG37" i="1"/>
  <c r="AI37" i="1" s="1"/>
  <c r="AG13" i="1"/>
  <c r="AI13" i="1" s="1"/>
  <c r="AL38" i="1"/>
  <c r="AN38" i="1" s="1"/>
  <c r="AL15" i="1"/>
  <c r="AN15" i="1" s="1"/>
  <c r="AL4" i="1"/>
  <c r="AN4" i="1" s="1"/>
  <c r="AG5" i="1"/>
  <c r="AI5" i="1" s="1"/>
  <c r="AG38" i="1"/>
  <c r="AI38" i="1" s="1"/>
  <c r="AM9" i="1"/>
  <c r="AG14" i="1"/>
  <c r="AI14" i="1" s="1"/>
  <c r="AL5" i="1"/>
  <c r="AN5" i="1" s="1"/>
  <c r="AL16" i="1"/>
  <c r="AN16" i="1" s="1"/>
  <c r="AG6" i="1"/>
  <c r="AI6" i="1" s="1"/>
  <c r="AG39" i="1"/>
  <c r="AI39" i="1" s="1"/>
  <c r="AM36" i="1"/>
  <c r="AG10" i="1"/>
  <c r="AI10" i="1" s="1"/>
  <c r="AL6" i="1"/>
  <c r="AN6" i="1" s="1"/>
  <c r="AL17" i="1"/>
  <c r="AN17" i="1" s="1"/>
  <c r="AG15" i="1"/>
  <c r="AI15" i="1" s="1"/>
  <c r="AG7" i="1"/>
  <c r="AI7" i="1" s="1"/>
  <c r="AL7" i="1"/>
  <c r="AN7" i="1" s="1"/>
  <c r="AL34" i="1"/>
  <c r="AN34" i="1" s="1"/>
  <c r="AH34" i="1"/>
  <c r="AG16" i="1"/>
  <c r="AI16" i="1" s="1"/>
  <c r="AL8" i="1"/>
  <c r="AN8" i="1" s="1"/>
  <c r="AL35" i="1"/>
  <c r="AN35" i="1" s="1"/>
  <c r="AG8" i="1"/>
  <c r="AI8" i="1" s="1"/>
  <c r="AG17" i="1"/>
  <c r="AI17" i="1" s="1"/>
  <c r="AL9" i="1"/>
  <c r="AN9" i="1" s="1"/>
  <c r="AL36" i="1"/>
  <c r="AN36" i="1" s="1"/>
  <c r="AG9" i="1"/>
  <c r="AI9" i="1" s="1"/>
  <c r="AH17" i="1"/>
  <c r="AH9" i="1"/>
  <c r="AL10" i="1"/>
  <c r="AN10" i="1" s="1"/>
  <c r="AL37" i="1"/>
  <c r="AN37" i="1" s="1"/>
  <c r="AG34" i="1"/>
  <c r="AI34" i="1" s="1"/>
  <c r="AM37" i="1"/>
  <c r="AH10" i="1"/>
  <c r="AM5" i="1"/>
  <c r="AM16" i="1"/>
  <c r="AM8" i="1"/>
  <c r="AM15" i="1"/>
  <c r="AM35" i="1"/>
  <c r="AH8" i="1"/>
  <c r="AM39" i="1"/>
  <c r="AH12" i="1"/>
  <c r="AM11" i="1"/>
</calcChain>
</file>

<file path=xl/sharedStrings.xml><?xml version="1.0" encoding="utf-8"?>
<sst xmlns="http://schemas.openxmlformats.org/spreadsheetml/2006/main" count="189" uniqueCount="34">
  <si>
    <t>0.3326</t>
  </si>
  <si>
    <t>0.3745</t>
  </si>
  <si>
    <t>0.3996</t>
  </si>
  <si>
    <t>0.4162</t>
  </si>
  <si>
    <t>Mfr</t>
  </si>
  <si>
    <t>Pressure</t>
  </si>
  <si>
    <t>Vel</t>
  </si>
  <si>
    <t>Reynolds</t>
  </si>
  <si>
    <t>f</t>
  </si>
  <si>
    <t>0.3326 (k-epsi)</t>
  </si>
  <si>
    <t>0.3745 (k-epsi)</t>
  </si>
  <si>
    <t>0.3996 (k-epsi)</t>
  </si>
  <si>
    <t>0.4162 (k-epsi)</t>
  </si>
  <si>
    <t>0.3326 (Exp)</t>
  </si>
  <si>
    <t>0.3996 (Exp)</t>
  </si>
  <si>
    <t>0.4162 (Exp)</t>
  </si>
  <si>
    <t>Vf</t>
  </si>
  <si>
    <t>Afs</t>
  </si>
  <si>
    <t>Acs</t>
  </si>
  <si>
    <t>Dh</t>
  </si>
  <si>
    <t>Lf</t>
  </si>
  <si>
    <t>V2 - Dimensions (nTopology)</t>
  </si>
  <si>
    <t>V2</t>
  </si>
  <si>
    <t>Water Properties</t>
  </si>
  <si>
    <t>µ</t>
  </si>
  <si>
    <t>ρ</t>
  </si>
  <si>
    <t>Resultados - EXP e CFD (V2)</t>
  </si>
  <si>
    <t>Resultados - EXP e CFD (V3)</t>
  </si>
  <si>
    <t>Resultados - EXP e CFD (V4)</t>
  </si>
  <si>
    <t>V3</t>
  </si>
  <si>
    <t>V4</t>
  </si>
  <si>
    <t>0.3745 (Exp) V2</t>
  </si>
  <si>
    <t>0.3745 (Exp) V3</t>
  </si>
  <si>
    <t>0.3745 (Exp) 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</si>
</sst>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0000"/>
    <numFmt numFmtId="166" formatCode="0.000000"/>
    <numFmt numFmtId="167" formatCode="_-* #,##0.00000_-;\-* #,##0.00000_-;_-* &quot;-&quot;??_-;_-@_-"/>
  </numFmts>
  <fonts count="8" x14ac:knownFonts="1">
    <font>
      <sz val="11"/>
      <color theme="1"/>
      <name val="Calibri"/>
      <family val="2"/>
      <scheme val="minor"/>
    </font>
    <font>
      <sz val="4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11">
    <xf numFmtId="0" fontId="0" fillId="0" borderId="0" xfId="0"/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1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center" vertical="center"/>
    </xf>
    <xf numFmtId="2" fontId="2" fillId="8" borderId="8" xfId="0" applyNumberFormat="1" applyFont="1" applyFill="1" applyBorder="1" applyAlignment="1">
      <alignment horizontal="center" vertical="center"/>
    </xf>
    <xf numFmtId="2" fontId="2" fillId="8" borderId="9" xfId="0" applyNumberFormat="1" applyFont="1" applyFill="1" applyBorder="1" applyAlignment="1">
      <alignment horizontal="center" vertical="center"/>
    </xf>
    <xf numFmtId="2" fontId="2" fillId="9" borderId="7" xfId="0" applyNumberFormat="1" applyFont="1" applyFill="1" applyBorder="1" applyAlignment="1">
      <alignment horizontal="center" vertical="center"/>
    </xf>
    <xf numFmtId="2" fontId="2" fillId="9" borderId="8" xfId="0" applyNumberFormat="1" applyFont="1" applyFill="1" applyBorder="1" applyAlignment="1">
      <alignment horizontal="center" vertical="center"/>
    </xf>
    <xf numFmtId="2" fontId="2" fillId="9" borderId="9" xfId="0" applyNumberFormat="1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" fontId="2" fillId="9" borderId="8" xfId="0" applyNumberFormat="1" applyFont="1" applyFill="1" applyBorder="1" applyAlignment="1">
      <alignment horizontal="center" vertical="center"/>
    </xf>
    <xf numFmtId="164" fontId="2" fillId="9" borderId="9" xfId="0" applyNumberFormat="1" applyFont="1" applyFill="1" applyBorder="1" applyAlignment="1">
      <alignment horizontal="center" vertical="center"/>
    </xf>
    <xf numFmtId="2" fontId="2" fillId="10" borderId="7" xfId="0" applyNumberFormat="1" applyFont="1" applyFill="1" applyBorder="1" applyAlignment="1">
      <alignment horizontal="center" vertical="center"/>
    </xf>
    <xf numFmtId="2" fontId="2" fillId="10" borderId="8" xfId="0" applyNumberFormat="1" applyFont="1" applyFill="1" applyBorder="1" applyAlignment="1">
      <alignment horizontal="center" vertical="center"/>
    </xf>
    <xf numFmtId="2" fontId="2" fillId="10" borderId="9" xfId="0" applyNumberFormat="1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" fontId="2" fillId="10" borderId="8" xfId="0" applyNumberFormat="1" applyFont="1" applyFill="1" applyBorder="1" applyAlignment="1">
      <alignment horizontal="center" vertical="center"/>
    </xf>
    <xf numFmtId="164" fontId="2" fillId="10" borderId="9" xfId="0" applyNumberFormat="1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2" fontId="2" fillId="11" borderId="8" xfId="0" applyNumberFormat="1" applyFont="1" applyFill="1" applyBorder="1" applyAlignment="1">
      <alignment horizontal="center" vertical="center"/>
    </xf>
    <xf numFmtId="1" fontId="2" fillId="11" borderId="8" xfId="0" applyNumberFormat="1" applyFont="1" applyFill="1" applyBorder="1" applyAlignment="1">
      <alignment horizontal="center" vertical="center"/>
    </xf>
    <xf numFmtId="164" fontId="2" fillId="11" borderId="9" xfId="0" applyNumberFormat="1" applyFont="1" applyFill="1" applyBorder="1" applyAlignment="1">
      <alignment horizontal="center" vertical="center"/>
    </xf>
    <xf numFmtId="164" fontId="2" fillId="11" borderId="8" xfId="0" applyNumberFormat="1" applyFont="1" applyFill="1" applyBorder="1" applyAlignment="1">
      <alignment horizontal="center" vertical="center"/>
    </xf>
    <xf numFmtId="164" fontId="2" fillId="11" borderId="7" xfId="0" applyNumberFormat="1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2" fontId="2" fillId="12" borderId="8" xfId="0" applyNumberFormat="1" applyFont="1" applyFill="1" applyBorder="1" applyAlignment="1">
      <alignment horizontal="center" vertical="center"/>
    </xf>
    <xf numFmtId="1" fontId="2" fillId="12" borderId="8" xfId="0" applyNumberFormat="1" applyFont="1" applyFill="1" applyBorder="1" applyAlignment="1">
      <alignment horizontal="center" vertical="center"/>
    </xf>
    <xf numFmtId="2" fontId="2" fillId="12" borderId="7" xfId="0" applyNumberFormat="1" applyFont="1" applyFill="1" applyBorder="1" applyAlignment="1">
      <alignment horizontal="center" vertical="center"/>
    </xf>
    <xf numFmtId="2" fontId="2" fillId="12" borderId="9" xfId="0" applyNumberFormat="1" applyFont="1" applyFill="1" applyBorder="1" applyAlignment="1">
      <alignment horizontal="center" vertical="center"/>
    </xf>
    <xf numFmtId="2" fontId="2" fillId="13" borderId="7" xfId="0" applyNumberFormat="1" applyFont="1" applyFill="1" applyBorder="1" applyAlignment="1">
      <alignment horizontal="center" vertical="center"/>
    </xf>
    <xf numFmtId="2" fontId="2" fillId="13" borderId="8" xfId="0" applyNumberFormat="1" applyFont="1" applyFill="1" applyBorder="1" applyAlignment="1">
      <alignment horizontal="center" vertical="center"/>
    </xf>
    <xf numFmtId="164" fontId="2" fillId="13" borderId="8" xfId="0" applyNumberFormat="1" applyFont="1" applyFill="1" applyBorder="1" applyAlignment="1">
      <alignment horizontal="center" vertical="center"/>
    </xf>
    <xf numFmtId="2" fontId="2" fillId="14" borderId="7" xfId="0" applyNumberFormat="1" applyFont="1" applyFill="1" applyBorder="1" applyAlignment="1">
      <alignment horizontal="center" vertical="center"/>
    </xf>
    <xf numFmtId="2" fontId="2" fillId="14" borderId="8" xfId="0" applyNumberFormat="1" applyFont="1" applyFill="1" applyBorder="1" applyAlignment="1">
      <alignment horizontal="center" vertical="center"/>
    </xf>
    <xf numFmtId="164" fontId="2" fillId="14" borderId="8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1" borderId="11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2" fontId="2" fillId="12" borderId="11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2" fillId="13" borderId="10" xfId="0" applyNumberFormat="1" applyFont="1" applyFill="1" applyBorder="1" applyAlignment="1">
      <alignment horizontal="center" vertical="center"/>
    </xf>
    <xf numFmtId="2" fontId="2" fillId="13" borderId="11" xfId="0" applyNumberFormat="1" applyFont="1" applyFill="1" applyBorder="1" applyAlignment="1">
      <alignment horizontal="center" vertical="center"/>
    </xf>
    <xf numFmtId="164" fontId="2" fillId="13" borderId="12" xfId="0" applyNumberFormat="1" applyFont="1" applyFill="1" applyBorder="1" applyAlignment="1">
      <alignment horizontal="center" vertical="center"/>
    </xf>
    <xf numFmtId="2" fontId="2" fillId="14" borderId="10" xfId="0" applyNumberFormat="1" applyFont="1" applyFill="1" applyBorder="1" applyAlignment="1">
      <alignment horizontal="center" vertical="center"/>
    </xf>
    <xf numFmtId="2" fontId="2" fillId="14" borderId="11" xfId="0" applyNumberFormat="1" applyFont="1" applyFill="1" applyBorder="1" applyAlignment="1">
      <alignment horizontal="center" vertical="center"/>
    </xf>
    <xf numFmtId="164" fontId="2" fillId="14" borderId="12" xfId="0" applyNumberFormat="1" applyFont="1" applyFill="1" applyBorder="1" applyAlignment="1">
      <alignment horizontal="center" vertical="center"/>
    </xf>
    <xf numFmtId="11" fontId="3" fillId="15" borderId="13" xfId="0" applyNumberFormat="1" applyFont="1" applyFill="1" applyBorder="1" applyAlignment="1">
      <alignment horizontal="center"/>
    </xf>
    <xf numFmtId="11" fontId="2" fillId="15" borderId="14" xfId="0" applyNumberFormat="1" applyFont="1" applyFill="1" applyBorder="1" applyAlignment="1">
      <alignment horizontal="center" vertical="center"/>
    </xf>
    <xf numFmtId="11" fontId="2" fillId="15" borderId="16" xfId="0" applyNumberFormat="1" applyFont="1" applyFill="1" applyBorder="1" applyAlignment="1">
      <alignment horizontal="center"/>
    </xf>
    <xf numFmtId="11" fontId="2" fillId="16" borderId="17" xfId="0" applyNumberFormat="1" applyFont="1" applyFill="1" applyBorder="1"/>
    <xf numFmtId="11" fontId="2" fillId="15" borderId="19" xfId="0" applyNumberFormat="1" applyFont="1" applyFill="1" applyBorder="1" applyAlignment="1">
      <alignment horizontal="center"/>
    </xf>
    <xf numFmtId="11" fontId="2" fillId="16" borderId="20" xfId="0" applyNumberFormat="1" applyFont="1" applyFill="1" applyBorder="1"/>
    <xf numFmtId="0" fontId="2" fillId="11" borderId="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11" fontId="2" fillId="12" borderId="9" xfId="0" applyNumberFormat="1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66" fontId="2" fillId="8" borderId="9" xfId="0" applyNumberFormat="1" applyFont="1" applyFill="1" applyBorder="1" applyAlignment="1">
      <alignment horizontal="center" vertical="center"/>
    </xf>
    <xf numFmtId="166" fontId="2" fillId="12" borderId="9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2" fillId="9" borderId="9" xfId="0" applyNumberFormat="1" applyFont="1" applyFill="1" applyBorder="1" applyAlignment="1">
      <alignment horizontal="center" vertical="center"/>
    </xf>
    <xf numFmtId="166" fontId="2" fillId="13" borderId="9" xfId="0" applyNumberFormat="1" applyFont="1" applyFill="1" applyBorder="1" applyAlignment="1">
      <alignment horizontal="center" vertical="center"/>
    </xf>
    <xf numFmtId="165" fontId="2" fillId="10" borderId="9" xfId="0" applyNumberFormat="1" applyFont="1" applyFill="1" applyBorder="1" applyAlignment="1">
      <alignment horizontal="center" vertical="center"/>
    </xf>
    <xf numFmtId="165" fontId="2" fillId="14" borderId="9" xfId="0" applyNumberFormat="1" applyFont="1" applyFill="1" applyBorder="1" applyAlignment="1">
      <alignment horizontal="center" vertical="center"/>
    </xf>
    <xf numFmtId="11" fontId="2" fillId="11" borderId="9" xfId="0" applyNumberFormat="1" applyFont="1" applyFill="1" applyBorder="1" applyAlignment="1">
      <alignment horizontal="center" vertical="center"/>
    </xf>
    <xf numFmtId="166" fontId="2" fillId="11" borderId="8" xfId="0" applyNumberFormat="1" applyFont="1" applyFill="1" applyBorder="1" applyAlignment="1">
      <alignment horizontal="center" vertical="center"/>
    </xf>
    <xf numFmtId="167" fontId="2" fillId="11" borderId="9" xfId="1" applyNumberFormat="1" applyFont="1" applyFill="1" applyBorder="1" applyAlignment="1">
      <alignment horizontal="center" vertical="center"/>
    </xf>
    <xf numFmtId="165" fontId="2" fillId="14" borderId="7" xfId="0" applyNumberFormat="1" applyFont="1" applyFill="1" applyBorder="1" applyAlignment="1">
      <alignment horizontal="center" vertical="center"/>
    </xf>
    <xf numFmtId="165" fontId="2" fillId="14" borderId="8" xfId="0" applyNumberFormat="1" applyFont="1" applyFill="1" applyBorder="1" applyAlignment="1">
      <alignment horizontal="center" vertical="center"/>
    </xf>
    <xf numFmtId="11" fontId="0" fillId="0" borderId="0" xfId="0" applyNumberFormat="1"/>
    <xf numFmtId="11" fontId="4" fillId="2" borderId="22" xfId="0" applyNumberFormat="1" applyFont="1" applyFill="1" applyBorder="1" applyAlignment="1">
      <alignment horizontal="center" vertical="center"/>
    </xf>
    <xf numFmtId="11" fontId="4" fillId="2" borderId="23" xfId="0" applyNumberFormat="1" applyFont="1" applyFill="1" applyBorder="1" applyAlignment="1">
      <alignment horizontal="center" vertical="center"/>
    </xf>
    <xf numFmtId="11" fontId="5" fillId="2" borderId="13" xfId="0" applyNumberFormat="1" applyFont="1" applyFill="1" applyBorder="1" applyAlignment="1">
      <alignment horizontal="center"/>
    </xf>
    <xf numFmtId="11" fontId="5" fillId="2" borderId="14" xfId="0" applyNumberFormat="1" applyFont="1" applyFill="1" applyBorder="1" applyAlignment="1">
      <alignment horizontal="center"/>
    </xf>
    <xf numFmtId="11" fontId="5" fillId="2" borderId="15" xfId="0" applyNumberFormat="1" applyFont="1" applyFill="1" applyBorder="1" applyAlignment="1">
      <alignment horizontal="center"/>
    </xf>
    <xf numFmtId="11" fontId="6" fillId="15" borderId="16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/>
    </xf>
    <xf numFmtId="11" fontId="6" fillId="15" borderId="18" xfId="0" applyNumberFormat="1" applyFont="1" applyFill="1" applyBorder="1" applyAlignment="1">
      <alignment horizontal="center"/>
    </xf>
    <xf numFmtId="11" fontId="6" fillId="11" borderId="19" xfId="0" applyNumberFormat="1" applyFont="1" applyFill="1" applyBorder="1" applyAlignment="1">
      <alignment horizontal="center"/>
    </xf>
    <xf numFmtId="11" fontId="6" fillId="11" borderId="20" xfId="0" applyNumberFormat="1" applyFont="1" applyFill="1" applyBorder="1" applyAlignment="1">
      <alignment horizontal="center"/>
    </xf>
    <xf numFmtId="11" fontId="6" fillId="11" borderId="2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2.xml"/><Relationship Id="rId15" Type="http://schemas.openxmlformats.org/officeDocument/2006/relationships/styles" Target="styles.xml"/><Relationship Id="rId10" Type="http://schemas.openxmlformats.org/officeDocument/2006/relationships/chartsheet" Target="chartsheets/sheet7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888494530379338E-2"/>
          <c:y val="5.5589620206899899E-2"/>
          <c:w val="0.87138856523515185"/>
          <c:h val="0.8415776071586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GeometryV4!$A$2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GeometryV4!$D$4:$D$17</c:f>
              <c:numCache>
                <c:formatCode>0</c:formatCode>
                <c:ptCount val="14"/>
                <c:pt idx="0">
                  <c:v>1684.2328072565979</c:v>
                </c:pt>
                <c:pt idx="1">
                  <c:v>1982.386894888497</c:v>
                </c:pt>
                <c:pt idx="2">
                  <c:v>2306.9314270662812</c:v>
                </c:pt>
                <c:pt idx="3">
                  <c:v>2632.1904317556264</c:v>
                </c:pt>
                <c:pt idx="4">
                  <c:v>2954.6243015855089</c:v>
                </c:pt>
                <c:pt idx="5">
                  <c:v>3271.272786551016</c:v>
                </c:pt>
                <c:pt idx="6">
                  <c:v>3590.7525479735041</c:v>
                </c:pt>
                <c:pt idx="7">
                  <c:v>3912.2139981959631</c:v>
                </c:pt>
                <c:pt idx="8">
                  <c:v>4234.2159090002324</c:v>
                </c:pt>
                <c:pt idx="9">
                  <c:v>4570.3823908861077</c:v>
                </c:pt>
                <c:pt idx="10">
                  <c:v>4891.8213219176578</c:v>
                </c:pt>
                <c:pt idx="11">
                  <c:v>5220.9167778581832</c:v>
                </c:pt>
                <c:pt idx="12">
                  <c:v>5533.7758971534995</c:v>
                </c:pt>
                <c:pt idx="13">
                  <c:v>5854.7471219123299</c:v>
                </c:pt>
              </c:numCache>
            </c:numRef>
          </c:xVal>
          <c:yVal>
            <c:numRef>
              <c:f>GeometryV4!$E$4:$E$17</c:f>
              <c:numCache>
                <c:formatCode>General</c:formatCode>
                <c:ptCount val="14"/>
                <c:pt idx="0">
                  <c:v>0.16527009120519742</c:v>
                </c:pt>
                <c:pt idx="1">
                  <c:v>0.1647555990100629</c:v>
                </c:pt>
                <c:pt idx="2">
                  <c:v>0.16188029182916316</c:v>
                </c:pt>
                <c:pt idx="3">
                  <c:v>0.15928955537418865</c:v>
                </c:pt>
                <c:pt idx="4">
                  <c:v>0.15620021922480642</c:v>
                </c:pt>
                <c:pt idx="5">
                  <c:v>0.15375012857833548</c:v>
                </c:pt>
                <c:pt idx="6">
                  <c:v>0.15076174708358664</c:v>
                </c:pt>
                <c:pt idx="7">
                  <c:v>0.14878848375945702</c:v>
                </c:pt>
                <c:pt idx="8">
                  <c:v>0.14670200790247448</c:v>
                </c:pt>
                <c:pt idx="9">
                  <c:v>0.14404048557180402</c:v>
                </c:pt>
                <c:pt idx="10">
                  <c:v>0.14251703902851484</c:v>
                </c:pt>
                <c:pt idx="11">
                  <c:v>0.14049225250737485</c:v>
                </c:pt>
                <c:pt idx="12">
                  <c:v>0.13868224318464636</c:v>
                </c:pt>
                <c:pt idx="13">
                  <c:v>0.1368966652069982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D-4FBE-A502-8F3371E27A74}"/>
            </c:ext>
          </c:extLst>
        </c:ser>
        <c:ser>
          <c:idx val="1"/>
          <c:order val="1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GeometryV4!$N$4:$N$17</c:f>
              <c:numCache>
                <c:formatCode>0</c:formatCode>
                <c:ptCount val="14"/>
                <c:pt idx="0">
                  <c:v>2482.1586068116017</c:v>
                </c:pt>
                <c:pt idx="1">
                  <c:v>2971.513109560974</c:v>
                </c:pt>
                <c:pt idx="2">
                  <c:v>3480.8372688018344</c:v>
                </c:pt>
                <c:pt idx="3">
                  <c:v>3982.0543350193971</c:v>
                </c:pt>
                <c:pt idx="4">
                  <c:v>4444.3573547251381</c:v>
                </c:pt>
                <c:pt idx="5">
                  <c:v>4927.2837822958245</c:v>
                </c:pt>
                <c:pt idx="6">
                  <c:v>5374.5044410200362</c:v>
                </c:pt>
                <c:pt idx="7">
                  <c:v>5892.655683783596</c:v>
                </c:pt>
                <c:pt idx="8">
                  <c:v>6365.0616101769829</c:v>
                </c:pt>
                <c:pt idx="9">
                  <c:v>6843.9935304569735</c:v>
                </c:pt>
                <c:pt idx="10">
                  <c:v>6843.9935304569735</c:v>
                </c:pt>
                <c:pt idx="11">
                  <c:v>7783.7049705459631</c:v>
                </c:pt>
                <c:pt idx="12">
                  <c:v>7783.7049705459631</c:v>
                </c:pt>
                <c:pt idx="13">
                  <c:v>8719.7098995440174</c:v>
                </c:pt>
              </c:numCache>
            </c:numRef>
          </c:xVal>
          <c:yVal>
            <c:numRef>
              <c:f>GeometryV4!$O$4:$O$20</c:f>
              <c:numCache>
                <c:formatCode>0.00</c:formatCode>
                <c:ptCount val="17"/>
                <c:pt idx="0">
                  <c:v>0.10204835054963037</c:v>
                </c:pt>
                <c:pt idx="1">
                  <c:v>0.10080428788127811</c:v>
                </c:pt>
                <c:pt idx="2">
                  <c:v>9.9572576751508615E-2</c:v>
                </c:pt>
                <c:pt idx="3">
                  <c:v>9.8419248590824779E-2</c:v>
                </c:pt>
                <c:pt idx="4">
                  <c:v>9.7020659099904011E-2</c:v>
                </c:pt>
                <c:pt idx="5">
                  <c:v>9.5261212180868859E-2</c:v>
                </c:pt>
                <c:pt idx="6">
                  <c:v>9.4341894402226387E-2</c:v>
                </c:pt>
                <c:pt idx="7">
                  <c:v>9.2329718916704551E-2</c:v>
                </c:pt>
                <c:pt idx="8">
                  <c:v>9.0929110755278361E-2</c:v>
                </c:pt>
                <c:pt idx="9">
                  <c:v>8.970665733388182E-2</c:v>
                </c:pt>
                <c:pt idx="10">
                  <c:v>8.970665733388182E-2</c:v>
                </c:pt>
                <c:pt idx="11">
                  <c:v>8.7788862903972628E-2</c:v>
                </c:pt>
                <c:pt idx="12">
                  <c:v>8.7788862903972628E-2</c:v>
                </c:pt>
                <c:pt idx="13">
                  <c:v>8.5586465857438315E-2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D-4FBE-A502-8F3371E27A74}"/>
            </c:ext>
          </c:extLst>
        </c:ser>
        <c:ser>
          <c:idx val="2"/>
          <c:order val="2"/>
          <c:tx>
            <c:strRef>
              <c:f>GeometryV4!$U$2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GeometryV4!$X$4:$X$17</c:f>
              <c:numCache>
                <c:formatCode>0.00</c:formatCode>
                <c:ptCount val="14"/>
                <c:pt idx="0">
                  <c:v>3266.3191891591728</c:v>
                </c:pt>
                <c:pt idx="1">
                  <c:v>3870.9967891814258</c:v>
                </c:pt>
                <c:pt idx="2">
                  <c:v>3870.1650897669911</c:v>
                </c:pt>
                <c:pt idx="3">
                  <c:v>5076.8074505197837</c:v>
                </c:pt>
                <c:pt idx="4">
                  <c:v>5672.0329473256324</c:v>
                </c:pt>
                <c:pt idx="5">
                  <c:v>6262.6144916071071</c:v>
                </c:pt>
                <c:pt idx="6">
                  <c:v>6887.0815403573615</c:v>
                </c:pt>
                <c:pt idx="7">
                  <c:v>7536.9136364851756</c:v>
                </c:pt>
                <c:pt idx="8">
                  <c:v>8122.6263481430951</c:v>
                </c:pt>
                <c:pt idx="9">
                  <c:v>8727.1076242692379</c:v>
                </c:pt>
                <c:pt idx="10">
                  <c:v>9340.0700927073794</c:v>
                </c:pt>
                <c:pt idx="11">
                  <c:v>9930.4945778719666</c:v>
                </c:pt>
                <c:pt idx="12">
                  <c:v>10547.893966362222</c:v>
                </c:pt>
                <c:pt idx="13">
                  <c:v>11120.413712201476</c:v>
                </c:pt>
              </c:numCache>
            </c:numRef>
          </c:xVal>
          <c:yVal>
            <c:numRef>
              <c:f>GeometryV4!$Y$4:$Y$17</c:f>
              <c:numCache>
                <c:formatCode>General</c:formatCode>
                <c:ptCount val="14"/>
                <c:pt idx="0">
                  <c:v>7.8323704463426749E-2</c:v>
                </c:pt>
                <c:pt idx="1">
                  <c:v>8.0028055691328759E-2</c:v>
                </c:pt>
                <c:pt idx="2">
                  <c:v>8.0124456885076509E-2</c:v>
                </c:pt>
                <c:pt idx="3">
                  <c:v>7.8055024591711084E-2</c:v>
                </c:pt>
                <c:pt idx="4">
                  <c:v>7.690489532074149E-2</c:v>
                </c:pt>
                <c:pt idx="5">
                  <c:v>7.6281624364223491E-2</c:v>
                </c:pt>
                <c:pt idx="6">
                  <c:v>7.5031725182722886E-2</c:v>
                </c:pt>
                <c:pt idx="7">
                  <c:v>7.3954745572230154E-2</c:v>
                </c:pt>
                <c:pt idx="8">
                  <c:v>7.3235450725091564E-2</c:v>
                </c:pt>
                <c:pt idx="9">
                  <c:v>7.2331149401595074E-2</c:v>
                </c:pt>
                <c:pt idx="10">
                  <c:v>7.1338776556463313E-2</c:v>
                </c:pt>
                <c:pt idx="11">
                  <c:v>7.0426139022274417E-2</c:v>
                </c:pt>
                <c:pt idx="12">
                  <c:v>6.9223230077928771E-2</c:v>
                </c:pt>
                <c:pt idx="13">
                  <c:v>6.8464797209376746E-2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9D-4FBE-A502-8F3371E27A74}"/>
            </c:ext>
          </c:extLst>
        </c:ser>
        <c:ser>
          <c:idx val="3"/>
          <c:order val="3"/>
          <c:tx>
            <c:strRef>
              <c:f>GeometryV4!$AE$2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GeometryV4!$AH$4:$AH$17</c:f>
              <c:numCache>
                <c:formatCode>0.00</c:formatCode>
                <c:ptCount val="14"/>
                <c:pt idx="0">
                  <c:v>3744.5032916276937</c:v>
                </c:pt>
                <c:pt idx="1">
                  <c:v>4501.84590543587</c:v>
                </c:pt>
                <c:pt idx="2">
                  <c:v>5268.8114295956511</c:v>
                </c:pt>
                <c:pt idx="3">
                  <c:v>6017.7137895852666</c:v>
                </c:pt>
                <c:pt idx="4">
                  <c:v>6748.2892274728865</c:v>
                </c:pt>
                <c:pt idx="5">
                  <c:v>7478.1031706863532</c:v>
                </c:pt>
                <c:pt idx="6">
                  <c:v>8174.3773149554963</c:v>
                </c:pt>
                <c:pt idx="7">
                  <c:v>8931.345562666882</c:v>
                </c:pt>
                <c:pt idx="8">
                  <c:v>9665.8050488087083</c:v>
                </c:pt>
                <c:pt idx="9">
                  <c:v>9665.8050488087083</c:v>
                </c:pt>
                <c:pt idx="10">
                  <c:v>11122.323144136157</c:v>
                </c:pt>
                <c:pt idx="11">
                  <c:v>11850.839568491429</c:v>
                </c:pt>
                <c:pt idx="12">
                  <c:v>12558.110716853811</c:v>
                </c:pt>
                <c:pt idx="13">
                  <c:v>13259.859965288526</c:v>
                </c:pt>
              </c:numCache>
            </c:numRef>
          </c:xVal>
          <c:yVal>
            <c:numRef>
              <c:f>GeometryV4!$AI$4:$AI$17</c:f>
              <c:numCache>
                <c:formatCode>General</c:formatCode>
                <c:ptCount val="14"/>
                <c:pt idx="0">
                  <c:v>7.4374598058959046E-2</c:v>
                </c:pt>
                <c:pt idx="1">
                  <c:v>7.3646708826798885E-2</c:v>
                </c:pt>
                <c:pt idx="2">
                  <c:v>7.3928754316553852E-2</c:v>
                </c:pt>
                <c:pt idx="3">
                  <c:v>7.3627019436698485E-2</c:v>
                </c:pt>
                <c:pt idx="4">
                  <c:v>7.3110778057339731E-2</c:v>
                </c:pt>
                <c:pt idx="5">
                  <c:v>7.2566537369048806E-2</c:v>
                </c:pt>
                <c:pt idx="6">
                  <c:v>7.1777341843698161E-2</c:v>
                </c:pt>
                <c:pt idx="7">
                  <c:v>7.0540738333348493E-2</c:v>
                </c:pt>
                <c:pt idx="8">
                  <c:v>7.0339758222165927E-2</c:v>
                </c:pt>
                <c:pt idx="9">
                  <c:v>7.0339758222165927E-2</c:v>
                </c:pt>
                <c:pt idx="10">
                  <c:v>6.8941082588528727E-2</c:v>
                </c:pt>
                <c:pt idx="11">
                  <c:v>6.810264202329136E-2</c:v>
                </c:pt>
                <c:pt idx="12">
                  <c:v>6.7038299757383249E-2</c:v>
                </c:pt>
                <c:pt idx="13">
                  <c:v>6.6454489385356641E-2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D-4FBE-A502-8F3371E27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6656"/>
        <c:axId val="34693296"/>
      </c:scatterChart>
      <c:valAx>
        <c:axId val="346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93296"/>
        <c:crosses val="autoZero"/>
        <c:crossBetween val="midCat"/>
      </c:valAx>
      <c:valAx>
        <c:axId val="346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9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 (v4)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GeometryV4!$A$2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GeometryV4!$D$4:$D$17</c:f>
              <c:numCache>
                <c:formatCode>0</c:formatCode>
                <c:ptCount val="14"/>
                <c:pt idx="0">
                  <c:v>1684.2328072565979</c:v>
                </c:pt>
                <c:pt idx="1">
                  <c:v>1982.386894888497</c:v>
                </c:pt>
                <c:pt idx="2">
                  <c:v>2306.9314270662812</c:v>
                </c:pt>
                <c:pt idx="3">
                  <c:v>2632.1904317556264</c:v>
                </c:pt>
                <c:pt idx="4">
                  <c:v>2954.6243015855089</c:v>
                </c:pt>
                <c:pt idx="5">
                  <c:v>3271.272786551016</c:v>
                </c:pt>
                <c:pt idx="6">
                  <c:v>3590.7525479735041</c:v>
                </c:pt>
                <c:pt idx="7">
                  <c:v>3912.2139981959631</c:v>
                </c:pt>
                <c:pt idx="8">
                  <c:v>4234.2159090002324</c:v>
                </c:pt>
                <c:pt idx="9">
                  <c:v>4570.3823908861077</c:v>
                </c:pt>
                <c:pt idx="10">
                  <c:v>4891.8213219176578</c:v>
                </c:pt>
                <c:pt idx="11">
                  <c:v>5220.9167778581832</c:v>
                </c:pt>
                <c:pt idx="12">
                  <c:v>5533.7758971534995</c:v>
                </c:pt>
                <c:pt idx="13">
                  <c:v>5854.7471219123299</c:v>
                </c:pt>
              </c:numCache>
            </c:numRef>
          </c:xVal>
          <c:yVal>
            <c:numRef>
              <c:f>GeometryV4!$B$4:$B$17</c:f>
              <c:numCache>
                <c:formatCode>General</c:formatCode>
                <c:ptCount val="14"/>
                <c:pt idx="0">
                  <c:v>5392.583333333333</c:v>
                </c:pt>
                <c:pt idx="1">
                  <c:v>7447.5833333333339</c:v>
                </c:pt>
                <c:pt idx="2">
                  <c:v>9909.7272727272721</c:v>
                </c:pt>
                <c:pt idx="3">
                  <c:v>12694.636363636364</c:v>
                </c:pt>
                <c:pt idx="4">
                  <c:v>15685.000000000002</c:v>
                </c:pt>
                <c:pt idx="5">
                  <c:v>18925.500000000004</c:v>
                </c:pt>
                <c:pt idx="6">
                  <c:v>22359.416666666664</c:v>
                </c:pt>
                <c:pt idx="7">
                  <c:v>26194.666666666672</c:v>
                </c:pt>
                <c:pt idx="8">
                  <c:v>30253.833333333328</c:v>
                </c:pt>
                <c:pt idx="9">
                  <c:v>34608.916666666672</c:v>
                </c:pt>
                <c:pt idx="10">
                  <c:v>39228.916666666664</c:v>
                </c:pt>
                <c:pt idx="11">
                  <c:v>44049.833333333336</c:v>
                </c:pt>
                <c:pt idx="12">
                  <c:v>48849.750000000007</c:v>
                </c:pt>
                <c:pt idx="13">
                  <c:v>53976.846153846149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8-40C2-90BD-9C9C965571F1}"/>
            </c:ext>
          </c:extLst>
        </c:ser>
        <c:ser>
          <c:idx val="1"/>
          <c:order val="1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GeometryV4!$N$4:$N$30</c:f>
              <c:numCache>
                <c:formatCode>0</c:formatCode>
                <c:ptCount val="27"/>
                <c:pt idx="0">
                  <c:v>2482.1586068116017</c:v>
                </c:pt>
                <c:pt idx="1">
                  <c:v>2971.513109560974</c:v>
                </c:pt>
                <c:pt idx="2">
                  <c:v>3480.8372688018344</c:v>
                </c:pt>
                <c:pt idx="3">
                  <c:v>3982.0543350193971</c:v>
                </c:pt>
                <c:pt idx="4">
                  <c:v>4444.3573547251381</c:v>
                </c:pt>
                <c:pt idx="5">
                  <c:v>4927.2837822958245</c:v>
                </c:pt>
                <c:pt idx="6">
                  <c:v>5374.5044410200362</c:v>
                </c:pt>
                <c:pt idx="7">
                  <c:v>5892.655683783596</c:v>
                </c:pt>
                <c:pt idx="8">
                  <c:v>6365.0616101769829</c:v>
                </c:pt>
                <c:pt idx="9">
                  <c:v>6843.9935304569735</c:v>
                </c:pt>
                <c:pt idx="10">
                  <c:v>6843.9935304569735</c:v>
                </c:pt>
                <c:pt idx="11">
                  <c:v>7783.7049705459631</c:v>
                </c:pt>
                <c:pt idx="12">
                  <c:v>7783.7049705459631</c:v>
                </c:pt>
                <c:pt idx="13">
                  <c:v>8719.7098995440174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GeometryV4!$L$4:$L$28</c:f>
              <c:numCache>
                <c:formatCode>General</c:formatCode>
                <c:ptCount val="25"/>
                <c:pt idx="0">
                  <c:v>2597.6666666666665</c:v>
                </c:pt>
                <c:pt idx="1">
                  <c:v>3677.4999999999995</c:v>
                </c:pt>
                <c:pt idx="2">
                  <c:v>4984.545454545455</c:v>
                </c:pt>
                <c:pt idx="3">
                  <c:v>6447.818181818182</c:v>
                </c:pt>
                <c:pt idx="4">
                  <c:v>7917.7272727272739</c:v>
                </c:pt>
                <c:pt idx="5">
                  <c:v>9555.4166666666661</c:v>
                </c:pt>
                <c:pt idx="6">
                  <c:v>11259.000000000002</c:v>
                </c:pt>
                <c:pt idx="7">
                  <c:v>13245.916666666672</c:v>
                </c:pt>
                <c:pt idx="8">
                  <c:v>15220.416666666666</c:v>
                </c:pt>
                <c:pt idx="9">
                  <c:v>17360.5</c:v>
                </c:pt>
                <c:pt idx="10">
                  <c:v>17360.5</c:v>
                </c:pt>
                <c:pt idx="11">
                  <c:v>21975.083333333336</c:v>
                </c:pt>
                <c:pt idx="12">
                  <c:v>21975.083333333336</c:v>
                </c:pt>
                <c:pt idx="13">
                  <c:v>26886.083333333332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C8-40C2-90BD-9C9C965571F1}"/>
            </c:ext>
          </c:extLst>
        </c:ser>
        <c:ser>
          <c:idx val="2"/>
          <c:order val="2"/>
          <c:tx>
            <c:strRef>
              <c:f>GeometryV4!$U$2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GeometryV4!$X$4:$X$20</c:f>
              <c:numCache>
                <c:formatCode>0.00</c:formatCode>
                <c:ptCount val="17"/>
                <c:pt idx="0">
                  <c:v>3266.3191891591728</c:v>
                </c:pt>
                <c:pt idx="1">
                  <c:v>3870.9967891814258</c:v>
                </c:pt>
                <c:pt idx="2">
                  <c:v>3870.1650897669911</c:v>
                </c:pt>
                <c:pt idx="3">
                  <c:v>5076.8074505197837</c:v>
                </c:pt>
                <c:pt idx="4">
                  <c:v>5672.0329473256324</c:v>
                </c:pt>
                <c:pt idx="5">
                  <c:v>6262.6144916071071</c:v>
                </c:pt>
                <c:pt idx="6">
                  <c:v>6887.0815403573615</c:v>
                </c:pt>
                <c:pt idx="7">
                  <c:v>7536.9136364851756</c:v>
                </c:pt>
                <c:pt idx="8">
                  <c:v>8122.6263481430951</c:v>
                </c:pt>
                <c:pt idx="9">
                  <c:v>8727.1076242692379</c:v>
                </c:pt>
                <c:pt idx="10">
                  <c:v>9340.0700927073794</c:v>
                </c:pt>
                <c:pt idx="11">
                  <c:v>9930.4945778719666</c:v>
                </c:pt>
                <c:pt idx="12">
                  <c:v>10547.893966362222</c:v>
                </c:pt>
                <c:pt idx="13">
                  <c:v>11120.413712201476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GeometryV4!$V$4:$V$23</c:f>
              <c:numCache>
                <c:formatCode>0.00</c:formatCode>
                <c:ptCount val="20"/>
                <c:pt idx="0">
                  <c:v>1813.25</c:v>
                </c:pt>
                <c:pt idx="1">
                  <c:v>2602.1666666666665</c:v>
                </c:pt>
                <c:pt idx="2">
                  <c:v>2604.181818181818</c:v>
                </c:pt>
                <c:pt idx="3">
                  <c:v>4365.454545454545</c:v>
                </c:pt>
                <c:pt idx="4">
                  <c:v>5368.818181818182</c:v>
                </c:pt>
                <c:pt idx="5">
                  <c:v>6491.9999999999991</c:v>
                </c:pt>
                <c:pt idx="6">
                  <c:v>7722.5833333333339</c:v>
                </c:pt>
                <c:pt idx="7">
                  <c:v>9115.9166666666661</c:v>
                </c:pt>
                <c:pt idx="8">
                  <c:v>10484.833333333332</c:v>
                </c:pt>
                <c:pt idx="9">
                  <c:v>11954</c:v>
                </c:pt>
                <c:pt idx="10">
                  <c:v>13504.333333333336</c:v>
                </c:pt>
                <c:pt idx="11">
                  <c:v>15070.333333333332</c:v>
                </c:pt>
                <c:pt idx="12">
                  <c:v>16712.083333333328</c:v>
                </c:pt>
                <c:pt idx="13">
                  <c:v>18372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C8-40C2-90BD-9C9C965571F1}"/>
            </c:ext>
          </c:extLst>
        </c:ser>
        <c:ser>
          <c:idx val="3"/>
          <c:order val="3"/>
          <c:tx>
            <c:strRef>
              <c:f>GeometryV4!$AE$2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GeometryV4!$AH$4:$AH$19</c:f>
              <c:numCache>
                <c:formatCode>0.00</c:formatCode>
                <c:ptCount val="16"/>
                <c:pt idx="0">
                  <c:v>3744.5032916276937</c:v>
                </c:pt>
                <c:pt idx="1">
                  <c:v>4501.84590543587</c:v>
                </c:pt>
                <c:pt idx="2">
                  <c:v>5268.8114295956511</c:v>
                </c:pt>
                <c:pt idx="3">
                  <c:v>6017.7137895852666</c:v>
                </c:pt>
                <c:pt idx="4">
                  <c:v>6748.2892274728865</c:v>
                </c:pt>
                <c:pt idx="5">
                  <c:v>7478.1031706863532</c:v>
                </c:pt>
                <c:pt idx="6">
                  <c:v>8174.3773149554963</c:v>
                </c:pt>
                <c:pt idx="7">
                  <c:v>8931.345562666882</c:v>
                </c:pt>
                <c:pt idx="8">
                  <c:v>9665.8050488087083</c:v>
                </c:pt>
                <c:pt idx="9">
                  <c:v>9665.8050488087083</c:v>
                </c:pt>
                <c:pt idx="10">
                  <c:v>11122.323144136157</c:v>
                </c:pt>
                <c:pt idx="11">
                  <c:v>11850.839568491429</c:v>
                </c:pt>
                <c:pt idx="12">
                  <c:v>12558.110716853811</c:v>
                </c:pt>
                <c:pt idx="13">
                  <c:v>13259.859965288526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GeometryV4!$AF$4:$AF$20</c:f>
              <c:numCache>
                <c:formatCode>0.00</c:formatCode>
                <c:ptCount val="17"/>
                <c:pt idx="0">
                  <c:v>1336.7500000000002</c:v>
                </c:pt>
                <c:pt idx="1">
                  <c:v>1913.2499999999998</c:v>
                </c:pt>
                <c:pt idx="2">
                  <c:v>2630.7272727272725</c:v>
                </c:pt>
                <c:pt idx="3">
                  <c:v>3417.7272727272721</c:v>
                </c:pt>
                <c:pt idx="4">
                  <c:v>4267.818181818182</c:v>
                </c:pt>
                <c:pt idx="5">
                  <c:v>5201.833333333333</c:v>
                </c:pt>
                <c:pt idx="6">
                  <c:v>6148.0000000000009</c:v>
                </c:pt>
                <c:pt idx="7">
                  <c:v>7212.9166666666661</c:v>
                </c:pt>
                <c:pt idx="8">
                  <c:v>8423.9166666666661</c:v>
                </c:pt>
                <c:pt idx="9">
                  <c:v>8423.9166666666661</c:v>
                </c:pt>
                <c:pt idx="10">
                  <c:v>10932.166666666666</c:v>
                </c:pt>
                <c:pt idx="11">
                  <c:v>12260.25</c:v>
                </c:pt>
                <c:pt idx="12">
                  <c:v>13552.166666666664</c:v>
                </c:pt>
                <c:pt idx="13">
                  <c:v>14977.5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C8-40C2-90BD-9C9C96557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9296"/>
        <c:axId val="36713536"/>
      </c:scatterChart>
      <c:valAx>
        <c:axId val="367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3536"/>
        <c:crosses val="autoZero"/>
        <c:crossBetween val="midCat"/>
      </c:valAx>
      <c:valAx>
        <c:axId val="36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7.407407407407407E-2"/>
          <c:w val="0.8712939632545931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GeometryV3!$A$2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GeometryV3!$D$4:$D$17</c:f>
              <c:numCache>
                <c:formatCode>0</c:formatCode>
                <c:ptCount val="14"/>
                <c:pt idx="0">
                  <c:v>342.14027056109177</c:v>
                </c:pt>
                <c:pt idx="1">
                  <c:v>409.64687753797068</c:v>
                </c:pt>
                <c:pt idx="2">
                  <c:v>469.31531764861705</c:v>
                </c:pt>
                <c:pt idx="3">
                  <c:v>533.21194564277505</c:v>
                </c:pt>
                <c:pt idx="4">
                  <c:v>590.43913746635656</c:v>
                </c:pt>
                <c:pt idx="5">
                  <c:v>652.09306601749927</c:v>
                </c:pt>
                <c:pt idx="6">
                  <c:v>717.22159933951093</c:v>
                </c:pt>
                <c:pt idx="7">
                  <c:v>782.02523455307744</c:v>
                </c:pt>
                <c:pt idx="8">
                  <c:v>847.93824407710349</c:v>
                </c:pt>
                <c:pt idx="9">
                  <c:v>912.36387283757551</c:v>
                </c:pt>
                <c:pt idx="10">
                  <c:v>977.13557362167967</c:v>
                </c:pt>
                <c:pt idx="11">
                  <c:v>1041.9031090454193</c:v>
                </c:pt>
                <c:pt idx="12">
                  <c:v>1105.1815281387862</c:v>
                </c:pt>
                <c:pt idx="13">
                  <c:v>1166.6091387767817</c:v>
                </c:pt>
              </c:numCache>
            </c:numRef>
          </c:xVal>
          <c:yVal>
            <c:numRef>
              <c:f>GeometryV3!$E$4:$E$17</c:f>
              <c:numCache>
                <c:formatCode>General</c:formatCode>
                <c:ptCount val="14"/>
                <c:pt idx="0">
                  <c:v>4.1055316031577886</c:v>
                </c:pt>
                <c:pt idx="1">
                  <c:v>4.082963108238256</c:v>
                </c:pt>
                <c:pt idx="2">
                  <c:v>4.071354095610312</c:v>
                </c:pt>
                <c:pt idx="3">
                  <c:v>4.013920254600599</c:v>
                </c:pt>
                <c:pt idx="4">
                  <c:v>3.9555603235516443</c:v>
                </c:pt>
                <c:pt idx="5">
                  <c:v>3.9215642047465469</c:v>
                </c:pt>
                <c:pt idx="6">
                  <c:v>3.8653746067992021</c:v>
                </c:pt>
                <c:pt idx="7">
                  <c:v>3.8279862070064965</c:v>
                </c:pt>
                <c:pt idx="8">
                  <c:v>3.765592571429063</c:v>
                </c:pt>
                <c:pt idx="9">
                  <c:v>3.7271287362313337</c:v>
                </c:pt>
                <c:pt idx="10">
                  <c:v>3.692050274413802</c:v>
                </c:pt>
                <c:pt idx="11">
                  <c:v>3.6513406292578767</c:v>
                </c:pt>
                <c:pt idx="12">
                  <c:v>3.6075130216008611</c:v>
                </c:pt>
                <c:pt idx="13">
                  <c:v>3.5677258062294794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B-4475-8F95-EC616E1316BC}"/>
            </c:ext>
          </c:extLst>
        </c:ser>
        <c:ser>
          <c:idx val="1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GeometryV3!$N$4:$N$17</c:f>
              <c:numCache>
                <c:formatCode>0</c:formatCode>
                <c:ptCount val="14"/>
                <c:pt idx="0">
                  <c:v>497.92682503410953</c:v>
                </c:pt>
                <c:pt idx="1">
                  <c:v>590.53096100810274</c:v>
                </c:pt>
                <c:pt idx="2">
                  <c:v>694.76491658248597</c:v>
                </c:pt>
                <c:pt idx="3">
                  <c:v>797.09259903515476</c:v>
                </c:pt>
                <c:pt idx="4">
                  <c:v>892.02764729893522</c:v>
                </c:pt>
                <c:pt idx="5">
                  <c:v>991.13198473867214</c:v>
                </c:pt>
                <c:pt idx="6">
                  <c:v>1082.8500172996137</c:v>
                </c:pt>
                <c:pt idx="7">
                  <c:v>1179.1504703680512</c:v>
                </c:pt>
                <c:pt idx="8">
                  <c:v>1278.2927836683473</c:v>
                </c:pt>
                <c:pt idx="9">
                  <c:v>1376.0299901279468</c:v>
                </c:pt>
                <c:pt idx="10">
                  <c:v>1474.248224154632</c:v>
                </c:pt>
                <c:pt idx="11">
                  <c:v>1571.2259134030446</c:v>
                </c:pt>
                <c:pt idx="12">
                  <c:v>1664.2604424633773</c:v>
                </c:pt>
                <c:pt idx="13">
                  <c:v>1758.9892791486664</c:v>
                </c:pt>
              </c:numCache>
            </c:numRef>
          </c:xVal>
          <c:yVal>
            <c:numRef>
              <c:f>GeometryV3!$O$4:$O$17</c:f>
              <c:numCache>
                <c:formatCode>0.00E+00</c:formatCode>
                <c:ptCount val="14"/>
                <c:pt idx="0">
                  <c:v>2.5953459747506815</c:v>
                </c:pt>
                <c:pt idx="1">
                  <c:v>2.6317619150622069</c:v>
                </c:pt>
                <c:pt idx="2">
                  <c:v>2.6074324417411026</c:v>
                </c:pt>
                <c:pt idx="3">
                  <c:v>2.5664877449925809</c:v>
                </c:pt>
                <c:pt idx="4">
                  <c:v>2.5334298040080308</c:v>
                </c:pt>
                <c:pt idx="5">
                  <c:v>2.501172482725035</c:v>
                </c:pt>
                <c:pt idx="6">
                  <c:v>2.4739094453695372</c:v>
                </c:pt>
                <c:pt idx="7">
                  <c:v>2.4528222046372221</c:v>
                </c:pt>
                <c:pt idx="8">
                  <c:v>2.4160499793933328</c:v>
                </c:pt>
                <c:pt idx="9">
                  <c:v>2.3848112922956259</c:v>
                </c:pt>
                <c:pt idx="10">
                  <c:v>2.3518752024222702</c:v>
                </c:pt>
                <c:pt idx="11">
                  <c:v>2.3253977837525808</c:v>
                </c:pt>
                <c:pt idx="12">
                  <c:v>2.293794279957913</c:v>
                </c:pt>
                <c:pt idx="13">
                  <c:v>2.264421771640317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B-4475-8F95-EC616E1316BC}"/>
            </c:ext>
          </c:extLst>
        </c:ser>
        <c:ser>
          <c:idx val="2"/>
          <c:order val="2"/>
          <c:tx>
            <c:strRef>
              <c:f>GeometryV3!$U$2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GeometryV3!$X$4:$X$17</c:f>
              <c:numCache>
                <c:formatCode>0.00</c:formatCode>
                <c:ptCount val="14"/>
                <c:pt idx="0">
                  <c:v>578.98353048990361</c:v>
                </c:pt>
                <c:pt idx="1">
                  <c:v>694.23907668069467</c:v>
                </c:pt>
                <c:pt idx="2">
                  <c:v>812.55631093440513</c:v>
                </c:pt>
                <c:pt idx="3">
                  <c:v>933.24962447113387</c:v>
                </c:pt>
                <c:pt idx="4">
                  <c:v>1043.8989002236738</c:v>
                </c:pt>
                <c:pt idx="5">
                  <c:v>1150.3965792994429</c:v>
                </c:pt>
                <c:pt idx="6">
                  <c:v>1265.7456770699341</c:v>
                </c:pt>
                <c:pt idx="7">
                  <c:v>1380.0081372608299</c:v>
                </c:pt>
                <c:pt idx="8">
                  <c:v>1494.0978868430473</c:v>
                </c:pt>
                <c:pt idx="9">
                  <c:v>1607.1873541500088</c:v>
                </c:pt>
                <c:pt idx="10">
                  <c:v>1719.0606509208651</c:v>
                </c:pt>
                <c:pt idx="11">
                  <c:v>1829.0701123730771</c:v>
                </c:pt>
                <c:pt idx="12">
                  <c:v>1939.2522844339667</c:v>
                </c:pt>
                <c:pt idx="13">
                  <c:v>2049.2047292429288</c:v>
                </c:pt>
              </c:numCache>
            </c:numRef>
          </c:xVal>
          <c:yVal>
            <c:numRef>
              <c:f>GeometryV3!$Y$4:$Y$17</c:f>
              <c:numCache>
                <c:formatCode>General</c:formatCode>
                <c:ptCount val="14"/>
                <c:pt idx="0">
                  <c:v>2.4409197927634465</c:v>
                </c:pt>
                <c:pt idx="1">
                  <c:v>2.4737463297419096</c:v>
                </c:pt>
                <c:pt idx="2">
                  <c:v>2.4902336539454617</c:v>
                </c:pt>
                <c:pt idx="3">
                  <c:v>2.4674374993587422</c:v>
                </c:pt>
                <c:pt idx="4">
                  <c:v>2.4463370004513236</c:v>
                </c:pt>
                <c:pt idx="5">
                  <c:v>2.4444010637761409</c:v>
                </c:pt>
                <c:pt idx="6">
                  <c:v>2.4155741313097914</c:v>
                </c:pt>
                <c:pt idx="7">
                  <c:v>2.386796283414542</c:v>
                </c:pt>
                <c:pt idx="8">
                  <c:v>2.3697708440753829</c:v>
                </c:pt>
                <c:pt idx="9">
                  <c:v>2.3324044806373534</c:v>
                </c:pt>
                <c:pt idx="10">
                  <c:v>2.3175029906320188</c:v>
                </c:pt>
                <c:pt idx="11">
                  <c:v>2.2985272454766039</c:v>
                </c:pt>
                <c:pt idx="12">
                  <c:v>2.2731150598902992</c:v>
                </c:pt>
                <c:pt idx="13">
                  <c:v>2.2476214854298751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3B-4475-8F95-EC616E1316BC}"/>
            </c:ext>
          </c:extLst>
        </c:ser>
        <c:ser>
          <c:idx val="3"/>
          <c:order val="3"/>
          <c:tx>
            <c:strRef>
              <c:f>GeometryV3!$AE$2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GeometryV3!$AH$4:$AH$17</c:f>
              <c:numCache>
                <c:formatCode>0.00</c:formatCode>
                <c:ptCount val="14"/>
                <c:pt idx="0">
                  <c:v>657.34065729455358</c:v>
                </c:pt>
                <c:pt idx="1">
                  <c:v>789.65728913195107</c:v>
                </c:pt>
                <c:pt idx="2">
                  <c:v>926.67025448522611</c:v>
                </c:pt>
                <c:pt idx="3">
                  <c:v>1052.5298957989592</c:v>
                </c:pt>
                <c:pt idx="4">
                  <c:v>1177.298394084047</c:v>
                </c:pt>
                <c:pt idx="5">
                  <c:v>1308.4122972296091</c:v>
                </c:pt>
                <c:pt idx="6">
                  <c:v>1441.2479147354013</c:v>
                </c:pt>
                <c:pt idx="7">
                  <c:v>1568.4653064341262</c:v>
                </c:pt>
                <c:pt idx="8">
                  <c:v>1699.2908842083577</c:v>
                </c:pt>
                <c:pt idx="9">
                  <c:v>1829.8528502145157</c:v>
                </c:pt>
                <c:pt idx="10">
                  <c:v>1961.0244184343439</c:v>
                </c:pt>
                <c:pt idx="11">
                  <c:v>2086.4541928308208</c:v>
                </c:pt>
                <c:pt idx="12">
                  <c:v>2209.9727819087652</c:v>
                </c:pt>
                <c:pt idx="13">
                  <c:v>2335.3448912309759</c:v>
                </c:pt>
              </c:numCache>
            </c:numRef>
          </c:xVal>
          <c:yVal>
            <c:numRef>
              <c:f>GeometryV3!$AI$4:$AI$17</c:f>
              <c:numCache>
                <c:formatCode>General</c:formatCode>
                <c:ptCount val="14"/>
                <c:pt idx="0">
                  <c:v>1.9852437153935862</c:v>
                </c:pt>
                <c:pt idx="1">
                  <c:v>1.9916986406223354</c:v>
                </c:pt>
                <c:pt idx="2">
                  <c:v>2.0163715927245365</c:v>
                </c:pt>
                <c:pt idx="3">
                  <c:v>2.0170670575077052</c:v>
                </c:pt>
                <c:pt idx="4">
                  <c:v>2.0077909428009857</c:v>
                </c:pt>
                <c:pt idx="5">
                  <c:v>1.9740461676391503</c:v>
                </c:pt>
                <c:pt idx="6">
                  <c:v>1.95362721539068</c:v>
                </c:pt>
                <c:pt idx="7">
                  <c:v>1.9439091566259075</c:v>
                </c:pt>
                <c:pt idx="8">
                  <c:v>1.9108041683960171</c:v>
                </c:pt>
                <c:pt idx="9">
                  <c:v>1.8910404903737505</c:v>
                </c:pt>
                <c:pt idx="10">
                  <c:v>1.8664019471865962</c:v>
                </c:pt>
                <c:pt idx="11">
                  <c:v>1.8514474589519112</c:v>
                </c:pt>
                <c:pt idx="12">
                  <c:v>1.831920958703126</c:v>
                </c:pt>
                <c:pt idx="13">
                  <c:v>1.8041692271814782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3B-4475-8F95-EC616E13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822431"/>
        <c:axId val="1256819551"/>
      </c:scatterChart>
      <c:valAx>
        <c:axId val="125682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819551"/>
        <c:crosses val="autoZero"/>
        <c:crossBetween val="midCat"/>
      </c:valAx>
      <c:valAx>
        <c:axId val="12568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8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 (V3)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GeometryV3!$A$2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GeometryV3!$D$4:$D$17</c:f>
              <c:numCache>
                <c:formatCode>0</c:formatCode>
                <c:ptCount val="14"/>
                <c:pt idx="0">
                  <c:v>342.14027056109177</c:v>
                </c:pt>
                <c:pt idx="1">
                  <c:v>409.64687753797068</c:v>
                </c:pt>
                <c:pt idx="2">
                  <c:v>469.31531764861705</c:v>
                </c:pt>
                <c:pt idx="3">
                  <c:v>533.21194564277505</c:v>
                </c:pt>
                <c:pt idx="4">
                  <c:v>590.43913746635656</c:v>
                </c:pt>
                <c:pt idx="5">
                  <c:v>652.09306601749927</c:v>
                </c:pt>
                <c:pt idx="6">
                  <c:v>717.22159933951093</c:v>
                </c:pt>
                <c:pt idx="7">
                  <c:v>782.02523455307744</c:v>
                </c:pt>
                <c:pt idx="8">
                  <c:v>847.93824407710349</c:v>
                </c:pt>
                <c:pt idx="9">
                  <c:v>912.36387283757551</c:v>
                </c:pt>
                <c:pt idx="10">
                  <c:v>977.13557362167967</c:v>
                </c:pt>
                <c:pt idx="11">
                  <c:v>1041.9031090454193</c:v>
                </c:pt>
                <c:pt idx="12">
                  <c:v>1105.1815281387862</c:v>
                </c:pt>
                <c:pt idx="13">
                  <c:v>1166.6091387767817</c:v>
                </c:pt>
              </c:numCache>
            </c:numRef>
          </c:xVal>
          <c:yVal>
            <c:numRef>
              <c:f>GeometryV3!$B$4:$B$17</c:f>
              <c:numCache>
                <c:formatCode>General</c:formatCode>
                <c:ptCount val="14"/>
                <c:pt idx="0">
                  <c:v>5452.6666666666661</c:v>
                </c:pt>
                <c:pt idx="1">
                  <c:v>7773.6666666666661</c:v>
                </c:pt>
                <c:pt idx="2">
                  <c:v>10174.181818181816</c:v>
                </c:pt>
                <c:pt idx="3">
                  <c:v>12947.909090909094</c:v>
                </c:pt>
                <c:pt idx="4">
                  <c:v>15645.499999999998</c:v>
                </c:pt>
                <c:pt idx="5">
                  <c:v>18919.5</c:v>
                </c:pt>
                <c:pt idx="6">
                  <c:v>22559.5</c:v>
                </c:pt>
                <c:pt idx="7">
                  <c:v>26560.916666666668</c:v>
                </c:pt>
                <c:pt idx="8">
                  <c:v>30718</c:v>
                </c:pt>
                <c:pt idx="9">
                  <c:v>35199.923076923071</c:v>
                </c:pt>
                <c:pt idx="10">
                  <c:v>39995.25</c:v>
                </c:pt>
                <c:pt idx="11">
                  <c:v>44971.583333333336</c:v>
                </c:pt>
                <c:pt idx="12">
                  <c:v>49992.666666666664</c:v>
                </c:pt>
                <c:pt idx="13">
                  <c:v>55090.076923076922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9-4EE6-8AAE-B0A207F80770}"/>
            </c:ext>
          </c:extLst>
        </c:ser>
        <c:ser>
          <c:idx val="1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GeometryV3!$N$4:$N$25</c:f>
              <c:numCache>
                <c:formatCode>0</c:formatCode>
                <c:ptCount val="22"/>
                <c:pt idx="0">
                  <c:v>497.92682503410953</c:v>
                </c:pt>
                <c:pt idx="1">
                  <c:v>590.53096100810274</c:v>
                </c:pt>
                <c:pt idx="2">
                  <c:v>694.76491658248597</c:v>
                </c:pt>
                <c:pt idx="3">
                  <c:v>797.09259903515476</c:v>
                </c:pt>
                <c:pt idx="4">
                  <c:v>892.02764729893522</c:v>
                </c:pt>
                <c:pt idx="5">
                  <c:v>991.13198473867214</c:v>
                </c:pt>
                <c:pt idx="6">
                  <c:v>1082.8500172996137</c:v>
                </c:pt>
                <c:pt idx="7">
                  <c:v>1179.1504703680512</c:v>
                </c:pt>
                <c:pt idx="8">
                  <c:v>1278.2927836683473</c:v>
                </c:pt>
                <c:pt idx="9">
                  <c:v>1376.0299901279468</c:v>
                </c:pt>
                <c:pt idx="10">
                  <c:v>1474.248224154632</c:v>
                </c:pt>
                <c:pt idx="11">
                  <c:v>1571.2259134030446</c:v>
                </c:pt>
                <c:pt idx="12">
                  <c:v>1664.2604424633773</c:v>
                </c:pt>
                <c:pt idx="13">
                  <c:v>1758.9892791486664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GeometryV3!$L$4:$L$24</c:f>
              <c:numCache>
                <c:formatCode>General</c:formatCode>
                <c:ptCount val="21"/>
                <c:pt idx="0">
                  <c:v>2616.4166666666674</c:v>
                </c:pt>
                <c:pt idx="1">
                  <c:v>3731.7500000000005</c:v>
                </c:pt>
                <c:pt idx="2">
                  <c:v>5117.636363636364</c:v>
                </c:pt>
                <c:pt idx="3">
                  <c:v>6630.363636363636</c:v>
                </c:pt>
                <c:pt idx="4">
                  <c:v>8196.8333333333358</c:v>
                </c:pt>
                <c:pt idx="5">
                  <c:v>9990.5</c:v>
                </c:pt>
                <c:pt idx="6">
                  <c:v>11795.083333333332</c:v>
                </c:pt>
                <c:pt idx="7">
                  <c:v>13867.083333333332</c:v>
                </c:pt>
                <c:pt idx="8">
                  <c:v>16052.666666666668</c:v>
                </c:pt>
                <c:pt idx="9">
                  <c:v>18360.75</c:v>
                </c:pt>
                <c:pt idx="10">
                  <c:v>20784.333333333336</c:v>
                </c:pt>
                <c:pt idx="11">
                  <c:v>23342.916666666668</c:v>
                </c:pt>
                <c:pt idx="12">
                  <c:v>25833.166666666668</c:v>
                </c:pt>
                <c:pt idx="13">
                  <c:v>28488.153846153848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9-4EE6-8AAE-B0A207F80770}"/>
            </c:ext>
          </c:extLst>
        </c:ser>
        <c:ser>
          <c:idx val="2"/>
          <c:order val="2"/>
          <c:tx>
            <c:strRef>
              <c:f>GeometryV3!$U$2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GeometryV3!$X$4:$X$17</c:f>
              <c:numCache>
                <c:formatCode>0.00</c:formatCode>
                <c:ptCount val="14"/>
                <c:pt idx="0">
                  <c:v>578.98353048990361</c:v>
                </c:pt>
                <c:pt idx="1">
                  <c:v>694.23907668069467</c:v>
                </c:pt>
                <c:pt idx="2">
                  <c:v>812.55631093440513</c:v>
                </c:pt>
                <c:pt idx="3">
                  <c:v>933.24962447113387</c:v>
                </c:pt>
                <c:pt idx="4">
                  <c:v>1043.8989002236738</c:v>
                </c:pt>
                <c:pt idx="5">
                  <c:v>1150.3965792994429</c:v>
                </c:pt>
                <c:pt idx="6">
                  <c:v>1265.7456770699341</c:v>
                </c:pt>
                <c:pt idx="7">
                  <c:v>1380.0081372608299</c:v>
                </c:pt>
                <c:pt idx="8">
                  <c:v>1494.0978868430473</c:v>
                </c:pt>
                <c:pt idx="9">
                  <c:v>1607.1873541500088</c:v>
                </c:pt>
                <c:pt idx="10">
                  <c:v>1719.0606509208651</c:v>
                </c:pt>
                <c:pt idx="11">
                  <c:v>1829.0701123730771</c:v>
                </c:pt>
                <c:pt idx="12">
                  <c:v>1939.2522844339667</c:v>
                </c:pt>
                <c:pt idx="13">
                  <c:v>2049.2047292429288</c:v>
                </c:pt>
              </c:numCache>
            </c:numRef>
          </c:xVal>
          <c:yVal>
            <c:numRef>
              <c:f>GeometryV3!$V$4:$V$17</c:f>
              <c:numCache>
                <c:formatCode>0.00</c:formatCode>
                <c:ptCount val="14"/>
                <c:pt idx="0">
                  <c:v>1727.5833333333335</c:v>
                </c:pt>
                <c:pt idx="1">
                  <c:v>2517.2500000000005</c:v>
                </c:pt>
                <c:pt idx="2">
                  <c:v>3471.3636363636365</c:v>
                </c:pt>
                <c:pt idx="3">
                  <c:v>4537.2727272727279</c:v>
                </c:pt>
                <c:pt idx="4">
                  <c:v>5628.4166666666661</c:v>
                </c:pt>
                <c:pt idx="5">
                  <c:v>6830.0000000000009</c:v>
                </c:pt>
                <c:pt idx="6">
                  <c:v>8170.8333333333339</c:v>
                </c:pt>
                <c:pt idx="7">
                  <c:v>9596.9166666666661</c:v>
                </c:pt>
                <c:pt idx="8">
                  <c:v>11169.083333333334</c:v>
                </c:pt>
                <c:pt idx="9">
                  <c:v>12720.083333333332</c:v>
                </c:pt>
                <c:pt idx="10">
                  <c:v>14459.583333333338</c:v>
                </c:pt>
                <c:pt idx="11">
                  <c:v>16235.416666666666</c:v>
                </c:pt>
                <c:pt idx="12">
                  <c:v>18048.583333333336</c:v>
                </c:pt>
                <c:pt idx="13">
                  <c:v>19927.230769230773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E9-4EE6-8AAE-B0A207F80770}"/>
            </c:ext>
          </c:extLst>
        </c:ser>
        <c:ser>
          <c:idx val="3"/>
          <c:order val="3"/>
          <c:tx>
            <c:strRef>
              <c:f>GeometryV3!$AE$2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GeometryV3!$AH$4:$AH$17</c:f>
              <c:numCache>
                <c:formatCode>0.00</c:formatCode>
                <c:ptCount val="14"/>
                <c:pt idx="0">
                  <c:v>657.34065729455358</c:v>
                </c:pt>
                <c:pt idx="1">
                  <c:v>789.65728913195107</c:v>
                </c:pt>
                <c:pt idx="2">
                  <c:v>926.67025448522611</c:v>
                </c:pt>
                <c:pt idx="3">
                  <c:v>1052.5298957989592</c:v>
                </c:pt>
                <c:pt idx="4">
                  <c:v>1177.298394084047</c:v>
                </c:pt>
                <c:pt idx="5">
                  <c:v>1308.4122972296091</c:v>
                </c:pt>
                <c:pt idx="6">
                  <c:v>1441.2479147354013</c:v>
                </c:pt>
                <c:pt idx="7">
                  <c:v>1568.4653064341262</c:v>
                </c:pt>
                <c:pt idx="8">
                  <c:v>1699.2908842083577</c:v>
                </c:pt>
                <c:pt idx="9">
                  <c:v>1829.8528502145157</c:v>
                </c:pt>
                <c:pt idx="10">
                  <c:v>1961.0244184343439</c:v>
                </c:pt>
                <c:pt idx="11">
                  <c:v>2086.4541928308208</c:v>
                </c:pt>
                <c:pt idx="12">
                  <c:v>2209.9727819087652</c:v>
                </c:pt>
                <c:pt idx="13">
                  <c:v>2335.3448912309759</c:v>
                </c:pt>
              </c:numCache>
            </c:numRef>
          </c:xVal>
          <c:yVal>
            <c:numRef>
              <c:f>GeometryV3!$AF$4:$AF$17</c:f>
              <c:numCache>
                <c:formatCode>0.00</c:formatCode>
                <c:ptCount val="14"/>
                <c:pt idx="0">
                  <c:v>1098.1666666666665</c:v>
                </c:pt>
                <c:pt idx="1">
                  <c:v>1589.916666666667</c:v>
                </c:pt>
                <c:pt idx="2">
                  <c:v>2216.6363636363635</c:v>
                </c:pt>
                <c:pt idx="3">
                  <c:v>2860.636363636364</c:v>
                </c:pt>
                <c:pt idx="4">
                  <c:v>3562.583333333333</c:v>
                </c:pt>
                <c:pt idx="5">
                  <c:v>4326.333333333333</c:v>
                </c:pt>
                <c:pt idx="6">
                  <c:v>5195.0833333333339</c:v>
                </c:pt>
                <c:pt idx="7">
                  <c:v>6122.0833333333339</c:v>
                </c:pt>
                <c:pt idx="8">
                  <c:v>7063.583333333333</c:v>
                </c:pt>
                <c:pt idx="9">
                  <c:v>8105.9999999999991</c:v>
                </c:pt>
                <c:pt idx="10">
                  <c:v>9188.5</c:v>
                </c:pt>
                <c:pt idx="11">
                  <c:v>10318.166666666666</c:v>
                </c:pt>
                <c:pt idx="12">
                  <c:v>11453.916666666668</c:v>
                </c:pt>
                <c:pt idx="13">
                  <c:v>12596.583333333334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E9-4EE6-8AAE-B0A207F80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708863"/>
        <c:axId val="1253708383"/>
      </c:scatterChart>
      <c:valAx>
        <c:axId val="125370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708383"/>
        <c:crosses val="autoZero"/>
        <c:crossBetween val="midCat"/>
      </c:valAx>
      <c:valAx>
        <c:axId val="12537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70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GeometryV2!$A$2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GeometryV2!$D$4:$D$17</c:f>
              <c:numCache>
                <c:formatCode>0</c:formatCode>
                <c:ptCount val="14"/>
                <c:pt idx="0">
                  <c:v>1431.1692171409286</c:v>
                </c:pt>
                <c:pt idx="1">
                  <c:v>1811.7367613900972</c:v>
                </c:pt>
                <c:pt idx="2">
                  <c:v>2158.1975705836417</c:v>
                </c:pt>
                <c:pt idx="3">
                  <c:v>2508.2931377140662</c:v>
                </c:pt>
                <c:pt idx="4">
                  <c:v>2821.983896867278</c:v>
                </c:pt>
                <c:pt idx="5">
                  <c:v>3150.7198339986544</c:v>
                </c:pt>
                <c:pt idx="6">
                  <c:v>3473.7799971497088</c:v>
                </c:pt>
                <c:pt idx="7">
                  <c:v>3794.8659105269471</c:v>
                </c:pt>
                <c:pt idx="8">
                  <c:v>4180.4904655350347</c:v>
                </c:pt>
                <c:pt idx="9">
                  <c:v>4533.7070035670449</c:v>
                </c:pt>
                <c:pt idx="10">
                  <c:v>4844.7607293852307</c:v>
                </c:pt>
                <c:pt idx="11">
                  <c:v>5165.2621400014004</c:v>
                </c:pt>
                <c:pt idx="12">
                  <c:v>5477.05411234648</c:v>
                </c:pt>
                <c:pt idx="13">
                  <c:v>5785.8888577697517</c:v>
                </c:pt>
              </c:numCache>
            </c:numRef>
          </c:xVal>
          <c:yVal>
            <c:numRef>
              <c:f>GeometryV2!$E$4:$E$17</c:f>
              <c:numCache>
                <c:formatCode>General</c:formatCode>
                <c:ptCount val="14"/>
                <c:pt idx="0" formatCode="_-* #,##0.00000_-;\-* #,##0.00000_-;_-* &quot;-&quot;??_-;_-@_-">
                  <c:v>0.20396604715829078</c:v>
                </c:pt>
                <c:pt idx="1">
                  <c:v>0.20066707254173927</c:v>
                </c:pt>
                <c:pt idx="2">
                  <c:v>0.19815116277194839</c:v>
                </c:pt>
                <c:pt idx="3">
                  <c:v>0.19338571053846612</c:v>
                </c:pt>
                <c:pt idx="4">
                  <c:v>0.19202061109818669</c:v>
                </c:pt>
                <c:pt idx="5">
                  <c:v>0.18835439463226752</c:v>
                </c:pt>
                <c:pt idx="6">
                  <c:v>0.18519638886552159</c:v>
                </c:pt>
                <c:pt idx="7">
                  <c:v>0.1818885143127392</c:v>
                </c:pt>
                <c:pt idx="8">
                  <c:v>0.17894679496759777</c:v>
                </c:pt>
                <c:pt idx="9">
                  <c:v>0.17656024942848136</c:v>
                </c:pt>
                <c:pt idx="10">
                  <c:v>0.17476045877449284</c:v>
                </c:pt>
                <c:pt idx="11">
                  <c:v>0.17255755415098373</c:v>
                </c:pt>
                <c:pt idx="12">
                  <c:v>0.17017505812114062</c:v>
                </c:pt>
                <c:pt idx="13" formatCode="0.00E+00">
                  <c:v>0.16905574496174633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0-4AF0-BBD7-DED6C9F3FA77}"/>
            </c:ext>
          </c:extLst>
        </c:ser>
        <c:ser>
          <c:idx val="1"/>
          <c:order val="1"/>
          <c:tx>
            <c:strRef>
              <c:f>GeometryV2!$K$2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GeometryV2!$N$4:$N$17</c:f>
              <c:numCache>
                <c:formatCode>0</c:formatCode>
                <c:ptCount val="14"/>
                <c:pt idx="0">
                  <c:v>2099.8347206168928</c:v>
                </c:pt>
                <c:pt idx="1">
                  <c:v>2673.7811549994644</c:v>
                </c:pt>
                <c:pt idx="2">
                  <c:v>3186.7510253659857</c:v>
                </c:pt>
                <c:pt idx="3">
                  <c:v>3688.6996016469948</c:v>
                </c:pt>
                <c:pt idx="4">
                  <c:v>4164.048483550705</c:v>
                </c:pt>
                <c:pt idx="5">
                  <c:v>4659.5235808652878</c:v>
                </c:pt>
                <c:pt idx="6">
                  <c:v>5143.4856711726516</c:v>
                </c:pt>
                <c:pt idx="7">
                  <c:v>5533.8666396168555</c:v>
                </c:pt>
                <c:pt idx="8">
                  <c:v>6027.5867749730687</c:v>
                </c:pt>
                <c:pt idx="9">
                  <c:v>6713.2106261371837</c:v>
                </c:pt>
                <c:pt idx="10">
                  <c:v>7206.1563060787612</c:v>
                </c:pt>
                <c:pt idx="11">
                  <c:v>7689.622402833289</c:v>
                </c:pt>
                <c:pt idx="12">
                  <c:v>8175.8141555371558</c:v>
                </c:pt>
                <c:pt idx="13">
                  <c:v>8649.0617826339003</c:v>
                </c:pt>
              </c:numCache>
            </c:numRef>
          </c:xVal>
          <c:yVal>
            <c:numRef>
              <c:f>GeometryV2!$O$4:$O$17</c:f>
              <c:numCache>
                <c:formatCode>0.000000</c:formatCode>
                <c:ptCount val="14"/>
                <c:pt idx="0">
                  <c:v>0.1333041069949078</c:v>
                </c:pt>
                <c:pt idx="1">
                  <c:v>0.12828126255169495</c:v>
                </c:pt>
                <c:pt idx="2">
                  <c:v>0.12597223192991916</c:v>
                </c:pt>
                <c:pt idx="3">
                  <c:v>0.1232113787894636</c:v>
                </c:pt>
                <c:pt idx="4">
                  <c:v>0.12164048890669345</c:v>
                </c:pt>
                <c:pt idx="5">
                  <c:v>0.11824445578367886</c:v>
                </c:pt>
                <c:pt idx="6">
                  <c:v>0.11583582863351656</c:v>
                </c:pt>
                <c:pt idx="7">
                  <c:v>0.11440994557489764</c:v>
                </c:pt>
                <c:pt idx="8">
                  <c:v>0.11155878696527051</c:v>
                </c:pt>
                <c:pt idx="9">
                  <c:v>0.10931245317580413</c:v>
                </c:pt>
                <c:pt idx="10">
                  <c:v>0.10705126601895414</c:v>
                </c:pt>
                <c:pt idx="11">
                  <c:v>0.1055415146964799</c:v>
                </c:pt>
                <c:pt idx="12">
                  <c:v>0.10403899107293954</c:v>
                </c:pt>
                <c:pt idx="13">
                  <c:v>0.10264412682836756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0-4AF0-BBD7-DED6C9F3FA77}"/>
            </c:ext>
          </c:extLst>
        </c:ser>
        <c:ser>
          <c:idx val="2"/>
          <c:order val="2"/>
          <c:tx>
            <c:strRef>
              <c:f>GeometryV2!$U$2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GeometryV2!$X$4:$X$17</c:f>
              <c:numCache>
                <c:formatCode>0.00</c:formatCode>
                <c:ptCount val="14"/>
                <c:pt idx="0">
                  <c:v>2658.8419408787345</c:v>
                </c:pt>
                <c:pt idx="1">
                  <c:v>3376.0409501835948</c:v>
                </c:pt>
                <c:pt idx="2">
                  <c:v>4039.9099830467994</c:v>
                </c:pt>
                <c:pt idx="3">
                  <c:v>4713.0852778286635</c:v>
                </c:pt>
                <c:pt idx="4">
                  <c:v>5331.4421306458617</c:v>
                </c:pt>
                <c:pt idx="5">
                  <c:v>5947.2243403962257</c:v>
                </c:pt>
                <c:pt idx="6">
                  <c:v>6579.7015012830889</c:v>
                </c:pt>
                <c:pt idx="7">
                  <c:v>7143.4115550067399</c:v>
                </c:pt>
                <c:pt idx="8">
                  <c:v>7970.5007865170628</c:v>
                </c:pt>
                <c:pt idx="9">
                  <c:v>8573.664858036549</c:v>
                </c:pt>
                <c:pt idx="10">
                  <c:v>9218.7163917587532</c:v>
                </c:pt>
                <c:pt idx="11">
                  <c:v>9837.7513871694446</c:v>
                </c:pt>
                <c:pt idx="12">
                  <c:v>10444.723490175487</c:v>
                </c:pt>
                <c:pt idx="13">
                  <c:v>11042.842163116371</c:v>
                </c:pt>
              </c:numCache>
            </c:numRef>
          </c:xVal>
          <c:yVal>
            <c:numRef>
              <c:f>GeometryV2!$Y$4:$Y$17</c:f>
              <c:numCache>
                <c:formatCode>0.000000</c:formatCode>
                <c:ptCount val="14"/>
                <c:pt idx="0">
                  <c:v>0.1192016337257111</c:v>
                </c:pt>
                <c:pt idx="1">
                  <c:v>0.1191197947058506</c:v>
                </c:pt>
                <c:pt idx="2">
                  <c:v>0.11749241181285897</c:v>
                </c:pt>
                <c:pt idx="3">
                  <c:v>0.11352300001144801</c:v>
                </c:pt>
                <c:pt idx="4">
                  <c:v>0.11141780468414839</c:v>
                </c:pt>
                <c:pt idx="5">
                  <c:v>0.10930940833783902</c:v>
                </c:pt>
                <c:pt idx="6">
                  <c:v>0.10626433913586454</c:v>
                </c:pt>
                <c:pt idx="7">
                  <c:v>0.10555515092964801</c:v>
                </c:pt>
                <c:pt idx="8">
                  <c:v>0.10331048484353295</c:v>
                </c:pt>
                <c:pt idx="9">
                  <c:v>0.10175359372743586</c:v>
                </c:pt>
                <c:pt idx="10">
                  <c:v>0.10055526063500524</c:v>
                </c:pt>
                <c:pt idx="11">
                  <c:v>0.10042508744815747</c:v>
                </c:pt>
                <c:pt idx="12">
                  <c:v>9.9559769005518245E-2</c:v>
                </c:pt>
                <c:pt idx="13">
                  <c:v>9.8995120618452156E-2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0-4AF0-BBD7-DED6C9F3FA77}"/>
            </c:ext>
          </c:extLst>
        </c:ser>
        <c:ser>
          <c:idx val="3"/>
          <c:order val="3"/>
          <c:tx>
            <c:strRef>
              <c:f>GeometryV2!$AE$2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GeometryV2!$AH$4:$AH$17</c:f>
              <c:numCache>
                <c:formatCode>0.00</c:formatCode>
                <c:ptCount val="14"/>
                <c:pt idx="0">
                  <c:v>3635.4271244893835</c:v>
                </c:pt>
                <c:pt idx="1">
                  <c:v>4384.9967746598559</c:v>
                </c:pt>
                <c:pt idx="2">
                  <c:v>5125.9867465126445</c:v>
                </c:pt>
                <c:pt idx="3">
                  <c:v>5859.5948100101568</c:v>
                </c:pt>
                <c:pt idx="4">
                  <c:v>6598.9530372764757</c:v>
                </c:pt>
                <c:pt idx="5">
                  <c:v>7307.039053132964</c:v>
                </c:pt>
                <c:pt idx="6">
                  <c:v>8162.1079344126447</c:v>
                </c:pt>
                <c:pt idx="7">
                  <c:v>8962.6609234177904</c:v>
                </c:pt>
                <c:pt idx="8">
                  <c:v>9685.424294886654</c:v>
                </c:pt>
                <c:pt idx="9">
                  <c:v>10430.430058076618</c:v>
                </c:pt>
                <c:pt idx="10">
                  <c:v>11185.591781259987</c:v>
                </c:pt>
                <c:pt idx="11">
                  <c:v>11904.896041148453</c:v>
                </c:pt>
                <c:pt idx="12">
                  <c:v>12621.908915021875</c:v>
                </c:pt>
                <c:pt idx="13">
                  <c:v>13365.963081547166</c:v>
                </c:pt>
              </c:numCache>
            </c:numRef>
          </c:xVal>
          <c:yVal>
            <c:numRef>
              <c:f>GeometryV2!$AI$4:$AI$17</c:f>
              <c:numCache>
                <c:formatCode>0.00000</c:formatCode>
                <c:ptCount val="14"/>
                <c:pt idx="0">
                  <c:v>0.10662964579535046</c:v>
                </c:pt>
                <c:pt idx="1">
                  <c:v>0.10664872745638337</c:v>
                </c:pt>
                <c:pt idx="2">
                  <c:v>0.10610982869475513</c:v>
                </c:pt>
                <c:pt idx="3">
                  <c:v>0.10473607314077889</c:v>
                </c:pt>
                <c:pt idx="4">
                  <c:v>0.10326285305941703</c:v>
                </c:pt>
                <c:pt idx="5">
                  <c:v>0.10273256148804594</c:v>
                </c:pt>
                <c:pt idx="6">
                  <c:v>0.10145231030099201</c:v>
                </c:pt>
                <c:pt idx="7">
                  <c:v>9.9710696202158861E-2</c:v>
                </c:pt>
                <c:pt idx="8">
                  <c:v>9.9076610114693972E-2</c:v>
                </c:pt>
                <c:pt idx="9">
                  <c:v>9.7562246756064133E-2</c:v>
                </c:pt>
                <c:pt idx="10">
                  <c:v>9.6372986884474363E-2</c:v>
                </c:pt>
                <c:pt idx="11">
                  <c:v>9.5305799015911227E-2</c:v>
                </c:pt>
                <c:pt idx="12">
                  <c:v>9.4115858231983235E-2</c:v>
                </c:pt>
                <c:pt idx="13">
                  <c:v>9.2551792569752517E-2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00-4AF0-BBD7-DED6C9F3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61871"/>
        <c:axId val="937362831"/>
      </c:scatterChart>
      <c:valAx>
        <c:axId val="93736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362831"/>
        <c:crosses val="autoZero"/>
        <c:crossBetween val="midCat"/>
      </c:valAx>
      <c:valAx>
        <c:axId val="9373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36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Re(V2)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GeometryV2!$D$4:$D$17</c:f>
              <c:numCache>
                <c:formatCode>0</c:formatCode>
                <c:ptCount val="14"/>
                <c:pt idx="0">
                  <c:v>1431.1692171409286</c:v>
                </c:pt>
                <c:pt idx="1">
                  <c:v>1811.7367613900972</c:v>
                </c:pt>
                <c:pt idx="2">
                  <c:v>2158.1975705836417</c:v>
                </c:pt>
                <c:pt idx="3">
                  <c:v>2508.2931377140662</c:v>
                </c:pt>
                <c:pt idx="4">
                  <c:v>2821.983896867278</c:v>
                </c:pt>
                <c:pt idx="5">
                  <c:v>3150.7198339986544</c:v>
                </c:pt>
                <c:pt idx="6">
                  <c:v>3473.7799971497088</c:v>
                </c:pt>
                <c:pt idx="7">
                  <c:v>3794.8659105269471</c:v>
                </c:pt>
                <c:pt idx="8">
                  <c:v>4180.4904655350347</c:v>
                </c:pt>
                <c:pt idx="9">
                  <c:v>4533.7070035670449</c:v>
                </c:pt>
                <c:pt idx="10">
                  <c:v>4844.7607293852307</c:v>
                </c:pt>
                <c:pt idx="11">
                  <c:v>5165.2621400014004</c:v>
                </c:pt>
                <c:pt idx="12">
                  <c:v>5477.05411234648</c:v>
                </c:pt>
                <c:pt idx="13">
                  <c:v>5785.8888577697517</c:v>
                </c:pt>
              </c:numCache>
            </c:numRef>
          </c:xVal>
          <c:yVal>
            <c:numRef>
              <c:f>GeometryV2!$B$4:$B$17</c:f>
              <c:numCache>
                <c:formatCode>General</c:formatCode>
                <c:ptCount val="14"/>
                <c:pt idx="0">
                  <c:v>4610.5925925925931</c:v>
                </c:pt>
                <c:pt idx="1">
                  <c:v>7269.1428571428578</c:v>
                </c:pt>
                <c:pt idx="2">
                  <c:v>10185.818181818184</c:v>
                </c:pt>
                <c:pt idx="3">
                  <c:v>13427.583333333332</c:v>
                </c:pt>
                <c:pt idx="4">
                  <c:v>16876.166666666661</c:v>
                </c:pt>
                <c:pt idx="5">
                  <c:v>20635.368421052633</c:v>
                </c:pt>
                <c:pt idx="6">
                  <c:v>24663.461538461539</c:v>
                </c:pt>
                <c:pt idx="7">
                  <c:v>28907.8</c:v>
                </c:pt>
                <c:pt idx="8">
                  <c:v>34514.000000000007</c:v>
                </c:pt>
                <c:pt idx="9">
                  <c:v>40051.310344827587</c:v>
                </c:pt>
                <c:pt idx="10">
                  <c:v>45269.4</c:v>
                </c:pt>
                <c:pt idx="11">
                  <c:v>50808.41025641025</c:v>
                </c:pt>
                <c:pt idx="12">
                  <c:v>56338.705882352944</c:v>
                </c:pt>
                <c:pt idx="13">
                  <c:v>62457.846153846163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B-4233-86A0-1DF33B46D5F2}"/>
            </c:ext>
          </c:extLst>
        </c:ser>
        <c:ser>
          <c:idx val="1"/>
          <c:order val="1"/>
          <c:tx>
            <c:strRef>
              <c:f>GeometryV2!$K$2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GeometryV2!$N$4:$N$17</c:f>
              <c:numCache>
                <c:formatCode>0</c:formatCode>
                <c:ptCount val="14"/>
                <c:pt idx="0">
                  <c:v>2099.8347206168928</c:v>
                </c:pt>
                <c:pt idx="1">
                  <c:v>2673.7811549994644</c:v>
                </c:pt>
                <c:pt idx="2">
                  <c:v>3186.7510253659857</c:v>
                </c:pt>
                <c:pt idx="3">
                  <c:v>3688.6996016469948</c:v>
                </c:pt>
                <c:pt idx="4">
                  <c:v>4164.048483550705</c:v>
                </c:pt>
                <c:pt idx="5">
                  <c:v>4659.5235808652878</c:v>
                </c:pt>
                <c:pt idx="6">
                  <c:v>5143.4856711726516</c:v>
                </c:pt>
                <c:pt idx="7">
                  <c:v>5533.8666396168555</c:v>
                </c:pt>
                <c:pt idx="8">
                  <c:v>6027.5867749730687</c:v>
                </c:pt>
                <c:pt idx="9">
                  <c:v>6713.2106261371837</c:v>
                </c:pt>
                <c:pt idx="10">
                  <c:v>7206.1563060787612</c:v>
                </c:pt>
                <c:pt idx="11">
                  <c:v>7689.622402833289</c:v>
                </c:pt>
                <c:pt idx="12">
                  <c:v>8175.8141555371558</c:v>
                </c:pt>
                <c:pt idx="13">
                  <c:v>8649.0617826339003</c:v>
                </c:pt>
              </c:numCache>
            </c:numRef>
          </c:xVal>
          <c:yVal>
            <c:numRef>
              <c:f>GeometryV2!$L$4:$L$17</c:f>
              <c:numCache>
                <c:formatCode>General</c:formatCode>
                <c:ptCount val="14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B-4233-86A0-1DF33B46D5F2}"/>
            </c:ext>
          </c:extLst>
        </c:ser>
        <c:ser>
          <c:idx val="2"/>
          <c:order val="2"/>
          <c:tx>
            <c:strRef>
              <c:f>GeometryV2!$U$2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GeometryV2!$X$4:$X$17</c:f>
              <c:numCache>
                <c:formatCode>0.00</c:formatCode>
                <c:ptCount val="14"/>
                <c:pt idx="0">
                  <c:v>2658.8419408787345</c:v>
                </c:pt>
                <c:pt idx="1">
                  <c:v>3376.0409501835948</c:v>
                </c:pt>
                <c:pt idx="2">
                  <c:v>4039.9099830467994</c:v>
                </c:pt>
                <c:pt idx="3">
                  <c:v>4713.0852778286635</c:v>
                </c:pt>
                <c:pt idx="4">
                  <c:v>5331.4421306458617</c:v>
                </c:pt>
                <c:pt idx="5">
                  <c:v>5947.2243403962257</c:v>
                </c:pt>
                <c:pt idx="6">
                  <c:v>6579.7015012830889</c:v>
                </c:pt>
                <c:pt idx="7">
                  <c:v>7143.4115550067399</c:v>
                </c:pt>
                <c:pt idx="8">
                  <c:v>7970.5007865170628</c:v>
                </c:pt>
                <c:pt idx="9">
                  <c:v>8573.664858036549</c:v>
                </c:pt>
                <c:pt idx="10">
                  <c:v>9218.7163917587532</c:v>
                </c:pt>
                <c:pt idx="11">
                  <c:v>9837.7513871694446</c:v>
                </c:pt>
                <c:pt idx="12">
                  <c:v>10444.723490175487</c:v>
                </c:pt>
                <c:pt idx="13">
                  <c:v>11042.842163116371</c:v>
                </c:pt>
              </c:numCache>
            </c:numRef>
          </c:xVal>
          <c:yVal>
            <c:numRef>
              <c:f>GeometryV2!$V$4:$V$17</c:f>
              <c:numCache>
                <c:formatCode>0.00</c:formatCode>
                <c:ptCount val="14"/>
                <c:pt idx="0">
                  <c:v>1700.25</c:v>
                </c:pt>
                <c:pt idx="1">
                  <c:v>2739.3333333333335</c:v>
                </c:pt>
                <c:pt idx="2">
                  <c:v>3868.9999999999995</c:v>
                </c:pt>
                <c:pt idx="3">
                  <c:v>5087.9166666666661</c:v>
                </c:pt>
                <c:pt idx="4">
                  <c:v>6389.8333333333321</c:v>
                </c:pt>
                <c:pt idx="5">
                  <c:v>7800.6666666666652</c:v>
                </c:pt>
                <c:pt idx="6">
                  <c:v>9282.0833333333303</c:v>
                </c:pt>
                <c:pt idx="7">
                  <c:v>10867.666666666666</c:v>
                </c:pt>
                <c:pt idx="8">
                  <c:v>13242.23076923077</c:v>
                </c:pt>
                <c:pt idx="9">
                  <c:v>15091.357142857139</c:v>
                </c:pt>
                <c:pt idx="10">
                  <c:v>17242.142857142851</c:v>
                </c:pt>
                <c:pt idx="11">
                  <c:v>19610.083333333336</c:v>
                </c:pt>
                <c:pt idx="12">
                  <c:v>21914.083333333336</c:v>
                </c:pt>
                <c:pt idx="13">
                  <c:v>24356.846153846156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8B-4233-86A0-1DF33B46D5F2}"/>
            </c:ext>
          </c:extLst>
        </c:ser>
        <c:ser>
          <c:idx val="3"/>
          <c:order val="3"/>
          <c:tx>
            <c:strRef>
              <c:f>GeometryV2!$AE$2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GeometryV2!$AH$4:$AH$17</c:f>
              <c:numCache>
                <c:formatCode>0.00</c:formatCode>
                <c:ptCount val="14"/>
                <c:pt idx="0">
                  <c:v>3635.4271244893835</c:v>
                </c:pt>
                <c:pt idx="1">
                  <c:v>4384.9967746598559</c:v>
                </c:pt>
                <c:pt idx="2">
                  <c:v>5125.9867465126445</c:v>
                </c:pt>
                <c:pt idx="3">
                  <c:v>5859.5948100101568</c:v>
                </c:pt>
                <c:pt idx="4">
                  <c:v>6598.9530372764757</c:v>
                </c:pt>
                <c:pt idx="5">
                  <c:v>7307.039053132964</c:v>
                </c:pt>
                <c:pt idx="6">
                  <c:v>8162.1079344126447</c:v>
                </c:pt>
                <c:pt idx="7">
                  <c:v>8962.6609234177904</c:v>
                </c:pt>
                <c:pt idx="8">
                  <c:v>9685.424294886654</c:v>
                </c:pt>
                <c:pt idx="9">
                  <c:v>10430.430058076618</c:v>
                </c:pt>
                <c:pt idx="10">
                  <c:v>11185.591781259987</c:v>
                </c:pt>
                <c:pt idx="11">
                  <c:v>11904.896041148453</c:v>
                </c:pt>
                <c:pt idx="12">
                  <c:v>12621.908915021875</c:v>
                </c:pt>
                <c:pt idx="13">
                  <c:v>13365.963081547166</c:v>
                </c:pt>
              </c:numCache>
            </c:numRef>
          </c:xVal>
          <c:yVal>
            <c:numRef>
              <c:f>GeometryV2!$AF$4:$AF$17</c:f>
              <c:numCache>
                <c:formatCode>0.00</c:formatCode>
                <c:ptCount val="14"/>
                <c:pt idx="0">
                  <c:v>1701.6666666666665</c:v>
                </c:pt>
                <c:pt idx="1">
                  <c:v>2476.166666666667</c:v>
                </c:pt>
                <c:pt idx="2">
                  <c:v>3366.636363636364</c:v>
                </c:pt>
                <c:pt idx="3">
                  <c:v>4342.272727272727</c:v>
                </c:pt>
                <c:pt idx="4">
                  <c:v>5429.75</c:v>
                </c:pt>
                <c:pt idx="5">
                  <c:v>6623.3333333333339</c:v>
                </c:pt>
                <c:pt idx="6">
                  <c:v>8161.166666666667</c:v>
                </c:pt>
                <c:pt idx="7">
                  <c:v>9671.6666666666661</c:v>
                </c:pt>
                <c:pt idx="8">
                  <c:v>11222.615384615385</c:v>
                </c:pt>
                <c:pt idx="9">
                  <c:v>12816.571428571428</c:v>
                </c:pt>
                <c:pt idx="10">
                  <c:v>14559.916666666666</c:v>
                </c:pt>
                <c:pt idx="11">
                  <c:v>16310.083333333334</c:v>
                </c:pt>
                <c:pt idx="12">
                  <c:v>18105</c:v>
                </c:pt>
                <c:pt idx="13">
                  <c:v>19965.076923076926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8B-4233-86A0-1DF33B46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52335"/>
        <c:axId val="1871649935"/>
      </c:scatterChart>
      <c:valAx>
        <c:axId val="187165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649935"/>
        <c:crosses val="autoZero"/>
        <c:crossBetween val="midCat"/>
      </c:valAx>
      <c:valAx>
        <c:axId val="18716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65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</a:t>
            </a:r>
            <a:r>
              <a:rPr lang="pt-BR" baseline="0"/>
              <a:t> x Re (V2,V3,V4)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xVal>
            <c:numRef>
              <c:f>GeometryV4!$N$4:$N$27</c:f>
              <c:numCache>
                <c:formatCode>0</c:formatCode>
                <c:ptCount val="24"/>
                <c:pt idx="0">
                  <c:v>2482.1586068116017</c:v>
                </c:pt>
                <c:pt idx="1">
                  <c:v>2971.513109560974</c:v>
                </c:pt>
                <c:pt idx="2">
                  <c:v>3480.8372688018344</c:v>
                </c:pt>
                <c:pt idx="3">
                  <c:v>3982.0543350193971</c:v>
                </c:pt>
                <c:pt idx="4">
                  <c:v>4444.3573547251381</c:v>
                </c:pt>
                <c:pt idx="5">
                  <c:v>4927.2837822958245</c:v>
                </c:pt>
                <c:pt idx="6">
                  <c:v>5374.5044410200362</c:v>
                </c:pt>
                <c:pt idx="7">
                  <c:v>5892.655683783596</c:v>
                </c:pt>
                <c:pt idx="8">
                  <c:v>6365.0616101769829</c:v>
                </c:pt>
                <c:pt idx="9">
                  <c:v>6843.9935304569735</c:v>
                </c:pt>
                <c:pt idx="10">
                  <c:v>6843.9935304569735</c:v>
                </c:pt>
                <c:pt idx="11">
                  <c:v>7783.7049705459631</c:v>
                </c:pt>
                <c:pt idx="12">
                  <c:v>7783.7049705459631</c:v>
                </c:pt>
                <c:pt idx="13">
                  <c:v>8719.7098995440174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GeometryV4!$L$4:$L$26</c:f>
              <c:numCache>
                <c:formatCode>General</c:formatCode>
                <c:ptCount val="23"/>
                <c:pt idx="0">
                  <c:v>2597.6666666666665</c:v>
                </c:pt>
                <c:pt idx="1">
                  <c:v>3677.4999999999995</c:v>
                </c:pt>
                <c:pt idx="2">
                  <c:v>4984.545454545455</c:v>
                </c:pt>
                <c:pt idx="3">
                  <c:v>6447.818181818182</c:v>
                </c:pt>
                <c:pt idx="4">
                  <c:v>7917.7272727272739</c:v>
                </c:pt>
                <c:pt idx="5">
                  <c:v>9555.4166666666661</c:v>
                </c:pt>
                <c:pt idx="6">
                  <c:v>11259.000000000002</c:v>
                </c:pt>
                <c:pt idx="7">
                  <c:v>13245.916666666672</c:v>
                </c:pt>
                <c:pt idx="8">
                  <c:v>15220.416666666666</c:v>
                </c:pt>
                <c:pt idx="9">
                  <c:v>17360.5</c:v>
                </c:pt>
                <c:pt idx="10">
                  <c:v>17360.5</c:v>
                </c:pt>
                <c:pt idx="11">
                  <c:v>21975.083333333336</c:v>
                </c:pt>
                <c:pt idx="12">
                  <c:v>21975.083333333336</c:v>
                </c:pt>
                <c:pt idx="13">
                  <c:v>26886.083333333332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E-4553-91FE-DA2132A855A5}"/>
            </c:ext>
          </c:extLst>
        </c:ser>
        <c:ser>
          <c:idx val="2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GeometryV3!$N$4:$N$25</c:f>
              <c:numCache>
                <c:formatCode>0</c:formatCode>
                <c:ptCount val="22"/>
                <c:pt idx="0">
                  <c:v>497.92682503410953</c:v>
                </c:pt>
                <c:pt idx="1">
                  <c:v>590.53096100810274</c:v>
                </c:pt>
                <c:pt idx="2">
                  <c:v>694.76491658248597</c:v>
                </c:pt>
                <c:pt idx="3">
                  <c:v>797.09259903515476</c:v>
                </c:pt>
                <c:pt idx="4">
                  <c:v>892.02764729893522</c:v>
                </c:pt>
                <c:pt idx="5">
                  <c:v>991.13198473867214</c:v>
                </c:pt>
                <c:pt idx="6">
                  <c:v>1082.8500172996137</c:v>
                </c:pt>
                <c:pt idx="7">
                  <c:v>1179.1504703680512</c:v>
                </c:pt>
                <c:pt idx="8">
                  <c:v>1278.2927836683473</c:v>
                </c:pt>
                <c:pt idx="9">
                  <c:v>1376.0299901279468</c:v>
                </c:pt>
                <c:pt idx="10">
                  <c:v>1474.248224154632</c:v>
                </c:pt>
                <c:pt idx="11">
                  <c:v>1571.2259134030446</c:v>
                </c:pt>
                <c:pt idx="12">
                  <c:v>1664.2604424633773</c:v>
                </c:pt>
                <c:pt idx="13">
                  <c:v>1758.9892791486664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GeometryV3!$L$4:$L$25</c:f>
              <c:numCache>
                <c:formatCode>General</c:formatCode>
                <c:ptCount val="22"/>
                <c:pt idx="0">
                  <c:v>2616.4166666666674</c:v>
                </c:pt>
                <c:pt idx="1">
                  <c:v>3731.7500000000005</c:v>
                </c:pt>
                <c:pt idx="2">
                  <c:v>5117.636363636364</c:v>
                </c:pt>
                <c:pt idx="3">
                  <c:v>6630.363636363636</c:v>
                </c:pt>
                <c:pt idx="4">
                  <c:v>8196.8333333333358</c:v>
                </c:pt>
                <c:pt idx="5">
                  <c:v>9990.5</c:v>
                </c:pt>
                <c:pt idx="6">
                  <c:v>11795.083333333332</c:v>
                </c:pt>
                <c:pt idx="7">
                  <c:v>13867.083333333332</c:v>
                </c:pt>
                <c:pt idx="8">
                  <c:v>16052.666666666668</c:v>
                </c:pt>
                <c:pt idx="9">
                  <c:v>18360.75</c:v>
                </c:pt>
                <c:pt idx="10">
                  <c:v>20784.333333333336</c:v>
                </c:pt>
                <c:pt idx="11">
                  <c:v>23342.916666666668</c:v>
                </c:pt>
                <c:pt idx="12">
                  <c:v>25833.166666666668</c:v>
                </c:pt>
                <c:pt idx="13">
                  <c:v>28488.153846153848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E-4553-91FE-DA2132A855A5}"/>
            </c:ext>
          </c:extLst>
        </c:ser>
        <c:ser>
          <c:idx val="0"/>
          <c:order val="2"/>
          <c:tx>
            <c:strRef>
              <c:f>GeometryV2!$K$2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GeometryV2!$N$4:$N$24</c:f>
              <c:numCache>
                <c:formatCode>0</c:formatCode>
                <c:ptCount val="21"/>
                <c:pt idx="0">
                  <c:v>2099.8347206168928</c:v>
                </c:pt>
                <c:pt idx="1">
                  <c:v>2673.7811549994644</c:v>
                </c:pt>
                <c:pt idx="2">
                  <c:v>3186.7510253659857</c:v>
                </c:pt>
                <c:pt idx="3">
                  <c:v>3688.6996016469948</c:v>
                </c:pt>
                <c:pt idx="4">
                  <c:v>4164.048483550705</c:v>
                </c:pt>
                <c:pt idx="5">
                  <c:v>4659.5235808652878</c:v>
                </c:pt>
                <c:pt idx="6">
                  <c:v>5143.4856711726516</c:v>
                </c:pt>
                <c:pt idx="7">
                  <c:v>5533.8666396168555</c:v>
                </c:pt>
                <c:pt idx="8">
                  <c:v>6027.5867749730687</c:v>
                </c:pt>
                <c:pt idx="9">
                  <c:v>6713.2106261371837</c:v>
                </c:pt>
                <c:pt idx="10">
                  <c:v>7206.1563060787612</c:v>
                </c:pt>
                <c:pt idx="11">
                  <c:v>7689.622402833289</c:v>
                </c:pt>
                <c:pt idx="12">
                  <c:v>8175.8141555371558</c:v>
                </c:pt>
                <c:pt idx="13">
                  <c:v>8649.0617826339003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GeometryV2!$L$4:$L$24</c:f>
              <c:numCache>
                <c:formatCode>General</c:formatCode>
                <c:ptCount val="21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E-4553-91FE-DA2132A85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2128"/>
        <c:axId val="33769728"/>
      </c:scatterChart>
      <c:valAx>
        <c:axId val="337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69728"/>
        <c:crosses val="autoZero"/>
        <c:crossBetween val="midCat"/>
      </c:valAx>
      <c:valAx>
        <c:axId val="337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72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xVal>
            <c:numRef>
              <c:f>GeometryV4!$N$4:$N$17</c:f>
              <c:numCache>
                <c:formatCode>0</c:formatCode>
                <c:ptCount val="14"/>
                <c:pt idx="0">
                  <c:v>2482.1586068116017</c:v>
                </c:pt>
                <c:pt idx="1">
                  <c:v>2971.513109560974</c:v>
                </c:pt>
                <c:pt idx="2">
                  <c:v>3480.8372688018344</c:v>
                </c:pt>
                <c:pt idx="3">
                  <c:v>3982.0543350193971</c:v>
                </c:pt>
                <c:pt idx="4">
                  <c:v>4444.3573547251381</c:v>
                </c:pt>
                <c:pt idx="5">
                  <c:v>4927.2837822958245</c:v>
                </c:pt>
                <c:pt idx="6">
                  <c:v>5374.5044410200362</c:v>
                </c:pt>
                <c:pt idx="7">
                  <c:v>5892.655683783596</c:v>
                </c:pt>
                <c:pt idx="8">
                  <c:v>6365.0616101769829</c:v>
                </c:pt>
                <c:pt idx="9">
                  <c:v>6843.9935304569735</c:v>
                </c:pt>
                <c:pt idx="10">
                  <c:v>6843.9935304569735</c:v>
                </c:pt>
                <c:pt idx="11">
                  <c:v>7783.7049705459631</c:v>
                </c:pt>
                <c:pt idx="12">
                  <c:v>7783.7049705459631</c:v>
                </c:pt>
                <c:pt idx="13">
                  <c:v>8719.7098995440174</c:v>
                </c:pt>
              </c:numCache>
            </c:numRef>
          </c:xVal>
          <c:yVal>
            <c:numRef>
              <c:f>GeometryV4!$O$4:$O$17</c:f>
              <c:numCache>
                <c:formatCode>0.00</c:formatCode>
                <c:ptCount val="14"/>
                <c:pt idx="0">
                  <c:v>0.10204835054963037</c:v>
                </c:pt>
                <c:pt idx="1">
                  <c:v>0.10080428788127811</c:v>
                </c:pt>
                <c:pt idx="2">
                  <c:v>9.9572576751508615E-2</c:v>
                </c:pt>
                <c:pt idx="3">
                  <c:v>9.8419248590824779E-2</c:v>
                </c:pt>
                <c:pt idx="4">
                  <c:v>9.7020659099904011E-2</c:v>
                </c:pt>
                <c:pt idx="5">
                  <c:v>9.5261212180868859E-2</c:v>
                </c:pt>
                <c:pt idx="6">
                  <c:v>9.4341894402226387E-2</c:v>
                </c:pt>
                <c:pt idx="7">
                  <c:v>9.2329718916704551E-2</c:v>
                </c:pt>
                <c:pt idx="8">
                  <c:v>9.0929110755278361E-2</c:v>
                </c:pt>
                <c:pt idx="9">
                  <c:v>8.970665733388182E-2</c:v>
                </c:pt>
                <c:pt idx="10">
                  <c:v>8.970665733388182E-2</c:v>
                </c:pt>
                <c:pt idx="11">
                  <c:v>8.7788862903972628E-2</c:v>
                </c:pt>
                <c:pt idx="12">
                  <c:v>8.7788862903972628E-2</c:v>
                </c:pt>
                <c:pt idx="13">
                  <c:v>8.5586465857438315E-2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4E46-AF69-02A906BFD70D}"/>
            </c:ext>
          </c:extLst>
        </c:ser>
        <c:ser>
          <c:idx val="2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GeometryV3!$N$4:$N$17</c:f>
              <c:numCache>
                <c:formatCode>0</c:formatCode>
                <c:ptCount val="14"/>
                <c:pt idx="0">
                  <c:v>497.92682503410953</c:v>
                </c:pt>
                <c:pt idx="1">
                  <c:v>590.53096100810274</c:v>
                </c:pt>
                <c:pt idx="2">
                  <c:v>694.76491658248597</c:v>
                </c:pt>
                <c:pt idx="3">
                  <c:v>797.09259903515476</c:v>
                </c:pt>
                <c:pt idx="4">
                  <c:v>892.02764729893522</c:v>
                </c:pt>
                <c:pt idx="5">
                  <c:v>991.13198473867214</c:v>
                </c:pt>
                <c:pt idx="6">
                  <c:v>1082.8500172996137</c:v>
                </c:pt>
                <c:pt idx="7">
                  <c:v>1179.1504703680512</c:v>
                </c:pt>
                <c:pt idx="8">
                  <c:v>1278.2927836683473</c:v>
                </c:pt>
                <c:pt idx="9">
                  <c:v>1376.0299901279468</c:v>
                </c:pt>
                <c:pt idx="10">
                  <c:v>1474.248224154632</c:v>
                </c:pt>
                <c:pt idx="11">
                  <c:v>1571.2259134030446</c:v>
                </c:pt>
                <c:pt idx="12">
                  <c:v>1664.2604424633773</c:v>
                </c:pt>
                <c:pt idx="13">
                  <c:v>1758.9892791486664</c:v>
                </c:pt>
              </c:numCache>
            </c:numRef>
          </c:xVal>
          <c:yVal>
            <c:numRef>
              <c:f>GeometryV3!$O$4:$O$17</c:f>
              <c:numCache>
                <c:formatCode>0.00E+00</c:formatCode>
                <c:ptCount val="14"/>
                <c:pt idx="0">
                  <c:v>2.5953459747506815</c:v>
                </c:pt>
                <c:pt idx="1">
                  <c:v>2.6317619150622069</c:v>
                </c:pt>
                <c:pt idx="2">
                  <c:v>2.6074324417411026</c:v>
                </c:pt>
                <c:pt idx="3">
                  <c:v>2.5664877449925809</c:v>
                </c:pt>
                <c:pt idx="4">
                  <c:v>2.5334298040080308</c:v>
                </c:pt>
                <c:pt idx="5">
                  <c:v>2.501172482725035</c:v>
                </c:pt>
                <c:pt idx="6">
                  <c:v>2.4739094453695372</c:v>
                </c:pt>
                <c:pt idx="7">
                  <c:v>2.4528222046372221</c:v>
                </c:pt>
                <c:pt idx="8">
                  <c:v>2.4160499793933328</c:v>
                </c:pt>
                <c:pt idx="9">
                  <c:v>2.3848112922956259</c:v>
                </c:pt>
                <c:pt idx="10">
                  <c:v>2.3518752024222702</c:v>
                </c:pt>
                <c:pt idx="11">
                  <c:v>2.3253977837525808</c:v>
                </c:pt>
                <c:pt idx="12">
                  <c:v>2.293794279957913</c:v>
                </c:pt>
                <c:pt idx="13">
                  <c:v>2.264421771640317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4-4E46-AF69-02A906BFD70D}"/>
            </c:ext>
          </c:extLst>
        </c:ser>
        <c:ser>
          <c:idx val="0"/>
          <c:order val="2"/>
          <c:tx>
            <c:strRef>
              <c:f>GeometryV2!$K$2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GeometryV2!$N$4:$N$17</c:f>
              <c:numCache>
                <c:formatCode>0</c:formatCode>
                <c:ptCount val="14"/>
                <c:pt idx="0">
                  <c:v>2099.8347206168928</c:v>
                </c:pt>
                <c:pt idx="1">
                  <c:v>2673.7811549994644</c:v>
                </c:pt>
                <c:pt idx="2">
                  <c:v>3186.7510253659857</c:v>
                </c:pt>
                <c:pt idx="3">
                  <c:v>3688.6996016469948</c:v>
                </c:pt>
                <c:pt idx="4">
                  <c:v>4164.048483550705</c:v>
                </c:pt>
                <c:pt idx="5">
                  <c:v>4659.5235808652878</c:v>
                </c:pt>
                <c:pt idx="6">
                  <c:v>5143.4856711726516</c:v>
                </c:pt>
                <c:pt idx="7">
                  <c:v>5533.8666396168555</c:v>
                </c:pt>
                <c:pt idx="8">
                  <c:v>6027.5867749730687</c:v>
                </c:pt>
                <c:pt idx="9">
                  <c:v>6713.2106261371837</c:v>
                </c:pt>
                <c:pt idx="10">
                  <c:v>7206.1563060787612</c:v>
                </c:pt>
                <c:pt idx="11">
                  <c:v>7689.622402833289</c:v>
                </c:pt>
                <c:pt idx="12">
                  <c:v>8175.8141555371558</c:v>
                </c:pt>
                <c:pt idx="13">
                  <c:v>8649.0617826339003</c:v>
                </c:pt>
              </c:numCache>
            </c:numRef>
          </c:xVal>
          <c:yVal>
            <c:numRef>
              <c:f>GeometryV2!$O$4:$O$17</c:f>
              <c:numCache>
                <c:formatCode>0.000000</c:formatCode>
                <c:ptCount val="14"/>
                <c:pt idx="0">
                  <c:v>0.1333041069949078</c:v>
                </c:pt>
                <c:pt idx="1">
                  <c:v>0.12828126255169495</c:v>
                </c:pt>
                <c:pt idx="2">
                  <c:v>0.12597223192991916</c:v>
                </c:pt>
                <c:pt idx="3">
                  <c:v>0.1232113787894636</c:v>
                </c:pt>
                <c:pt idx="4">
                  <c:v>0.12164048890669345</c:v>
                </c:pt>
                <c:pt idx="5">
                  <c:v>0.11824445578367886</c:v>
                </c:pt>
                <c:pt idx="6">
                  <c:v>0.11583582863351656</c:v>
                </c:pt>
                <c:pt idx="7">
                  <c:v>0.11440994557489764</c:v>
                </c:pt>
                <c:pt idx="8">
                  <c:v>0.11155878696527051</c:v>
                </c:pt>
                <c:pt idx="9">
                  <c:v>0.10931245317580413</c:v>
                </c:pt>
                <c:pt idx="10">
                  <c:v>0.10705126601895414</c:v>
                </c:pt>
                <c:pt idx="11">
                  <c:v>0.1055415146964799</c:v>
                </c:pt>
                <c:pt idx="12">
                  <c:v>0.10403899107293954</c:v>
                </c:pt>
                <c:pt idx="13">
                  <c:v>0.10264412682836756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74-4E46-AF69-02A906BFD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47119"/>
        <c:axId val="2118441839"/>
      </c:scatterChart>
      <c:valAx>
        <c:axId val="21184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441839"/>
        <c:crosses val="autoZero"/>
        <c:crossBetween val="midCat"/>
      </c:valAx>
      <c:valAx>
        <c:axId val="21184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44711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Pressão</a:t>
            </a:r>
            <a:r>
              <a:rPr lang="pt-BR" baseline="0"/>
              <a:t> x Vazão mássica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Planilha1!$D$2:$D$37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Planilha1!$E$2:$E$37</c:f>
              <c:numCache>
                <c:formatCode>General</c:formatCode>
                <c:ptCount val="36"/>
                <c:pt idx="0">
                  <c:v>113.404259</c:v>
                </c:pt>
                <c:pt idx="1">
                  <c:v>153.29000199999999</c:v>
                </c:pt>
                <c:pt idx="2">
                  <c:v>198.633782</c:v>
                </c:pt>
                <c:pt idx="3">
                  <c:v>250.106382</c:v>
                </c:pt>
                <c:pt idx="4">
                  <c:v>306.70291200000003</c:v>
                </c:pt>
                <c:pt idx="5">
                  <c:v>368.43498899999997</c:v>
                </c:pt>
                <c:pt idx="6">
                  <c:v>435.53941099999997</c:v>
                </c:pt>
                <c:pt idx="7">
                  <c:v>507.73199799999998</c:v>
                </c:pt>
                <c:pt idx="8">
                  <c:v>587.38157799999999</c:v>
                </c:pt>
                <c:pt idx="9">
                  <c:v>674.52912700000002</c:v>
                </c:pt>
                <c:pt idx="10">
                  <c:v>766.890265</c:v>
                </c:pt>
                <c:pt idx="11">
                  <c:v>864.95561699999996</c:v>
                </c:pt>
                <c:pt idx="12">
                  <c:v>967.22361899999999</c:v>
                </c:pt>
                <c:pt idx="13">
                  <c:v>1075.198564</c:v>
                </c:pt>
                <c:pt idx="14">
                  <c:v>1187.6497979999999</c:v>
                </c:pt>
                <c:pt idx="15">
                  <c:v>1303.642445</c:v>
                </c:pt>
                <c:pt idx="16">
                  <c:v>1423.432002</c:v>
                </c:pt>
                <c:pt idx="17">
                  <c:v>1547.2571849999999</c:v>
                </c:pt>
                <c:pt idx="18">
                  <c:v>1676.246257</c:v>
                </c:pt>
                <c:pt idx="19">
                  <c:v>1811.157414</c:v>
                </c:pt>
                <c:pt idx="20">
                  <c:v>1952.3633440000001</c:v>
                </c:pt>
                <c:pt idx="21">
                  <c:v>2738.6997999999999</c:v>
                </c:pt>
                <c:pt idx="22">
                  <c:v>3625.8957620000001</c:v>
                </c:pt>
                <c:pt idx="23">
                  <c:v>4587.0483899999999</c:v>
                </c:pt>
                <c:pt idx="24">
                  <c:v>5650.5712890000004</c:v>
                </c:pt>
                <c:pt idx="25">
                  <c:v>6836.57402</c:v>
                </c:pt>
                <c:pt idx="26">
                  <c:v>8138.5894950000002</c:v>
                </c:pt>
                <c:pt idx="27">
                  <c:v>9551.6900459999997</c:v>
                </c:pt>
                <c:pt idx="28">
                  <c:v>11062.051310000001</c:v>
                </c:pt>
                <c:pt idx="29">
                  <c:v>12669.456303000001</c:v>
                </c:pt>
                <c:pt idx="30">
                  <c:v>14384.581819999999</c:v>
                </c:pt>
                <c:pt idx="31">
                  <c:v>16202.841286999999</c:v>
                </c:pt>
                <c:pt idx="32">
                  <c:v>18129.665002000002</c:v>
                </c:pt>
                <c:pt idx="33">
                  <c:v>20154.944960000001</c:v>
                </c:pt>
                <c:pt idx="34">
                  <c:v>22286.272923</c:v>
                </c:pt>
                <c:pt idx="35">
                  <c:v>24506.940301999999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4-4B76-AE10-AFBC4157D4A8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Planilha1!$G$2:$G$37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Planilha1!$H$2:$H$37</c:f>
              <c:numCache>
                <c:formatCode>General</c:formatCode>
                <c:ptCount val="36"/>
                <c:pt idx="0">
                  <c:v>101.052909</c:v>
                </c:pt>
                <c:pt idx="1">
                  <c:v>136.63164399999999</c:v>
                </c:pt>
                <c:pt idx="2">
                  <c:v>176.94694200000001</c:v>
                </c:pt>
                <c:pt idx="3">
                  <c:v>221.91940700000001</c:v>
                </c:pt>
                <c:pt idx="4">
                  <c:v>271.47625199999999</c:v>
                </c:pt>
                <c:pt idx="5">
                  <c:v>325.56754999999998</c:v>
                </c:pt>
                <c:pt idx="6">
                  <c:v>384.13225899999998</c:v>
                </c:pt>
                <c:pt idx="7">
                  <c:v>447.133511</c:v>
                </c:pt>
                <c:pt idx="8">
                  <c:v>514.53728699999999</c:v>
                </c:pt>
                <c:pt idx="9">
                  <c:v>586.28818100000001</c:v>
                </c:pt>
                <c:pt idx="10">
                  <c:v>662.36472200000003</c:v>
                </c:pt>
                <c:pt idx="11">
                  <c:v>742.75970700000005</c:v>
                </c:pt>
                <c:pt idx="12">
                  <c:v>827.42023200000006</c:v>
                </c:pt>
                <c:pt idx="13">
                  <c:v>916.35774900000001</c:v>
                </c:pt>
                <c:pt idx="14">
                  <c:v>1009.537732</c:v>
                </c:pt>
                <c:pt idx="15">
                  <c:v>1106.95155</c:v>
                </c:pt>
                <c:pt idx="16">
                  <c:v>1208.5703510000001</c:v>
                </c:pt>
                <c:pt idx="17">
                  <c:v>1314.434982</c:v>
                </c:pt>
                <c:pt idx="18">
                  <c:v>1424.5184119999999</c:v>
                </c:pt>
                <c:pt idx="19">
                  <c:v>1538.763193</c:v>
                </c:pt>
                <c:pt idx="20">
                  <c:v>1657.1591550000001</c:v>
                </c:pt>
                <c:pt idx="21">
                  <c:v>2311.130752</c:v>
                </c:pt>
                <c:pt idx="22">
                  <c:v>3067.9704099999999</c:v>
                </c:pt>
                <c:pt idx="23">
                  <c:v>3926.8155870000001</c:v>
                </c:pt>
                <c:pt idx="24">
                  <c:v>4885.9306109999998</c:v>
                </c:pt>
                <c:pt idx="25">
                  <c:v>5944.731906</c:v>
                </c:pt>
                <c:pt idx="26">
                  <c:v>7102.0294320000003</c:v>
                </c:pt>
                <c:pt idx="27">
                  <c:v>8356.6075880000008</c:v>
                </c:pt>
                <c:pt idx="28">
                  <c:v>9707.0738450000008</c:v>
                </c:pt>
                <c:pt idx="29">
                  <c:v>11154.720847000001</c:v>
                </c:pt>
                <c:pt idx="30">
                  <c:v>12698.285298999999</c:v>
                </c:pt>
                <c:pt idx="31">
                  <c:v>14336.427111999999</c:v>
                </c:pt>
                <c:pt idx="32">
                  <c:v>16068.623325</c:v>
                </c:pt>
                <c:pt idx="33">
                  <c:v>17895.703792</c:v>
                </c:pt>
                <c:pt idx="34">
                  <c:v>19816.878540999998</c:v>
                </c:pt>
                <c:pt idx="35">
                  <c:v>21831.787533999999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4-4B76-AE10-AFBC4157D4A8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Planilha1!$J$2:$J$37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Planilha1!$K$2:$K$37</c:f>
              <c:numCache>
                <c:formatCode>General</c:formatCode>
                <c:ptCount val="36"/>
                <c:pt idx="0">
                  <c:v>97.328477000000007</c:v>
                </c:pt>
                <c:pt idx="1">
                  <c:v>131.13779199999999</c:v>
                </c:pt>
                <c:pt idx="2">
                  <c:v>169.31021899999999</c:v>
                </c:pt>
                <c:pt idx="3">
                  <c:v>211.760841</c:v>
                </c:pt>
                <c:pt idx="4">
                  <c:v>258.420389</c:v>
                </c:pt>
                <c:pt idx="5">
                  <c:v>309.22935100000001</c:v>
                </c:pt>
                <c:pt idx="6">
                  <c:v>364.13257700000003</c:v>
                </c:pt>
                <c:pt idx="7">
                  <c:v>423.07002499999999</c:v>
                </c:pt>
                <c:pt idx="8">
                  <c:v>486.01637299999999</c:v>
                </c:pt>
                <c:pt idx="9">
                  <c:v>552.942995</c:v>
                </c:pt>
                <c:pt idx="10">
                  <c:v>623.79522499999996</c:v>
                </c:pt>
                <c:pt idx="11">
                  <c:v>698.56193499999904</c:v>
                </c:pt>
                <c:pt idx="12">
                  <c:v>777.22869900000001</c:v>
                </c:pt>
                <c:pt idx="13">
                  <c:v>859.75832500000001</c:v>
                </c:pt>
                <c:pt idx="14">
                  <c:v>946.18000300000006</c:v>
                </c:pt>
                <c:pt idx="15">
                  <c:v>1036.4617129999999</c:v>
                </c:pt>
                <c:pt idx="16">
                  <c:v>1130.5907380000001</c:v>
                </c:pt>
                <c:pt idx="17">
                  <c:v>1228.3784499999999</c:v>
                </c:pt>
                <c:pt idx="18">
                  <c:v>1330.0232659999999</c:v>
                </c:pt>
                <c:pt idx="19">
                  <c:v>1435.4928</c:v>
                </c:pt>
                <c:pt idx="20">
                  <c:v>1544.7107100000001</c:v>
                </c:pt>
                <c:pt idx="21">
                  <c:v>2147.0085349999999</c:v>
                </c:pt>
                <c:pt idx="22">
                  <c:v>2842.173941</c:v>
                </c:pt>
                <c:pt idx="23">
                  <c:v>3629.7554100000002</c:v>
                </c:pt>
                <c:pt idx="24">
                  <c:v>4508.9377619999996</c:v>
                </c:pt>
                <c:pt idx="25">
                  <c:v>5478.8473370000002</c:v>
                </c:pt>
                <c:pt idx="26">
                  <c:v>6538.8652270000002</c:v>
                </c:pt>
                <c:pt idx="27">
                  <c:v>7688.2329920000002</c:v>
                </c:pt>
                <c:pt idx="28">
                  <c:v>8925.7746850000003</c:v>
                </c:pt>
                <c:pt idx="29">
                  <c:v>10249.317606000001</c:v>
                </c:pt>
                <c:pt idx="30">
                  <c:v>11660.144534999999</c:v>
                </c:pt>
                <c:pt idx="31">
                  <c:v>13158.589040999999</c:v>
                </c:pt>
                <c:pt idx="32">
                  <c:v>14744.229343000001</c:v>
                </c:pt>
                <c:pt idx="33">
                  <c:v>16416.307216000001</c:v>
                </c:pt>
                <c:pt idx="34">
                  <c:v>18171.986173000001</c:v>
                </c:pt>
                <c:pt idx="35">
                  <c:v>20013.049533000001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04-4B76-AE10-AFBC4157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26943"/>
        <c:axId val="772626463"/>
      </c:scatterChart>
      <c:valAx>
        <c:axId val="7726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626463"/>
        <c:crosses val="autoZero"/>
        <c:crossBetween val="midCat"/>
      </c:valAx>
      <c:valAx>
        <c:axId val="77262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6269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DDB3AB-CB04-4A28-8D77-9918D6105CF5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3726C3-C58E-4CFA-8C85-8BC2B5E838E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6687F6-CF78-43FD-9591-DDFD6A5168FE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DE965F-2297-4464-8457-CA088ED505B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F70524-92C6-42AD-8A57-4F113156AEF7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52DB62-51D7-4759-A5A9-43F90F7669F2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1BC752-5AFD-4C8E-AB87-720B9EAEDF2F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935045-9479-411D-9406-0D3E0073AA03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3B4829-B209-4B39-B0EE-9E7CD8865E78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39</xdr:row>
      <xdr:rowOff>95250</xdr:rowOff>
    </xdr:from>
    <xdr:to>
      <xdr:col>18</xdr:col>
      <xdr:colOff>14168</xdr:colOff>
      <xdr:row>43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3AB86FB-AC91-4926-B1AC-5606AAFB7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10</xdr:col>
      <xdr:colOff>11580</xdr:colOff>
      <xdr:row>44</xdr:row>
      <xdr:rowOff>110210</xdr:rowOff>
    </xdr:from>
    <xdr:to>
      <xdr:col>14</xdr:col>
      <xdr:colOff>269081</xdr:colOff>
      <xdr:row>49</xdr:row>
      <xdr:rowOff>133238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C903B86-DD17-4D82-B499-EB1989369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580" y="802231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50</xdr:row>
      <xdr:rowOff>11714</xdr:rowOff>
    </xdr:from>
    <xdr:to>
      <xdr:col>17</xdr:col>
      <xdr:colOff>149770</xdr:colOff>
      <xdr:row>53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D77AF07-2972-4B62-AC7C-9EBA5C088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57949E-F975-04D9-9F8E-6D95484D74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EDEA97-D000-F564-B8BE-C193582935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3323E1-BBE2-CDAC-4A14-423D8FF1A3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33</xdr:row>
      <xdr:rowOff>95250</xdr:rowOff>
    </xdr:from>
    <xdr:to>
      <xdr:col>18</xdr:col>
      <xdr:colOff>33218</xdr:colOff>
      <xdr:row>37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CC92E3-F632-4714-B3C8-A54AE2F0D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12</xdr:col>
      <xdr:colOff>583080</xdr:colOff>
      <xdr:row>37</xdr:row>
      <xdr:rowOff>129260</xdr:rowOff>
    </xdr:from>
    <xdr:to>
      <xdr:col>17</xdr:col>
      <xdr:colOff>186531</xdr:colOff>
      <xdr:row>42</xdr:row>
      <xdr:rowOff>82438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D75354-006A-4385-A28A-E7F1EA5EB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8280" y="778736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44</xdr:row>
      <xdr:rowOff>11714</xdr:rowOff>
    </xdr:from>
    <xdr:to>
      <xdr:col>17</xdr:col>
      <xdr:colOff>168820</xdr:colOff>
      <xdr:row>47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87DBCEE-2E20-4784-A4B6-F5C56632D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33</xdr:row>
      <xdr:rowOff>95250</xdr:rowOff>
    </xdr:from>
    <xdr:to>
      <xdr:col>18</xdr:col>
      <xdr:colOff>33218</xdr:colOff>
      <xdr:row>37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D8FF353-11C6-4175-8428-D6B49A1F0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962775"/>
          <a:ext cx="3182818" cy="912502"/>
        </a:xfrm>
        <a:prstGeom prst="rect">
          <a:avLst/>
        </a:prstGeom>
      </xdr:spPr>
    </xdr:pic>
    <xdr:clientData/>
  </xdr:twoCellAnchor>
  <xdr:twoCellAnchor editAs="oneCell">
    <xdr:from>
      <xdr:col>12</xdr:col>
      <xdr:colOff>583080</xdr:colOff>
      <xdr:row>37</xdr:row>
      <xdr:rowOff>129260</xdr:rowOff>
    </xdr:from>
    <xdr:to>
      <xdr:col>17</xdr:col>
      <xdr:colOff>186531</xdr:colOff>
      <xdr:row>42</xdr:row>
      <xdr:rowOff>82438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91C312-E918-473E-BCEB-61A01437A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8280" y="7996910"/>
          <a:ext cx="2670501" cy="113427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44</xdr:row>
      <xdr:rowOff>11714</xdr:rowOff>
    </xdr:from>
    <xdr:to>
      <xdr:col>17</xdr:col>
      <xdr:colOff>168820</xdr:colOff>
      <xdr:row>47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FE2F4-FBC0-4470-A68F-E5E4EACB0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441464"/>
          <a:ext cx="2619171" cy="6470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0B7CEC-67C4-8314-48D8-6ED88C3B5A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95375F-F339-9D1A-177D-D6069EFB13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5A3162-D746-8CC7-3E98-15EAF3A792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8350F9-1060-1C6C-338C-D524EBB8FF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9112DF-7A04-6312-34B1-A6D287BDC5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3B3438-3158-ADCB-3CDB-F7BBFE31A6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5"/>
  <sheetViews>
    <sheetView tabSelected="1" topLeftCell="G1" zoomScaleNormal="100" workbookViewId="0">
      <selection activeCell="K15" sqref="K15"/>
    </sheetView>
  </sheetViews>
  <sheetFormatPr defaultRowHeight="15" x14ac:dyDescent="0.25"/>
  <cols>
    <col min="2" max="5" width="10" bestFit="1" customWidth="1"/>
    <col min="15" max="15" width="9.42578125" style="74" bestFit="1" customWidth="1"/>
    <col min="17" max="17" width="9" bestFit="1" customWidth="1"/>
    <col min="25" max="25" width="9.5703125" style="74" bestFit="1" customWidth="1"/>
    <col min="27" max="27" width="11.85546875" customWidth="1"/>
    <col min="29" max="29" width="10.5703125" customWidth="1"/>
    <col min="35" max="35" width="9.140625" style="71"/>
  </cols>
  <sheetData>
    <row r="1" spans="1:40" ht="60" thickBot="1" x14ac:dyDescent="0.3">
      <c r="A1" s="97" t="s">
        <v>26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</row>
    <row r="2" spans="1:40" x14ac:dyDescent="0.25">
      <c r="A2" s="99" t="s">
        <v>13</v>
      </c>
      <c r="B2" s="100"/>
      <c r="C2" s="100"/>
      <c r="D2" s="100"/>
      <c r="E2" s="101"/>
      <c r="F2" s="99" t="s">
        <v>9</v>
      </c>
      <c r="G2" s="100"/>
      <c r="H2" s="100"/>
      <c r="I2" s="100"/>
      <c r="J2" s="101"/>
      <c r="K2" s="102" t="s">
        <v>31</v>
      </c>
      <c r="L2" s="103"/>
      <c r="M2" s="103"/>
      <c r="N2" s="103"/>
      <c r="O2" s="104"/>
      <c r="P2" s="102" t="s">
        <v>10</v>
      </c>
      <c r="Q2" s="103"/>
      <c r="R2" s="103"/>
      <c r="S2" s="103"/>
      <c r="T2" s="104"/>
      <c r="U2" s="105" t="s">
        <v>14</v>
      </c>
      <c r="V2" s="106"/>
      <c r="W2" s="106"/>
      <c r="X2" s="106"/>
      <c r="Y2" s="107"/>
      <c r="Z2" s="105" t="s">
        <v>11</v>
      </c>
      <c r="AA2" s="106"/>
      <c r="AB2" s="106"/>
      <c r="AC2" s="106"/>
      <c r="AD2" s="107"/>
      <c r="AE2" s="108" t="s">
        <v>15</v>
      </c>
      <c r="AF2" s="109"/>
      <c r="AG2" s="109"/>
      <c r="AH2" s="109"/>
      <c r="AI2" s="110"/>
      <c r="AJ2" s="108" t="s">
        <v>12</v>
      </c>
      <c r="AK2" s="109"/>
      <c r="AL2" s="109"/>
      <c r="AM2" s="109"/>
      <c r="AN2" s="110"/>
    </row>
    <row r="3" spans="1:40" x14ac:dyDescent="0.2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72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75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77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25">
      <c r="A4" s="26">
        <v>5.223518518518519E-2</v>
      </c>
      <c r="B4" s="27">
        <v>4610.5925925925931</v>
      </c>
      <c r="C4" s="80">
        <f t="shared" ref="C4:C39" si="0">(A4/($J$43*$B$45))</f>
        <v>0.48753122961441842</v>
      </c>
      <c r="D4" s="29">
        <f t="shared" ref="D4:D39" si="1">((A4*$B$46)/($G$43*$B$45))</f>
        <v>1431.1692171409286</v>
      </c>
      <c r="E4" s="81">
        <f>((B4*$B$46)/(2*$B$47*$J$43*(C4^2)))</f>
        <v>0.20396604715829078</v>
      </c>
      <c r="F4" s="32"/>
      <c r="G4" s="31"/>
      <c r="H4" s="31">
        <f t="shared" ref="H4:H39" si="2">(F4/($J$43*$B$45))</f>
        <v>0</v>
      </c>
      <c r="I4" s="31">
        <f t="shared" ref="I4:I39" si="3">((F4*$B$46)/($G$43*$B$45))</f>
        <v>0</v>
      </c>
      <c r="J4" s="30" t="e">
        <f t="shared" ref="J4:J39" si="4">((G4*$B$46)/(2*$B$47*$J$43*(H4^2)))</f>
        <v>#DIV/0!</v>
      </c>
      <c r="K4" s="33">
        <v>5.4386296296296287E-2</v>
      </c>
      <c r="L4" s="34">
        <v>2318.0740740740744</v>
      </c>
      <c r="M4" s="35">
        <f t="shared" ref="M4:M39" si="5">(K4/($J$43*$C$45))</f>
        <v>0.5076083833819266</v>
      </c>
      <c r="N4" s="36">
        <f t="shared" ref="N4:N39" si="6">((K4*$C$46)/($G$43*$C$45))</f>
        <v>2099.8347206168928</v>
      </c>
      <c r="O4" s="73">
        <f t="shared" ref="O4:O39" si="7">((L4*$C$46)/(2*$C$47*$J$43*(M4^2)))</f>
        <v>0.1333041069949078</v>
      </c>
      <c r="P4" s="37"/>
      <c r="Q4" s="35"/>
      <c r="R4" s="35">
        <f t="shared" ref="R4:R17" si="8">(P4/($J$43*$C$45))</f>
        <v>0</v>
      </c>
      <c r="S4" s="35">
        <f t="shared" ref="S4:S17" si="9">((P4*$C$46)/($G$43*$C$45))</f>
        <v>0</v>
      </c>
      <c r="T4" s="66" t="e">
        <f t="shared" ref="T4:T17" si="10">((Q4*$C$46)/(2*$C$47*$J$43*(R4^2)))</f>
        <v>#DIV/0!</v>
      </c>
      <c r="U4" s="39">
        <v>5.5077499999999995E-2</v>
      </c>
      <c r="V4" s="40">
        <v>1700.25</v>
      </c>
      <c r="W4" s="40">
        <f t="shared" ref="W4:W17" si="11">(U4/($J$43*$D$45))</f>
        <v>0.51405965545813403</v>
      </c>
      <c r="X4" s="40">
        <f t="shared" ref="X4:X17" si="12">((U4*$D$46)/($G$43*$D$45))</f>
        <v>2658.8419408787345</v>
      </c>
      <c r="Y4" s="76">
        <f t="shared" ref="Y4:Y17" si="13">((V4*$D$46)/(2*$D$47*$J$43*(W4^2)))</f>
        <v>0.1192016337257111</v>
      </c>
      <c r="Z4" s="41"/>
      <c r="AA4" s="41"/>
      <c r="AB4" s="41">
        <f t="shared" ref="AB4:AB17" si="14">(Z4/($J$43*$D$45))</f>
        <v>0</v>
      </c>
      <c r="AC4" s="41">
        <f t="shared" ref="AC4:AC17" si="15">((Z4*$D$46)/($G$43*$D$45))</f>
        <v>0</v>
      </c>
      <c r="AD4" s="41" t="e">
        <f t="shared" ref="AD4:AD17" si="16">((AA4*$D$46)/(2*$D$47*$J$43*(AB4^2)))</f>
        <v>#DIV/0!</v>
      </c>
      <c r="AE4" s="82">
        <v>6.3462499999999991E-2</v>
      </c>
      <c r="AF4" s="43">
        <v>1701.6666666666665</v>
      </c>
      <c r="AG4" s="83">
        <f>(AE4/($J$43*$E$45))</f>
        <v>0.59232011047182298</v>
      </c>
      <c r="AH4" s="43">
        <f t="shared" ref="AH4:AH17" si="17">((AE4*$E$46)/($G$43*$E$45))</f>
        <v>3635.4271244893835</v>
      </c>
      <c r="AI4" s="78">
        <f t="shared" ref="AI4:AI17" si="18">((AF4*$E$46)/(2*$E$47*$J$43*(AG4^2)))</f>
        <v>0.10662964579535046</v>
      </c>
      <c r="AJ4" s="44">
        <v>0.01</v>
      </c>
      <c r="AK4" s="44">
        <v>57.137438000000003</v>
      </c>
      <c r="AL4" s="44">
        <f t="shared" ref="AL4:AL17" si="19">(AJ4/($J$43*$E$45))</f>
        <v>9.3333875985317796E-2</v>
      </c>
      <c r="AM4" s="44">
        <f t="shared" ref="AM4:AM17" si="20">((AJ4*$E$46)/($G$43*$E$45))</f>
        <v>572.84650376039133</v>
      </c>
      <c r="AN4" s="44">
        <f t="shared" ref="AN4:AN17" si="21">((AK4*$E$46)/(2*$E$47*$J$43*(AL4^2)))</f>
        <v>0.14419778547229425</v>
      </c>
    </row>
    <row r="5" spans="1:40" x14ac:dyDescent="0.25">
      <c r="A5" s="26">
        <v>6.6125238095238084E-2</v>
      </c>
      <c r="B5" s="27">
        <v>7269.1428571428578</v>
      </c>
      <c r="C5" s="80">
        <f t="shared" si="0"/>
        <v>0.61717247718805635</v>
      </c>
      <c r="D5" s="29">
        <f t="shared" si="1"/>
        <v>1811.7367613900972</v>
      </c>
      <c r="E5" s="65">
        <f t="shared" ref="E5:E39" si="22">((B5*$B$46)/(2*$B$47*$J$43*(C5^2)))</f>
        <v>0.20066707254173927</v>
      </c>
      <c r="F5" s="32"/>
      <c r="G5" s="31"/>
      <c r="H5" s="31">
        <f t="shared" si="2"/>
        <v>0</v>
      </c>
      <c r="I5" s="31">
        <f t="shared" si="3"/>
        <v>0</v>
      </c>
      <c r="J5" s="30" t="e">
        <f t="shared" si="4"/>
        <v>#DIV/0!</v>
      </c>
      <c r="K5" s="33">
        <v>6.9251666666666656E-2</v>
      </c>
      <c r="L5" s="34">
        <v>3616.8333333333335</v>
      </c>
      <c r="M5" s="35">
        <f t="shared" si="5"/>
        <v>0.64635264684432325</v>
      </c>
      <c r="N5" s="36">
        <f t="shared" si="6"/>
        <v>2673.7811549994644</v>
      </c>
      <c r="O5" s="73">
        <f t="shared" si="7"/>
        <v>0.12828126255169495</v>
      </c>
      <c r="P5" s="37"/>
      <c r="Q5" s="35"/>
      <c r="R5" s="35">
        <f t="shared" si="8"/>
        <v>0</v>
      </c>
      <c r="S5" s="35">
        <f t="shared" si="9"/>
        <v>0</v>
      </c>
      <c r="T5" s="66" t="e">
        <f t="shared" si="10"/>
        <v>#DIV/0!</v>
      </c>
      <c r="U5" s="39">
        <v>6.9934166666666672E-2</v>
      </c>
      <c r="V5" s="40">
        <v>2739.3333333333335</v>
      </c>
      <c r="W5" s="40">
        <f t="shared" si="11"/>
        <v>0.65272268388032129</v>
      </c>
      <c r="X5" s="40">
        <f t="shared" si="12"/>
        <v>3376.0409501835948</v>
      </c>
      <c r="Y5" s="76">
        <f t="shared" si="13"/>
        <v>0.1191197947058506</v>
      </c>
      <c r="Z5" s="41"/>
      <c r="AA5" s="41"/>
      <c r="AB5" s="41">
        <f t="shared" si="14"/>
        <v>0</v>
      </c>
      <c r="AC5" s="41">
        <f t="shared" si="15"/>
        <v>0</v>
      </c>
      <c r="AD5" s="41" t="e">
        <f t="shared" si="16"/>
        <v>#DIV/0!</v>
      </c>
      <c r="AE5" s="42">
        <v>7.6547500000000004E-2</v>
      </c>
      <c r="AF5" s="43">
        <v>2476.166666666667</v>
      </c>
      <c r="AG5" s="43">
        <f t="shared" ref="AG5:AG17" si="23">(AE5/($J$43*$E$45))</f>
        <v>0.71444748719861151</v>
      </c>
      <c r="AH5" s="43">
        <f t="shared" si="17"/>
        <v>4384.9967746598559</v>
      </c>
      <c r="AI5" s="78">
        <f t="shared" si="18"/>
        <v>0.10664872745638337</v>
      </c>
      <c r="AJ5" s="44">
        <v>1.2E-2</v>
      </c>
      <c r="AK5" s="44">
        <v>76.573010999999994</v>
      </c>
      <c r="AL5" s="44">
        <f t="shared" si="19"/>
        <v>0.11200065118238137</v>
      </c>
      <c r="AM5" s="44">
        <f t="shared" si="20"/>
        <v>687.41580451246966</v>
      </c>
      <c r="AN5" s="44">
        <f t="shared" si="21"/>
        <v>0.1341995502379916</v>
      </c>
    </row>
    <row r="6" spans="1:40" x14ac:dyDescent="0.25">
      <c r="A6" s="26">
        <v>7.877045454545456E-2</v>
      </c>
      <c r="B6" s="27">
        <v>10185.818181818184</v>
      </c>
      <c r="C6" s="80">
        <f t="shared" si="0"/>
        <v>0.73519518358525693</v>
      </c>
      <c r="D6" s="29">
        <f t="shared" si="1"/>
        <v>2158.1975705836417</v>
      </c>
      <c r="E6" s="65">
        <f t="shared" si="22"/>
        <v>0.19815116277194839</v>
      </c>
      <c r="F6" s="32"/>
      <c r="G6" s="31"/>
      <c r="H6" s="31">
        <f t="shared" si="2"/>
        <v>0</v>
      </c>
      <c r="I6" s="31">
        <f t="shared" si="3"/>
        <v>0</v>
      </c>
      <c r="J6" s="30" t="e">
        <f t="shared" si="4"/>
        <v>#DIV/0!</v>
      </c>
      <c r="K6" s="33">
        <v>8.2537727272727249E-2</v>
      </c>
      <c r="L6" s="34">
        <v>5045.272727272727</v>
      </c>
      <c r="M6" s="35">
        <f t="shared" si="5"/>
        <v>0.77035660013827079</v>
      </c>
      <c r="N6" s="36">
        <f t="shared" si="6"/>
        <v>3186.7510253659857</v>
      </c>
      <c r="O6" s="73">
        <f t="shared" si="7"/>
        <v>0.12597223192991916</v>
      </c>
      <c r="P6" s="37"/>
      <c r="Q6" s="35"/>
      <c r="R6" s="35">
        <f t="shared" si="8"/>
        <v>0</v>
      </c>
      <c r="S6" s="35">
        <f t="shared" si="9"/>
        <v>0</v>
      </c>
      <c r="T6" s="66" t="e">
        <f t="shared" si="10"/>
        <v>#DIV/0!</v>
      </c>
      <c r="U6" s="39">
        <v>8.36861111111111E-2</v>
      </c>
      <c r="V6" s="40">
        <v>3868.9999999999995</v>
      </c>
      <c r="W6" s="40">
        <f t="shared" si="11"/>
        <v>0.78107491161379694</v>
      </c>
      <c r="X6" s="40">
        <f t="shared" si="12"/>
        <v>4039.9099830467994</v>
      </c>
      <c r="Y6" s="76">
        <f t="shared" si="13"/>
        <v>0.11749241181285897</v>
      </c>
      <c r="Z6" s="41"/>
      <c r="AA6" s="41"/>
      <c r="AB6" s="41">
        <f t="shared" si="14"/>
        <v>0</v>
      </c>
      <c r="AC6" s="41">
        <f t="shared" si="15"/>
        <v>0</v>
      </c>
      <c r="AD6" s="41" t="e">
        <f t="shared" si="16"/>
        <v>#DIV/0!</v>
      </c>
      <c r="AE6" s="42">
        <v>8.9482727272727269E-2</v>
      </c>
      <c r="AF6" s="43">
        <v>3366.636363636364</v>
      </c>
      <c r="AG6" s="43">
        <f t="shared" si="23"/>
        <v>0.83517697701007421</v>
      </c>
      <c r="AH6" s="43">
        <f t="shared" si="17"/>
        <v>5125.9867465126445</v>
      </c>
      <c r="AI6" s="78">
        <f t="shared" si="18"/>
        <v>0.10610982869475513</v>
      </c>
      <c r="AJ6" s="44">
        <v>1.4E-2</v>
      </c>
      <c r="AK6" s="44">
        <v>103.23906099999999</v>
      </c>
      <c r="AL6" s="44">
        <f t="shared" si="19"/>
        <v>0.13066742637944492</v>
      </c>
      <c r="AM6" s="44">
        <f t="shared" si="20"/>
        <v>801.98510526454788</v>
      </c>
      <c r="AN6" s="44">
        <f t="shared" si="21"/>
        <v>0.13293085623381432</v>
      </c>
    </row>
    <row r="7" spans="1:40" x14ac:dyDescent="0.25">
      <c r="A7" s="26">
        <v>9.1548333333333343E-2</v>
      </c>
      <c r="B7" s="27">
        <v>13427.583333333332</v>
      </c>
      <c r="C7" s="80">
        <f t="shared" si="0"/>
        <v>0.85445607899958698</v>
      </c>
      <c r="D7" s="29">
        <f t="shared" si="1"/>
        <v>2508.2931377140662</v>
      </c>
      <c r="E7" s="65">
        <f t="shared" si="22"/>
        <v>0.19338571053846612</v>
      </c>
      <c r="F7" s="32"/>
      <c r="G7" s="31"/>
      <c r="H7" s="31">
        <f t="shared" si="2"/>
        <v>0</v>
      </c>
      <c r="I7" s="31">
        <f t="shared" si="3"/>
        <v>0</v>
      </c>
      <c r="J7" s="30" t="e">
        <f t="shared" si="4"/>
        <v>#DIV/0!</v>
      </c>
      <c r="K7" s="33">
        <v>9.5538333333333322E-2</v>
      </c>
      <c r="L7" s="34">
        <v>6611.666666666667</v>
      </c>
      <c r="M7" s="35">
        <f t="shared" si="5"/>
        <v>0.89169629551772867</v>
      </c>
      <c r="N7" s="36">
        <f t="shared" si="6"/>
        <v>3688.6996016469948</v>
      </c>
      <c r="O7" s="73">
        <f t="shared" si="7"/>
        <v>0.1232113787894636</v>
      </c>
      <c r="P7" s="37"/>
      <c r="Q7" s="35"/>
      <c r="R7" s="35">
        <f t="shared" si="8"/>
        <v>0</v>
      </c>
      <c r="S7" s="35">
        <f t="shared" si="9"/>
        <v>0</v>
      </c>
      <c r="T7" s="66" t="e">
        <f t="shared" si="10"/>
        <v>#DIV/0!</v>
      </c>
      <c r="U7" s="39">
        <v>9.7630833333333319E-2</v>
      </c>
      <c r="V7" s="40">
        <v>5087.9166666666661</v>
      </c>
      <c r="W7" s="40">
        <f t="shared" si="11"/>
        <v>0.91122640906765628</v>
      </c>
      <c r="X7" s="40">
        <f t="shared" si="12"/>
        <v>4713.0852778286635</v>
      </c>
      <c r="Y7" s="76">
        <f t="shared" si="13"/>
        <v>0.11352300001144801</v>
      </c>
      <c r="Z7" s="41"/>
      <c r="AA7" s="41"/>
      <c r="AB7" s="41">
        <f t="shared" si="14"/>
        <v>0</v>
      </c>
      <c r="AC7" s="41">
        <f t="shared" si="15"/>
        <v>0</v>
      </c>
      <c r="AD7" s="41" t="e">
        <f t="shared" si="16"/>
        <v>#DIV/0!</v>
      </c>
      <c r="AE7" s="42">
        <v>0.10228909090909093</v>
      </c>
      <c r="AF7" s="43">
        <v>4342.272727272727</v>
      </c>
      <c r="AG7" s="43">
        <f t="shared" si="23"/>
        <v>0.95470373255599905</v>
      </c>
      <c r="AH7" s="43">
        <f t="shared" si="17"/>
        <v>5859.5948100101568</v>
      </c>
      <c r="AI7" s="78">
        <f t="shared" si="18"/>
        <v>0.10473607314077889</v>
      </c>
      <c r="AJ7" s="44">
        <v>1.6E-2</v>
      </c>
      <c r="AK7" s="44">
        <v>133.73525800000002</v>
      </c>
      <c r="AL7" s="44">
        <f t="shared" si="19"/>
        <v>0.14933420157650848</v>
      </c>
      <c r="AM7" s="44">
        <f t="shared" si="20"/>
        <v>916.55440601662622</v>
      </c>
      <c r="AN7" s="44">
        <f t="shared" si="21"/>
        <v>0.13183896418074764</v>
      </c>
    </row>
    <row r="8" spans="1:40" x14ac:dyDescent="0.25">
      <c r="A8" s="26">
        <v>0.10299750000000001</v>
      </c>
      <c r="B8" s="27">
        <v>16876.166666666661</v>
      </c>
      <c r="C8" s="80">
        <f t="shared" si="0"/>
        <v>0.96131558917977711</v>
      </c>
      <c r="D8" s="29">
        <f t="shared" si="1"/>
        <v>2821.983896867278</v>
      </c>
      <c r="E8" s="65">
        <f t="shared" si="22"/>
        <v>0.19202061109818669</v>
      </c>
      <c r="F8" s="32"/>
      <c r="G8" s="31"/>
      <c r="H8" s="31">
        <f t="shared" si="2"/>
        <v>0</v>
      </c>
      <c r="I8" s="31">
        <f t="shared" si="3"/>
        <v>0</v>
      </c>
      <c r="J8" s="30" t="e">
        <f t="shared" si="4"/>
        <v>#DIV/0!</v>
      </c>
      <c r="K8" s="33">
        <v>0.10785</v>
      </c>
      <c r="L8" s="34">
        <v>8318.0833333333321</v>
      </c>
      <c r="M8" s="35">
        <f t="shared" si="5"/>
        <v>1.0066058525016526</v>
      </c>
      <c r="N8" s="36">
        <f t="shared" si="6"/>
        <v>4164.048483550705</v>
      </c>
      <c r="O8" s="73">
        <f t="shared" si="7"/>
        <v>0.12164048890669345</v>
      </c>
      <c r="P8" s="37"/>
      <c r="Q8" s="35"/>
      <c r="R8" s="35">
        <f t="shared" si="8"/>
        <v>0</v>
      </c>
      <c r="S8" s="35">
        <f t="shared" si="9"/>
        <v>0</v>
      </c>
      <c r="T8" s="66" t="e">
        <f t="shared" si="10"/>
        <v>#DIV/0!</v>
      </c>
      <c r="U8" s="39">
        <v>0.11044</v>
      </c>
      <c r="V8" s="40">
        <v>6389.8333333333321</v>
      </c>
      <c r="W8" s="40">
        <f t="shared" si="11"/>
        <v>1.0307793263818497</v>
      </c>
      <c r="X8" s="40">
        <f t="shared" si="12"/>
        <v>5331.4421306458617</v>
      </c>
      <c r="Y8" s="76">
        <f t="shared" si="13"/>
        <v>0.11141780468414839</v>
      </c>
      <c r="Z8" s="41"/>
      <c r="AA8" s="41"/>
      <c r="AB8" s="41">
        <f t="shared" si="14"/>
        <v>0</v>
      </c>
      <c r="AC8" s="41">
        <f t="shared" si="15"/>
        <v>0</v>
      </c>
      <c r="AD8" s="41" t="e">
        <f t="shared" si="16"/>
        <v>#DIV/0!</v>
      </c>
      <c r="AE8" s="42">
        <v>0.11519583333333333</v>
      </c>
      <c r="AF8" s="43">
        <v>5429.75</v>
      </c>
      <c r="AG8" s="43">
        <f t="shared" si="23"/>
        <v>1.0751673622358671</v>
      </c>
      <c r="AH8" s="43">
        <f t="shared" si="17"/>
        <v>6598.9530372764757</v>
      </c>
      <c r="AI8" s="78">
        <f t="shared" si="18"/>
        <v>0.10326285305941703</v>
      </c>
      <c r="AJ8" s="44">
        <v>1.7999999999999999E-2</v>
      </c>
      <c r="AK8" s="44">
        <v>156.638499</v>
      </c>
      <c r="AL8" s="44">
        <f t="shared" si="19"/>
        <v>0.16800097677357204</v>
      </c>
      <c r="AM8" s="44">
        <f t="shared" si="20"/>
        <v>1031.1237067687046</v>
      </c>
      <c r="AN8" s="44">
        <f t="shared" si="21"/>
        <v>0.12200884904911412</v>
      </c>
    </row>
    <row r="9" spans="1:40" x14ac:dyDescent="0.25">
      <c r="A9" s="26">
        <v>0.1149957894736842</v>
      </c>
      <c r="B9" s="27">
        <v>20635.368421052633</v>
      </c>
      <c r="C9" s="80">
        <f t="shared" si="0"/>
        <v>1.0733002753570555</v>
      </c>
      <c r="D9" s="29">
        <f t="shared" si="1"/>
        <v>3150.7198339986544</v>
      </c>
      <c r="E9" s="65">
        <f t="shared" si="22"/>
        <v>0.18835439463226752</v>
      </c>
      <c r="F9" s="32"/>
      <c r="G9" s="31"/>
      <c r="H9" s="31">
        <f t="shared" si="2"/>
        <v>0</v>
      </c>
      <c r="I9" s="31">
        <f t="shared" si="3"/>
        <v>0</v>
      </c>
      <c r="J9" s="30" t="e">
        <f t="shared" si="4"/>
        <v>#DIV/0!</v>
      </c>
      <c r="K9" s="33">
        <v>0.12068294117647058</v>
      </c>
      <c r="L9" s="34">
        <v>10124.588235294119</v>
      </c>
      <c r="M9" s="35">
        <f t="shared" si="5"/>
        <v>1.1263806665308107</v>
      </c>
      <c r="N9" s="36">
        <f t="shared" si="6"/>
        <v>4659.5235808652878</v>
      </c>
      <c r="O9" s="73">
        <f t="shared" si="7"/>
        <v>0.11824445578367886</v>
      </c>
      <c r="P9" s="37"/>
      <c r="Q9" s="35"/>
      <c r="R9" s="35">
        <f t="shared" si="8"/>
        <v>0</v>
      </c>
      <c r="S9" s="35">
        <f t="shared" si="9"/>
        <v>0</v>
      </c>
      <c r="T9" s="66" t="e">
        <f t="shared" si="10"/>
        <v>#DIV/0!</v>
      </c>
      <c r="U9" s="39">
        <v>0.12319583333333334</v>
      </c>
      <c r="V9" s="40">
        <v>7800.6666666666652</v>
      </c>
      <c r="W9" s="40">
        <f t="shared" si="11"/>
        <v>1.1498344630241215</v>
      </c>
      <c r="X9" s="40">
        <f t="shared" si="12"/>
        <v>5947.2243403962257</v>
      </c>
      <c r="Y9" s="76">
        <f t="shared" si="13"/>
        <v>0.10930940833783902</v>
      </c>
      <c r="Z9" s="41"/>
      <c r="AA9" s="41"/>
      <c r="AB9" s="41">
        <f t="shared" si="14"/>
        <v>0</v>
      </c>
      <c r="AC9" s="41">
        <f t="shared" si="15"/>
        <v>0</v>
      </c>
      <c r="AD9" s="41" t="e">
        <f t="shared" si="16"/>
        <v>#DIV/0!</v>
      </c>
      <c r="AE9" s="42">
        <v>0.12755666666666665</v>
      </c>
      <c r="AF9" s="43">
        <v>6623.3333333333339</v>
      </c>
      <c r="AG9" s="43">
        <f t="shared" si="23"/>
        <v>1.1905358107767186</v>
      </c>
      <c r="AH9" s="43">
        <f t="shared" si="17"/>
        <v>7307.039053132964</v>
      </c>
      <c r="AI9" s="78">
        <f t="shared" si="18"/>
        <v>0.10273256148804594</v>
      </c>
      <c r="AJ9" s="44">
        <v>0.02</v>
      </c>
      <c r="AK9" s="44">
        <v>191.87358699999999</v>
      </c>
      <c r="AL9" s="44">
        <f t="shared" si="19"/>
        <v>0.18666775197063559</v>
      </c>
      <c r="AM9" s="44">
        <f t="shared" si="20"/>
        <v>1145.6930075207827</v>
      </c>
      <c r="AN9" s="44">
        <f t="shared" si="21"/>
        <v>0.12105787074328386</v>
      </c>
    </row>
    <row r="10" spans="1:40" x14ac:dyDescent="0.25">
      <c r="A10" s="26">
        <v>0.12678692307692307</v>
      </c>
      <c r="B10" s="27">
        <v>24663.461538461539</v>
      </c>
      <c r="C10" s="80">
        <f t="shared" si="0"/>
        <v>1.1833514955021567</v>
      </c>
      <c r="D10" s="29">
        <f t="shared" si="1"/>
        <v>3473.7799971497088</v>
      </c>
      <c r="E10" s="65">
        <f t="shared" si="22"/>
        <v>0.18519638886552159</v>
      </c>
      <c r="F10" s="32"/>
      <c r="G10" s="31"/>
      <c r="H10" s="31">
        <f t="shared" si="2"/>
        <v>0</v>
      </c>
      <c r="I10" s="31">
        <f t="shared" si="3"/>
        <v>0</v>
      </c>
      <c r="J10" s="30" t="e">
        <f t="shared" si="4"/>
        <v>#DIV/0!</v>
      </c>
      <c r="K10" s="33">
        <v>0.13321769230769229</v>
      </c>
      <c r="L10" s="34">
        <v>12085.692307692307</v>
      </c>
      <c r="M10" s="35">
        <f t="shared" si="5"/>
        <v>1.2433723572896378</v>
      </c>
      <c r="N10" s="36">
        <f t="shared" si="6"/>
        <v>5143.4856711726516</v>
      </c>
      <c r="O10" s="73">
        <f t="shared" si="7"/>
        <v>0.11583582863351656</v>
      </c>
      <c r="P10" s="37"/>
      <c r="Q10" s="35"/>
      <c r="R10" s="35">
        <f t="shared" si="8"/>
        <v>0</v>
      </c>
      <c r="S10" s="35">
        <f t="shared" si="9"/>
        <v>0</v>
      </c>
      <c r="T10" s="66" t="e">
        <f t="shared" si="10"/>
        <v>#DIV/0!</v>
      </c>
      <c r="U10" s="39">
        <v>0.13629749999999999</v>
      </c>
      <c r="V10" s="40">
        <v>9282.0833333333303</v>
      </c>
      <c r="W10" s="40">
        <f t="shared" si="11"/>
        <v>1.2721173962108852</v>
      </c>
      <c r="X10" s="40">
        <f t="shared" si="12"/>
        <v>6579.7015012830889</v>
      </c>
      <c r="Y10" s="76">
        <f t="shared" si="13"/>
        <v>0.10626433913586454</v>
      </c>
      <c r="Z10" s="41"/>
      <c r="AA10" s="41"/>
      <c r="AB10" s="41">
        <f t="shared" si="14"/>
        <v>0</v>
      </c>
      <c r="AC10" s="41">
        <f t="shared" si="15"/>
        <v>0</v>
      </c>
      <c r="AD10" s="41" t="e">
        <f t="shared" si="16"/>
        <v>#DIV/0!</v>
      </c>
      <c r="AE10" s="42">
        <v>0.14248333333333335</v>
      </c>
      <c r="AF10" s="43">
        <v>8161.166666666667</v>
      </c>
      <c r="AG10" s="43">
        <f t="shared" si="23"/>
        <v>1.3298521763308033</v>
      </c>
      <c r="AH10" s="43">
        <f t="shared" si="17"/>
        <v>8162.1079344126447</v>
      </c>
      <c r="AI10" s="78">
        <f t="shared" si="18"/>
        <v>0.10145231030099201</v>
      </c>
      <c r="AJ10" s="44">
        <v>2.5000000000000001E-2</v>
      </c>
      <c r="AK10" s="44">
        <v>287.00473</v>
      </c>
      <c r="AL10" s="44">
        <f t="shared" si="19"/>
        <v>0.23333468996329451</v>
      </c>
      <c r="AM10" s="44">
        <f t="shared" si="20"/>
        <v>1432.1162594009786</v>
      </c>
      <c r="AN10" s="44">
        <f t="shared" si="21"/>
        <v>0.11589024061197487</v>
      </c>
    </row>
    <row r="11" spans="1:40" x14ac:dyDescent="0.25">
      <c r="A11" s="26">
        <v>0.13850600000000002</v>
      </c>
      <c r="B11" s="27">
        <v>28907.8</v>
      </c>
      <c r="C11" s="80">
        <f t="shared" si="0"/>
        <v>1.2927301827222428</v>
      </c>
      <c r="D11" s="29">
        <f t="shared" si="1"/>
        <v>3794.8659105269471</v>
      </c>
      <c r="E11" s="65">
        <f t="shared" si="22"/>
        <v>0.1818885143127392</v>
      </c>
      <c r="F11" s="32"/>
      <c r="G11" s="31"/>
      <c r="H11" s="31">
        <f t="shared" si="2"/>
        <v>0</v>
      </c>
      <c r="I11" s="31">
        <f t="shared" si="3"/>
        <v>0</v>
      </c>
      <c r="J11" s="30" t="e">
        <f t="shared" si="4"/>
        <v>#DIV/0!</v>
      </c>
      <c r="K11" s="33">
        <v>0.14332866666666669</v>
      </c>
      <c r="L11" s="34">
        <v>13817.666666666668</v>
      </c>
      <c r="M11" s="35">
        <f t="shared" si="5"/>
        <v>1.3377419999807623</v>
      </c>
      <c r="N11" s="36">
        <f t="shared" si="6"/>
        <v>5533.8666396168555</v>
      </c>
      <c r="O11" s="73">
        <f t="shared" si="7"/>
        <v>0.11440994557489764</v>
      </c>
      <c r="P11" s="37"/>
      <c r="Q11" s="35"/>
      <c r="R11" s="35">
        <f t="shared" si="8"/>
        <v>0</v>
      </c>
      <c r="S11" s="35">
        <f t="shared" si="9"/>
        <v>0</v>
      </c>
      <c r="T11" s="66" t="e">
        <f t="shared" si="10"/>
        <v>#DIV/0!</v>
      </c>
      <c r="U11" s="39">
        <v>0.14797466666666664</v>
      </c>
      <c r="V11" s="40">
        <v>10867.666666666666</v>
      </c>
      <c r="W11" s="40">
        <f t="shared" si="11"/>
        <v>1.3811049187635405</v>
      </c>
      <c r="X11" s="40">
        <f t="shared" si="12"/>
        <v>7143.4115550067399</v>
      </c>
      <c r="Y11" s="76">
        <f t="shared" si="13"/>
        <v>0.10555515092964801</v>
      </c>
      <c r="Z11" s="41"/>
      <c r="AA11" s="41"/>
      <c r="AB11" s="41">
        <f t="shared" si="14"/>
        <v>0</v>
      </c>
      <c r="AC11" s="41">
        <f t="shared" si="15"/>
        <v>0</v>
      </c>
      <c r="AD11" s="41" t="e">
        <f t="shared" si="16"/>
        <v>#DIV/0!</v>
      </c>
      <c r="AE11" s="42">
        <v>0.15645833333333334</v>
      </c>
      <c r="AF11" s="43">
        <v>9671.6666666666661</v>
      </c>
      <c r="AG11" s="43">
        <f t="shared" si="23"/>
        <v>1.4602862680202848</v>
      </c>
      <c r="AH11" s="43">
        <f t="shared" si="17"/>
        <v>8962.6609234177904</v>
      </c>
      <c r="AI11" s="78">
        <f t="shared" si="18"/>
        <v>9.9710696202158861E-2</v>
      </c>
      <c r="AJ11" s="44">
        <v>0.03</v>
      </c>
      <c r="AK11" s="44">
        <v>390.56282699999997</v>
      </c>
      <c r="AL11" s="44">
        <f t="shared" si="19"/>
        <v>0.2800016279559534</v>
      </c>
      <c r="AM11" s="44">
        <f t="shared" si="20"/>
        <v>1718.5395112811741</v>
      </c>
      <c r="AN11" s="44">
        <f t="shared" si="21"/>
        <v>0.10951818148685002</v>
      </c>
    </row>
    <row r="12" spans="1:40" x14ac:dyDescent="0.25">
      <c r="A12" s="26">
        <v>0.152580625</v>
      </c>
      <c r="B12" s="27">
        <v>34514.000000000007</v>
      </c>
      <c r="C12" s="80">
        <f t="shared" si="0"/>
        <v>1.4240941131512281</v>
      </c>
      <c r="D12" s="29">
        <f t="shared" si="1"/>
        <v>4180.4904655350347</v>
      </c>
      <c r="E12" s="65">
        <f t="shared" si="22"/>
        <v>0.17894679496759777</v>
      </c>
      <c r="F12" s="32"/>
      <c r="G12" s="31"/>
      <c r="H12" s="31">
        <f t="shared" si="2"/>
        <v>0</v>
      </c>
      <c r="I12" s="31">
        <f t="shared" si="3"/>
        <v>0</v>
      </c>
      <c r="J12" s="30" t="e">
        <f t="shared" si="4"/>
        <v>#DIV/0!</v>
      </c>
      <c r="K12" s="33">
        <v>0.15611615384615382</v>
      </c>
      <c r="L12" s="34">
        <v>15984.692307692309</v>
      </c>
      <c r="M12" s="35">
        <f t="shared" si="5"/>
        <v>1.4570925742381715</v>
      </c>
      <c r="N12" s="36">
        <f t="shared" si="6"/>
        <v>6027.5867749730687</v>
      </c>
      <c r="O12" s="73">
        <f t="shared" si="7"/>
        <v>0.11155878696527051</v>
      </c>
      <c r="P12" s="37"/>
      <c r="Q12" s="35"/>
      <c r="R12" s="35">
        <f t="shared" si="8"/>
        <v>0</v>
      </c>
      <c r="S12" s="35">
        <f t="shared" si="9"/>
        <v>0</v>
      </c>
      <c r="T12" s="66" t="e">
        <f t="shared" si="10"/>
        <v>#DIV/0!</v>
      </c>
      <c r="U12" s="39">
        <v>0.16510769230769232</v>
      </c>
      <c r="V12" s="40">
        <v>13242.23076923077</v>
      </c>
      <c r="W12" s="40">
        <f t="shared" si="11"/>
        <v>1.5410140878068164</v>
      </c>
      <c r="X12" s="40">
        <f t="shared" si="12"/>
        <v>7970.5007865170628</v>
      </c>
      <c r="Y12" s="76">
        <f t="shared" si="13"/>
        <v>0.10331048484353295</v>
      </c>
      <c r="Z12" s="41"/>
      <c r="AA12" s="41"/>
      <c r="AB12" s="41">
        <f t="shared" si="14"/>
        <v>0</v>
      </c>
      <c r="AC12" s="41">
        <f t="shared" si="15"/>
        <v>0</v>
      </c>
      <c r="AD12" s="41" t="e">
        <f t="shared" si="16"/>
        <v>#DIV/0!</v>
      </c>
      <c r="AE12" s="42">
        <v>0.1690753846153846</v>
      </c>
      <c r="AF12" s="43">
        <v>11222.615384615385</v>
      </c>
      <c r="AG12" s="43">
        <f t="shared" si="23"/>
        <v>1.5780460979862216</v>
      </c>
      <c r="AH12" s="43">
        <f t="shared" si="17"/>
        <v>9685.424294886654</v>
      </c>
      <c r="AI12" s="78">
        <f t="shared" si="18"/>
        <v>9.9076610114693972E-2</v>
      </c>
      <c r="AJ12" s="44">
        <v>3.5000000000000003E-2</v>
      </c>
      <c r="AK12" s="44">
        <v>503.650306</v>
      </c>
      <c r="AL12" s="44">
        <f t="shared" si="19"/>
        <v>0.32666856594861232</v>
      </c>
      <c r="AM12" s="44">
        <f t="shared" si="20"/>
        <v>2004.96276316137</v>
      </c>
      <c r="AN12" s="44">
        <f t="shared" si="21"/>
        <v>0.10376020978184231</v>
      </c>
    </row>
    <row r="13" spans="1:40" x14ac:dyDescent="0.25">
      <c r="A13" s="26">
        <v>0.16547241379310343</v>
      </c>
      <c r="B13" s="27">
        <v>40051.310344827587</v>
      </c>
      <c r="C13" s="80">
        <f t="shared" si="0"/>
        <v>1.5444181747956707</v>
      </c>
      <c r="D13" s="29">
        <f t="shared" si="1"/>
        <v>4533.7070035670449</v>
      </c>
      <c r="E13" s="65">
        <f t="shared" si="22"/>
        <v>0.17656024942848136</v>
      </c>
      <c r="F13" s="32"/>
      <c r="G13" s="31"/>
      <c r="H13" s="31">
        <f t="shared" si="2"/>
        <v>0</v>
      </c>
      <c r="I13" s="31">
        <f t="shared" si="3"/>
        <v>0</v>
      </c>
      <c r="J13" s="30" t="e">
        <f t="shared" si="4"/>
        <v>#DIV/0!</v>
      </c>
      <c r="K13" s="33">
        <v>0.17387399999999997</v>
      </c>
      <c r="L13" s="34">
        <v>19428.699999999997</v>
      </c>
      <c r="M13" s="35">
        <f t="shared" si="5"/>
        <v>1.6228334353071145</v>
      </c>
      <c r="N13" s="36">
        <f t="shared" si="6"/>
        <v>6713.2106261371837</v>
      </c>
      <c r="O13" s="73">
        <f t="shared" si="7"/>
        <v>0.10931245317580413</v>
      </c>
      <c r="P13" s="37"/>
      <c r="Q13" s="35"/>
      <c r="R13" s="35">
        <f t="shared" si="8"/>
        <v>0</v>
      </c>
      <c r="S13" s="35">
        <f t="shared" si="9"/>
        <v>0</v>
      </c>
      <c r="T13" s="66" t="e">
        <f t="shared" si="10"/>
        <v>#DIV/0!</v>
      </c>
      <c r="U13" s="39">
        <v>0.17760214285714285</v>
      </c>
      <c r="V13" s="40">
        <v>15091.357142857139</v>
      </c>
      <c r="W13" s="40">
        <f t="shared" si="11"/>
        <v>1.6576296376155266</v>
      </c>
      <c r="X13" s="40">
        <f t="shared" si="12"/>
        <v>8573.664858036549</v>
      </c>
      <c r="Y13" s="76">
        <f t="shared" si="13"/>
        <v>0.10175359372743586</v>
      </c>
      <c r="Z13" s="41"/>
      <c r="AA13" s="41"/>
      <c r="AB13" s="41">
        <f t="shared" si="14"/>
        <v>0</v>
      </c>
      <c r="AC13" s="41">
        <f t="shared" si="15"/>
        <v>0</v>
      </c>
      <c r="AD13" s="41" t="e">
        <f t="shared" si="16"/>
        <v>#DIV/0!</v>
      </c>
      <c r="AE13" s="42">
        <v>0.18208071428571429</v>
      </c>
      <c r="AF13" s="43">
        <v>12816.571428571428</v>
      </c>
      <c r="AG13" s="43">
        <f t="shared" si="23"/>
        <v>1.6994298806460941</v>
      </c>
      <c r="AH13" s="43">
        <f t="shared" si="17"/>
        <v>10430.430058076618</v>
      </c>
      <c r="AI13" s="78">
        <f t="shared" si="18"/>
        <v>9.7562246756064133E-2</v>
      </c>
      <c r="AJ13" s="44">
        <v>0.04</v>
      </c>
      <c r="AK13" s="44">
        <v>651.24619600000005</v>
      </c>
      <c r="AL13" s="44">
        <f t="shared" si="19"/>
        <v>0.37333550394127119</v>
      </c>
      <c r="AM13" s="44">
        <f t="shared" si="20"/>
        <v>2291.3860150415653</v>
      </c>
      <c r="AN13" s="44">
        <f t="shared" si="21"/>
        <v>0.10272190019752865</v>
      </c>
    </row>
    <row r="14" spans="1:40" x14ac:dyDescent="0.25">
      <c r="A14" s="26">
        <v>0.17682533333333333</v>
      </c>
      <c r="B14" s="27">
        <v>45269.4</v>
      </c>
      <c r="C14" s="80">
        <f t="shared" si="0"/>
        <v>1.6503793732395815</v>
      </c>
      <c r="D14" s="29">
        <f t="shared" si="1"/>
        <v>4844.7607293852307</v>
      </c>
      <c r="E14" s="65">
        <f t="shared" si="22"/>
        <v>0.17476045877449284</v>
      </c>
      <c r="F14" s="32"/>
      <c r="G14" s="31"/>
      <c r="H14" s="31">
        <f t="shared" si="2"/>
        <v>0</v>
      </c>
      <c r="I14" s="31">
        <f t="shared" si="3"/>
        <v>0</v>
      </c>
      <c r="J14" s="30" t="e">
        <f t="shared" si="4"/>
        <v>#DIV/0!</v>
      </c>
      <c r="K14" s="33">
        <v>0.18664142857142857</v>
      </c>
      <c r="L14" s="34">
        <v>21923.642857142859</v>
      </c>
      <c r="M14" s="35">
        <f t="shared" si="5"/>
        <v>1.7419967948008264</v>
      </c>
      <c r="N14" s="36">
        <f t="shared" si="6"/>
        <v>7206.1563060787612</v>
      </c>
      <c r="O14" s="73">
        <f t="shared" si="7"/>
        <v>0.10705126601895414</v>
      </c>
      <c r="P14" s="37"/>
      <c r="Q14" s="35"/>
      <c r="R14" s="35">
        <f t="shared" si="8"/>
        <v>0</v>
      </c>
      <c r="S14" s="35">
        <f t="shared" si="9"/>
        <v>0</v>
      </c>
      <c r="T14" s="66" t="e">
        <f t="shared" si="10"/>
        <v>#DIV/0!</v>
      </c>
      <c r="U14" s="39">
        <v>0.19096428571428573</v>
      </c>
      <c r="V14" s="40">
        <v>17242.142857142851</v>
      </c>
      <c r="W14" s="40">
        <f t="shared" si="11"/>
        <v>1.782343696048194</v>
      </c>
      <c r="X14" s="40">
        <f t="shared" si="12"/>
        <v>9218.7163917587532</v>
      </c>
      <c r="Y14" s="76">
        <f t="shared" si="13"/>
        <v>0.10055526063500524</v>
      </c>
      <c r="Z14" s="41"/>
      <c r="AA14" s="41"/>
      <c r="AB14" s="41">
        <f t="shared" si="14"/>
        <v>0</v>
      </c>
      <c r="AC14" s="41">
        <f t="shared" si="15"/>
        <v>0</v>
      </c>
      <c r="AD14" s="41" t="e">
        <f t="shared" si="16"/>
        <v>#DIV/0!</v>
      </c>
      <c r="AE14" s="42">
        <v>0.19526333333333332</v>
      </c>
      <c r="AF14" s="43">
        <v>14559.916666666666</v>
      </c>
      <c r="AG14" s="43">
        <f t="shared" si="23"/>
        <v>1.8224683737813103</v>
      </c>
      <c r="AH14" s="43">
        <f t="shared" si="17"/>
        <v>11185.591781259987</v>
      </c>
      <c r="AI14" s="78">
        <f t="shared" si="18"/>
        <v>9.6372986884474363E-2</v>
      </c>
      <c r="AJ14" s="44">
        <v>4.4999999999999998E-2</v>
      </c>
      <c r="AK14" s="44">
        <v>817.81126200000006</v>
      </c>
      <c r="AL14" s="44">
        <f t="shared" si="19"/>
        <v>0.4200024419339301</v>
      </c>
      <c r="AM14" s="44">
        <f t="shared" si="20"/>
        <v>2577.8092669217613</v>
      </c>
      <c r="AN14" s="44">
        <f t="shared" si="21"/>
        <v>0.10192151886340384</v>
      </c>
    </row>
    <row r="15" spans="1:40" x14ac:dyDescent="0.25">
      <c r="A15" s="26">
        <v>0.18852307692307693</v>
      </c>
      <c r="B15" s="27">
        <v>50808.41025641025</v>
      </c>
      <c r="C15" s="80">
        <f t="shared" si="0"/>
        <v>1.7595589481908991</v>
      </c>
      <c r="D15" s="29">
        <f t="shared" si="1"/>
        <v>5165.2621400014004</v>
      </c>
      <c r="E15" s="65">
        <f t="shared" si="22"/>
        <v>0.17255755415098373</v>
      </c>
      <c r="F15" s="32"/>
      <c r="G15" s="31"/>
      <c r="H15" s="31">
        <f t="shared" si="2"/>
        <v>0</v>
      </c>
      <c r="I15" s="31">
        <f t="shared" si="3"/>
        <v>0</v>
      </c>
      <c r="J15" s="30" t="e">
        <f t="shared" si="4"/>
        <v>#DIV/0!</v>
      </c>
      <c r="K15" s="33">
        <v>0.19916333333333333</v>
      </c>
      <c r="L15" s="34">
        <v>24612</v>
      </c>
      <c r="M15" s="35">
        <f t="shared" si="5"/>
        <v>1.8588685854155844</v>
      </c>
      <c r="N15" s="36">
        <f t="shared" si="6"/>
        <v>7689.622402833289</v>
      </c>
      <c r="O15" s="73">
        <f t="shared" si="7"/>
        <v>0.1055415146964799</v>
      </c>
      <c r="P15" s="37"/>
      <c r="Q15" s="35"/>
      <c r="R15" s="35">
        <f t="shared" si="8"/>
        <v>0</v>
      </c>
      <c r="S15" s="35">
        <f t="shared" si="9"/>
        <v>0</v>
      </c>
      <c r="T15" s="66" t="e">
        <f t="shared" si="10"/>
        <v>#DIV/0!</v>
      </c>
      <c r="U15" s="39">
        <v>0.20378749999999998</v>
      </c>
      <c r="V15" s="40">
        <v>19610.083333333336</v>
      </c>
      <c r="W15" s="40">
        <f t="shared" si="11"/>
        <v>1.9020277252357949</v>
      </c>
      <c r="X15" s="40">
        <f t="shared" si="12"/>
        <v>9837.7513871694446</v>
      </c>
      <c r="Y15" s="76">
        <f t="shared" si="13"/>
        <v>0.10042508744815747</v>
      </c>
      <c r="Z15" s="41"/>
      <c r="AA15" s="41"/>
      <c r="AB15" s="41">
        <f t="shared" si="14"/>
        <v>0</v>
      </c>
      <c r="AC15" s="41">
        <f t="shared" si="15"/>
        <v>0</v>
      </c>
      <c r="AD15" s="41" t="e">
        <f t="shared" si="16"/>
        <v>#DIV/0!</v>
      </c>
      <c r="AE15" s="42">
        <v>0.20782</v>
      </c>
      <c r="AF15" s="43">
        <v>16310.083333333334</v>
      </c>
      <c r="AG15" s="43">
        <f t="shared" si="23"/>
        <v>1.9396646107268747</v>
      </c>
      <c r="AH15" s="43">
        <f t="shared" si="17"/>
        <v>11904.896041148453</v>
      </c>
      <c r="AI15" s="78">
        <f t="shared" si="18"/>
        <v>9.5305799015911227E-2</v>
      </c>
      <c r="AJ15" s="44">
        <v>0.05</v>
      </c>
      <c r="AK15" s="44">
        <v>954.771702</v>
      </c>
      <c r="AL15" s="44">
        <f t="shared" si="19"/>
        <v>0.46666937992658902</v>
      </c>
      <c r="AM15" s="44">
        <f t="shared" si="20"/>
        <v>2864.2325188019572</v>
      </c>
      <c r="AN15" s="44">
        <f t="shared" si="21"/>
        <v>9.638231595894324E-2</v>
      </c>
    </row>
    <row r="16" spans="1:40" x14ac:dyDescent="0.25">
      <c r="A16" s="26">
        <v>0.19990294117647056</v>
      </c>
      <c r="B16" s="27">
        <v>56338.705882352944</v>
      </c>
      <c r="C16" s="80">
        <f t="shared" si="0"/>
        <v>1.8657716320864983</v>
      </c>
      <c r="D16" s="29">
        <f t="shared" si="1"/>
        <v>5477.05411234648</v>
      </c>
      <c r="E16" s="65">
        <f t="shared" si="22"/>
        <v>0.17017505812114062</v>
      </c>
      <c r="F16" s="32"/>
      <c r="G16" s="31"/>
      <c r="H16" s="31">
        <f t="shared" si="2"/>
        <v>0</v>
      </c>
      <c r="I16" s="31">
        <f t="shared" si="3"/>
        <v>0</v>
      </c>
      <c r="J16" s="30" t="e">
        <f t="shared" si="4"/>
        <v>#DIV/0!</v>
      </c>
      <c r="K16" s="33">
        <v>0.21175583333333328</v>
      </c>
      <c r="L16" s="34">
        <v>27426.583333333332</v>
      </c>
      <c r="M16" s="35">
        <f t="shared" si="5"/>
        <v>1.9763992687500953</v>
      </c>
      <c r="N16" s="36">
        <f t="shared" si="6"/>
        <v>8175.8141555371558</v>
      </c>
      <c r="O16" s="73">
        <f t="shared" si="7"/>
        <v>0.10403899107293954</v>
      </c>
      <c r="P16" s="37"/>
      <c r="Q16" s="35"/>
      <c r="R16" s="35">
        <f t="shared" si="8"/>
        <v>0</v>
      </c>
      <c r="S16" s="35">
        <f t="shared" si="9"/>
        <v>0</v>
      </c>
      <c r="T16" s="66" t="e">
        <f t="shared" si="10"/>
        <v>#DIV/0!</v>
      </c>
      <c r="U16" s="39">
        <v>0.21636083333333334</v>
      </c>
      <c r="V16" s="40">
        <v>21914.083333333336</v>
      </c>
      <c r="W16" s="40">
        <f t="shared" si="11"/>
        <v>2.0193795186413346</v>
      </c>
      <c r="X16" s="40">
        <f t="shared" si="12"/>
        <v>10444.723490175487</v>
      </c>
      <c r="Y16" s="76">
        <f t="shared" si="13"/>
        <v>9.9559769005518245E-2</v>
      </c>
      <c r="Z16" s="41"/>
      <c r="AA16" s="41"/>
      <c r="AB16" s="41">
        <f t="shared" si="14"/>
        <v>0</v>
      </c>
      <c r="AC16" s="41">
        <f t="shared" si="15"/>
        <v>0</v>
      </c>
      <c r="AD16" s="41" t="e">
        <f t="shared" si="16"/>
        <v>#DIV/0!</v>
      </c>
      <c r="AE16" s="42">
        <v>0.22033666666666665</v>
      </c>
      <c r="AF16" s="43">
        <v>18105</v>
      </c>
      <c r="AG16" s="43">
        <f t="shared" si="23"/>
        <v>2.0564875121684971</v>
      </c>
      <c r="AH16" s="43">
        <f t="shared" si="17"/>
        <v>12621.908915021875</v>
      </c>
      <c r="AI16" s="78">
        <f t="shared" si="18"/>
        <v>9.4115858231983235E-2</v>
      </c>
      <c r="AJ16" s="44">
        <v>5.5E-2</v>
      </c>
      <c r="AK16" s="44">
        <v>1141.1319819999999</v>
      </c>
      <c r="AL16" s="44">
        <f t="shared" si="19"/>
        <v>0.51333631791924794</v>
      </c>
      <c r="AM16" s="44">
        <f t="shared" si="20"/>
        <v>3150.6557706821527</v>
      </c>
      <c r="AN16" s="44">
        <f t="shared" si="21"/>
        <v>9.5202494078283711E-2</v>
      </c>
    </row>
    <row r="17" spans="1:40" x14ac:dyDescent="0.25">
      <c r="A17" s="26">
        <v>0.21117487179487177</v>
      </c>
      <c r="B17" s="27">
        <v>62457.846153846163</v>
      </c>
      <c r="C17" s="80">
        <f>(A17/($J$43*$B$45))</f>
        <v>1.9709769295317947</v>
      </c>
      <c r="D17" s="29">
        <f t="shared" si="1"/>
        <v>5785.8888577697517</v>
      </c>
      <c r="E17" s="79">
        <f>((B17*$B$46)/(2*$B$47*$J$43*(C17^2)))</f>
        <v>0.16905574496174633</v>
      </c>
      <c r="F17" s="32"/>
      <c r="G17" s="31"/>
      <c r="H17" s="31">
        <f t="shared" si="2"/>
        <v>0</v>
      </c>
      <c r="I17" s="31">
        <f t="shared" si="3"/>
        <v>0</v>
      </c>
      <c r="J17" s="30" t="e">
        <f t="shared" si="4"/>
        <v>#DIV/0!</v>
      </c>
      <c r="K17" s="33">
        <v>0.22401307692307695</v>
      </c>
      <c r="L17" s="34">
        <v>30282.076923076929</v>
      </c>
      <c r="M17" s="35">
        <f t="shared" si="5"/>
        <v>2.0908008740627921</v>
      </c>
      <c r="N17" s="36">
        <f t="shared" si="6"/>
        <v>8649.0617826339003</v>
      </c>
      <c r="O17" s="73">
        <f t="shared" si="7"/>
        <v>0.10264412682836756</v>
      </c>
      <c r="P17" s="37"/>
      <c r="Q17" s="35"/>
      <c r="R17" s="35">
        <f t="shared" si="8"/>
        <v>0</v>
      </c>
      <c r="S17" s="35">
        <f t="shared" si="9"/>
        <v>0</v>
      </c>
      <c r="T17" s="66" t="e">
        <f t="shared" si="10"/>
        <v>#DIV/0!</v>
      </c>
      <c r="U17" s="39">
        <v>0.22875076923076923</v>
      </c>
      <c r="V17" s="40">
        <v>24356.846153846156</v>
      </c>
      <c r="W17" s="40">
        <f t="shared" si="11"/>
        <v>2.1350195926930668</v>
      </c>
      <c r="X17" s="40">
        <f t="shared" si="12"/>
        <v>11042.842163116371</v>
      </c>
      <c r="Y17" s="76">
        <f t="shared" si="13"/>
        <v>9.8995120618452156E-2</v>
      </c>
      <c r="Z17" s="41"/>
      <c r="AA17" s="41"/>
      <c r="AB17" s="41">
        <f t="shared" si="14"/>
        <v>0</v>
      </c>
      <c r="AC17" s="41">
        <f t="shared" si="15"/>
        <v>0</v>
      </c>
      <c r="AD17" s="41" t="e">
        <f t="shared" si="16"/>
        <v>#DIV/0!</v>
      </c>
      <c r="AE17" s="42">
        <v>0.2333253846153846</v>
      </c>
      <c r="AF17" s="43">
        <v>19965.076923076926</v>
      </c>
      <c r="AG17" s="43">
        <f t="shared" si="23"/>
        <v>2.1777162511918884</v>
      </c>
      <c r="AH17" s="43">
        <f t="shared" si="17"/>
        <v>13365.963081547166</v>
      </c>
      <c r="AI17" s="78">
        <f t="shared" si="18"/>
        <v>9.2551792569752517E-2</v>
      </c>
      <c r="AJ17" s="44">
        <v>0.06</v>
      </c>
      <c r="AK17" s="44">
        <v>1269.1941449999999</v>
      </c>
      <c r="AL17" s="44">
        <f t="shared" si="19"/>
        <v>0.56000325591190681</v>
      </c>
      <c r="AM17" s="44">
        <f t="shared" si="20"/>
        <v>3437.0790225623482</v>
      </c>
      <c r="AN17" s="44">
        <f t="shared" si="21"/>
        <v>8.8974055583992795E-2</v>
      </c>
    </row>
    <row r="18" spans="1:40" x14ac:dyDescent="0.2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22"/>
        <v>#DIV/0!</v>
      </c>
      <c r="F18" s="32"/>
      <c r="G18" s="31"/>
      <c r="H18" s="31">
        <f t="shared" si="2"/>
        <v>0</v>
      </c>
      <c r="I18" s="31">
        <f t="shared" si="3"/>
        <v>0</v>
      </c>
      <c r="J18" s="30" t="e">
        <f t="shared" si="4"/>
        <v>#DIV/0!</v>
      </c>
      <c r="K18" s="33"/>
      <c r="L18" s="34"/>
      <c r="M18" s="35">
        <f t="shared" si="5"/>
        <v>0</v>
      </c>
      <c r="N18" s="36">
        <f t="shared" si="6"/>
        <v>0</v>
      </c>
      <c r="O18" s="73" t="e">
        <f t="shared" si="7"/>
        <v>#DIV/0!</v>
      </c>
      <c r="P18" s="37"/>
      <c r="Q18" s="35"/>
      <c r="R18" s="35">
        <f t="shared" ref="R18:R33" si="24">(P18/($J$43*$C$45))</f>
        <v>0</v>
      </c>
      <c r="S18" s="35">
        <f t="shared" ref="S18:S33" si="25">((P18*$C$46)/($G$43*$C$45))</f>
        <v>0</v>
      </c>
      <c r="T18" s="66" t="e">
        <f t="shared" ref="T18:T33" si="26">((Q18*$C$46)/(2*$C$47*$J$43*(R18^2)))</f>
        <v>#DIV/0!</v>
      </c>
      <c r="U18" s="39"/>
      <c r="V18" s="40"/>
      <c r="W18" s="40">
        <f t="shared" ref="W18:W33" si="27">(U18/($J$43*$D$45))</f>
        <v>0</v>
      </c>
      <c r="X18" s="40">
        <f t="shared" ref="X18:X33" si="28">((U18*$D$46)/($G$43*$D$45))</f>
        <v>0</v>
      </c>
      <c r="Y18" s="76" t="e">
        <f t="shared" ref="Y18:Y33" si="29">((V18*$D$46)/(2*$D$47*$J$43*(W18^2)))</f>
        <v>#DIV/0!</v>
      </c>
      <c r="Z18" s="41"/>
      <c r="AA18" s="41"/>
      <c r="AB18" s="41">
        <f t="shared" ref="AB18:AB33" si="30">(Z18/($J$43*$D$45))</f>
        <v>0</v>
      </c>
      <c r="AC18" s="41">
        <f t="shared" ref="AC18:AC33" si="31">((Z18*$D$46)/($G$43*$D$45))</f>
        <v>0</v>
      </c>
      <c r="AD18" s="41" t="e">
        <f t="shared" ref="AD18:AD33" si="32">((AA18*$D$46)/(2*$D$47*$J$43*(AB18^2)))</f>
        <v>#DIV/0!</v>
      </c>
      <c r="AE18" s="42"/>
      <c r="AF18" s="43"/>
      <c r="AG18" s="43">
        <f t="shared" ref="AG18:AG33" si="33">(AE18/($J$43*$E$45))</f>
        <v>0</v>
      </c>
      <c r="AH18" s="43">
        <f t="shared" ref="AH18:AH33" si="34">((AE18*$E$46)/($G$43*$E$45))</f>
        <v>0</v>
      </c>
      <c r="AI18" s="78" t="e">
        <f t="shared" ref="AI18:AI33" si="35">((AF18*$E$46)/(2*$E$47*$J$43*(AG18^2)))</f>
        <v>#DIV/0!</v>
      </c>
      <c r="AJ18" s="44">
        <v>6.5000000000000002E-2</v>
      </c>
      <c r="AK18" s="44">
        <v>1536.0956650000001</v>
      </c>
      <c r="AL18" s="44">
        <f t="shared" ref="AL18:AL33" si="36">(AJ18/($J$43*$E$45))</f>
        <v>0.60667019390456578</v>
      </c>
      <c r="AM18" s="44">
        <f t="shared" ref="AM18:AM33" si="37">((AJ18*$E$46)/($G$43*$E$45))</f>
        <v>3723.5022744425437</v>
      </c>
      <c r="AN18" s="44">
        <f t="shared" ref="AN18:AN33" si="38">((AK18*$E$46)/(2*$E$47*$J$43*(AL18^2)))</f>
        <v>9.1754923599844551E-2</v>
      </c>
    </row>
    <row r="19" spans="1:40" x14ac:dyDescent="0.2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22"/>
        <v>#DIV/0!</v>
      </c>
      <c r="F19" s="32"/>
      <c r="G19" s="31"/>
      <c r="H19" s="31">
        <f t="shared" si="2"/>
        <v>0</v>
      </c>
      <c r="I19" s="31">
        <f t="shared" si="3"/>
        <v>0</v>
      </c>
      <c r="J19" s="30" t="e">
        <f t="shared" si="4"/>
        <v>#DIV/0!</v>
      </c>
      <c r="K19" s="33"/>
      <c r="L19" s="34"/>
      <c r="M19" s="35">
        <f t="shared" si="5"/>
        <v>0</v>
      </c>
      <c r="N19" s="36">
        <f t="shared" si="6"/>
        <v>0</v>
      </c>
      <c r="O19" s="73" t="e">
        <f t="shared" si="7"/>
        <v>#DIV/0!</v>
      </c>
      <c r="P19" s="37"/>
      <c r="Q19" s="35"/>
      <c r="R19" s="35">
        <f t="shared" si="24"/>
        <v>0</v>
      </c>
      <c r="S19" s="35">
        <f t="shared" si="25"/>
        <v>0</v>
      </c>
      <c r="T19" s="66" t="e">
        <f t="shared" si="26"/>
        <v>#DIV/0!</v>
      </c>
      <c r="U19" s="39"/>
      <c r="V19" s="40"/>
      <c r="W19" s="40">
        <f t="shared" si="27"/>
        <v>0</v>
      </c>
      <c r="X19" s="40">
        <f t="shared" si="28"/>
        <v>0</v>
      </c>
      <c r="Y19" s="76" t="e">
        <f t="shared" si="29"/>
        <v>#DIV/0!</v>
      </c>
      <c r="Z19" s="41"/>
      <c r="AA19" s="41"/>
      <c r="AB19" s="41">
        <f t="shared" si="30"/>
        <v>0</v>
      </c>
      <c r="AC19" s="41">
        <f t="shared" si="31"/>
        <v>0</v>
      </c>
      <c r="AD19" s="41" t="e">
        <f t="shared" si="32"/>
        <v>#DIV/0!</v>
      </c>
      <c r="AE19" s="42"/>
      <c r="AF19" s="43"/>
      <c r="AG19" s="43">
        <f t="shared" si="33"/>
        <v>0</v>
      </c>
      <c r="AH19" s="43">
        <f t="shared" si="34"/>
        <v>0</v>
      </c>
      <c r="AI19" s="78" t="e">
        <f t="shared" si="35"/>
        <v>#DIV/0!</v>
      </c>
      <c r="AJ19" s="44">
        <v>7.0000000000000007E-2</v>
      </c>
      <c r="AK19" s="44">
        <v>1723.3484440000002</v>
      </c>
      <c r="AL19" s="44">
        <f t="shared" si="36"/>
        <v>0.65333713189722464</v>
      </c>
      <c r="AM19" s="44">
        <f t="shared" si="37"/>
        <v>4009.9255263227401</v>
      </c>
      <c r="AN19" s="44">
        <f t="shared" si="38"/>
        <v>8.8759499372095846E-2</v>
      </c>
    </row>
    <row r="20" spans="1:40" x14ac:dyDescent="0.2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22"/>
        <v>#DIV/0!</v>
      </c>
      <c r="F20" s="32"/>
      <c r="G20" s="31"/>
      <c r="H20" s="31">
        <f t="shared" si="2"/>
        <v>0</v>
      </c>
      <c r="I20" s="31">
        <f t="shared" si="3"/>
        <v>0</v>
      </c>
      <c r="J20" s="30" t="e">
        <f t="shared" si="4"/>
        <v>#DIV/0!</v>
      </c>
      <c r="K20" s="33"/>
      <c r="L20" s="34"/>
      <c r="M20" s="35">
        <f t="shared" si="5"/>
        <v>0</v>
      </c>
      <c r="N20" s="36">
        <f t="shared" si="6"/>
        <v>0</v>
      </c>
      <c r="O20" s="73" t="e">
        <f t="shared" si="7"/>
        <v>#DIV/0!</v>
      </c>
      <c r="P20" s="37"/>
      <c r="Q20" s="35"/>
      <c r="R20" s="35">
        <f t="shared" si="24"/>
        <v>0</v>
      </c>
      <c r="S20" s="35">
        <f t="shared" si="25"/>
        <v>0</v>
      </c>
      <c r="T20" s="66" t="e">
        <f t="shared" si="26"/>
        <v>#DIV/0!</v>
      </c>
      <c r="U20" s="39"/>
      <c r="V20" s="40"/>
      <c r="W20" s="40">
        <f t="shared" si="27"/>
        <v>0</v>
      </c>
      <c r="X20" s="40">
        <f t="shared" si="28"/>
        <v>0</v>
      </c>
      <c r="Y20" s="76" t="e">
        <f t="shared" si="29"/>
        <v>#DIV/0!</v>
      </c>
      <c r="Z20" s="41"/>
      <c r="AA20" s="41"/>
      <c r="AB20" s="41">
        <f t="shared" si="30"/>
        <v>0</v>
      </c>
      <c r="AC20" s="41">
        <f t="shared" si="31"/>
        <v>0</v>
      </c>
      <c r="AD20" s="41" t="e">
        <f t="shared" si="32"/>
        <v>#DIV/0!</v>
      </c>
      <c r="AE20" s="42"/>
      <c r="AF20" s="43"/>
      <c r="AG20" s="43">
        <f t="shared" si="33"/>
        <v>0</v>
      </c>
      <c r="AH20" s="43">
        <f t="shared" si="34"/>
        <v>0</v>
      </c>
      <c r="AI20" s="78" t="e">
        <f t="shared" si="35"/>
        <v>#DIV/0!</v>
      </c>
      <c r="AJ20" s="44">
        <v>7.4999999999999997E-2</v>
      </c>
      <c r="AK20" s="44">
        <v>1923.6968760000002</v>
      </c>
      <c r="AL20" s="44">
        <f t="shared" si="36"/>
        <v>0.70000406988988351</v>
      </c>
      <c r="AM20" s="44">
        <f t="shared" si="37"/>
        <v>4296.3487782029351</v>
      </c>
      <c r="AN20" s="44">
        <f t="shared" si="38"/>
        <v>8.6308176416985835E-2</v>
      </c>
    </row>
    <row r="21" spans="1:40" x14ac:dyDescent="0.2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22"/>
        <v>#DIV/0!</v>
      </c>
      <c r="F21" s="32"/>
      <c r="G21" s="31"/>
      <c r="H21" s="31">
        <f t="shared" si="2"/>
        <v>0</v>
      </c>
      <c r="I21" s="31">
        <f t="shared" si="3"/>
        <v>0</v>
      </c>
      <c r="J21" s="30" t="e">
        <f t="shared" si="4"/>
        <v>#DIV/0!</v>
      </c>
      <c r="K21" s="33"/>
      <c r="L21" s="34"/>
      <c r="M21" s="35">
        <f t="shared" si="5"/>
        <v>0</v>
      </c>
      <c r="N21" s="36">
        <f t="shared" si="6"/>
        <v>0</v>
      </c>
      <c r="O21" s="73" t="e">
        <f t="shared" si="7"/>
        <v>#DIV/0!</v>
      </c>
      <c r="P21" s="37"/>
      <c r="Q21" s="35"/>
      <c r="R21" s="35">
        <f t="shared" si="24"/>
        <v>0</v>
      </c>
      <c r="S21" s="35">
        <f t="shared" si="25"/>
        <v>0</v>
      </c>
      <c r="T21" s="66" t="e">
        <f t="shared" si="26"/>
        <v>#DIV/0!</v>
      </c>
      <c r="U21" s="39"/>
      <c r="V21" s="40"/>
      <c r="W21" s="40">
        <f t="shared" si="27"/>
        <v>0</v>
      </c>
      <c r="X21" s="40">
        <f t="shared" si="28"/>
        <v>0</v>
      </c>
      <c r="Y21" s="76" t="e">
        <f t="shared" si="29"/>
        <v>#DIV/0!</v>
      </c>
      <c r="Z21" s="41"/>
      <c r="AA21" s="41"/>
      <c r="AB21" s="41">
        <f t="shared" si="30"/>
        <v>0</v>
      </c>
      <c r="AC21" s="41">
        <f t="shared" si="31"/>
        <v>0</v>
      </c>
      <c r="AD21" s="41" t="e">
        <f t="shared" si="32"/>
        <v>#DIV/0!</v>
      </c>
      <c r="AE21" s="42"/>
      <c r="AF21" s="43"/>
      <c r="AG21" s="43">
        <f t="shared" si="33"/>
        <v>0</v>
      </c>
      <c r="AH21" s="43">
        <f t="shared" si="34"/>
        <v>0</v>
      </c>
      <c r="AI21" s="78" t="e">
        <f t="shared" si="35"/>
        <v>#DIV/0!</v>
      </c>
      <c r="AJ21" s="44">
        <v>0.08</v>
      </c>
      <c r="AK21" s="44">
        <v>2161.9467359999999</v>
      </c>
      <c r="AL21" s="44">
        <f t="shared" si="36"/>
        <v>0.74667100788254237</v>
      </c>
      <c r="AM21" s="44">
        <f t="shared" si="37"/>
        <v>4582.7720300831306</v>
      </c>
      <c r="AN21" s="44">
        <f t="shared" si="38"/>
        <v>8.5251659899048676E-2</v>
      </c>
    </row>
    <row r="22" spans="1:40" x14ac:dyDescent="0.2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22"/>
        <v>#DIV/0!</v>
      </c>
      <c r="F22" s="32"/>
      <c r="G22" s="31"/>
      <c r="H22" s="31">
        <f t="shared" si="2"/>
        <v>0</v>
      </c>
      <c r="I22" s="31">
        <f t="shared" si="3"/>
        <v>0</v>
      </c>
      <c r="J22" s="30" t="e">
        <f t="shared" si="4"/>
        <v>#DIV/0!</v>
      </c>
      <c r="K22" s="33"/>
      <c r="L22" s="34"/>
      <c r="M22" s="35">
        <f t="shared" si="5"/>
        <v>0</v>
      </c>
      <c r="N22" s="36">
        <f t="shared" si="6"/>
        <v>0</v>
      </c>
      <c r="O22" s="73" t="e">
        <f t="shared" si="7"/>
        <v>#DIV/0!</v>
      </c>
      <c r="P22" s="37"/>
      <c r="Q22" s="35"/>
      <c r="R22" s="35">
        <f t="shared" si="24"/>
        <v>0</v>
      </c>
      <c r="S22" s="35">
        <f t="shared" si="25"/>
        <v>0</v>
      </c>
      <c r="T22" s="66" t="e">
        <f t="shared" si="26"/>
        <v>#DIV/0!</v>
      </c>
      <c r="U22" s="39"/>
      <c r="V22" s="40"/>
      <c r="W22" s="40">
        <f t="shared" si="27"/>
        <v>0</v>
      </c>
      <c r="X22" s="40">
        <f t="shared" si="28"/>
        <v>0</v>
      </c>
      <c r="Y22" s="76" t="e">
        <f t="shared" si="29"/>
        <v>#DIV/0!</v>
      </c>
      <c r="Z22" s="41"/>
      <c r="AA22" s="41"/>
      <c r="AB22" s="41">
        <f t="shared" si="30"/>
        <v>0</v>
      </c>
      <c r="AC22" s="41">
        <f t="shared" si="31"/>
        <v>0</v>
      </c>
      <c r="AD22" s="41" t="e">
        <f t="shared" si="32"/>
        <v>#DIV/0!</v>
      </c>
      <c r="AE22" s="42"/>
      <c r="AF22" s="43"/>
      <c r="AG22" s="43">
        <f t="shared" si="33"/>
        <v>0</v>
      </c>
      <c r="AH22" s="43">
        <f t="shared" si="34"/>
        <v>0</v>
      </c>
      <c r="AI22" s="78" t="e">
        <f t="shared" si="35"/>
        <v>#DIV/0!</v>
      </c>
      <c r="AJ22" s="44">
        <v>8.5000000000000006E-2</v>
      </c>
      <c r="AK22" s="44">
        <v>2396.1308280000003</v>
      </c>
      <c r="AL22" s="44">
        <f t="shared" si="36"/>
        <v>0.79333794587520134</v>
      </c>
      <c r="AM22" s="44">
        <f t="shared" si="37"/>
        <v>4869.195281963327</v>
      </c>
      <c r="AN22" s="44">
        <f t="shared" si="38"/>
        <v>8.3697117820890468E-2</v>
      </c>
    </row>
    <row r="23" spans="1:40" x14ac:dyDescent="0.2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22"/>
        <v>#DIV/0!</v>
      </c>
      <c r="F23" s="32"/>
      <c r="G23" s="31"/>
      <c r="H23" s="31">
        <f t="shared" si="2"/>
        <v>0</v>
      </c>
      <c r="I23" s="31">
        <f t="shared" si="3"/>
        <v>0</v>
      </c>
      <c r="J23" s="30" t="e">
        <f t="shared" si="4"/>
        <v>#DIV/0!</v>
      </c>
      <c r="K23" s="33"/>
      <c r="L23" s="34"/>
      <c r="M23" s="35">
        <f t="shared" si="5"/>
        <v>0</v>
      </c>
      <c r="N23" s="36">
        <f t="shared" si="6"/>
        <v>0</v>
      </c>
      <c r="O23" s="73" t="e">
        <f t="shared" si="7"/>
        <v>#DIV/0!</v>
      </c>
      <c r="P23" s="37"/>
      <c r="Q23" s="35"/>
      <c r="R23" s="35">
        <f t="shared" si="24"/>
        <v>0</v>
      </c>
      <c r="S23" s="35">
        <f t="shared" si="25"/>
        <v>0</v>
      </c>
      <c r="T23" s="66" t="e">
        <f t="shared" si="26"/>
        <v>#DIV/0!</v>
      </c>
      <c r="U23" s="39"/>
      <c r="V23" s="40"/>
      <c r="W23" s="40">
        <f t="shared" si="27"/>
        <v>0</v>
      </c>
      <c r="X23" s="40">
        <f t="shared" si="28"/>
        <v>0</v>
      </c>
      <c r="Y23" s="76" t="e">
        <f t="shared" si="29"/>
        <v>#DIV/0!</v>
      </c>
      <c r="Z23" s="41"/>
      <c r="AA23" s="41"/>
      <c r="AB23" s="41">
        <f t="shared" si="30"/>
        <v>0</v>
      </c>
      <c r="AC23" s="41">
        <f t="shared" si="31"/>
        <v>0</v>
      </c>
      <c r="AD23" s="41" t="e">
        <f t="shared" si="32"/>
        <v>#DIV/0!</v>
      </c>
      <c r="AE23" s="42"/>
      <c r="AF23" s="43"/>
      <c r="AG23" s="43">
        <f t="shared" si="33"/>
        <v>0</v>
      </c>
      <c r="AH23" s="43">
        <f t="shared" si="34"/>
        <v>0</v>
      </c>
      <c r="AI23" s="78" t="e">
        <f t="shared" si="35"/>
        <v>#DIV/0!</v>
      </c>
      <c r="AJ23" s="44">
        <v>0.09</v>
      </c>
      <c r="AK23" s="44">
        <v>2677.7030949999998</v>
      </c>
      <c r="AL23" s="44">
        <f t="shared" si="36"/>
        <v>0.84000488386786021</v>
      </c>
      <c r="AM23" s="44">
        <f t="shared" si="37"/>
        <v>5155.6185338435225</v>
      </c>
      <c r="AN23" s="44">
        <f t="shared" si="38"/>
        <v>8.3428652547596405E-2</v>
      </c>
    </row>
    <row r="24" spans="1:40" x14ac:dyDescent="0.2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22"/>
        <v>#DIV/0!</v>
      </c>
      <c r="F24" s="32"/>
      <c r="G24" s="31"/>
      <c r="H24" s="31">
        <f t="shared" si="2"/>
        <v>0</v>
      </c>
      <c r="I24" s="31">
        <f t="shared" si="3"/>
        <v>0</v>
      </c>
      <c r="J24" s="30" t="e">
        <f t="shared" si="4"/>
        <v>#DIV/0!</v>
      </c>
      <c r="K24" s="33"/>
      <c r="L24" s="34"/>
      <c r="M24" s="35">
        <f t="shared" si="5"/>
        <v>0</v>
      </c>
      <c r="N24" s="36">
        <f t="shared" si="6"/>
        <v>0</v>
      </c>
      <c r="O24" s="73" t="e">
        <f t="shared" si="7"/>
        <v>#DIV/0!</v>
      </c>
      <c r="P24" s="37"/>
      <c r="Q24" s="35"/>
      <c r="R24" s="35">
        <f t="shared" si="24"/>
        <v>0</v>
      </c>
      <c r="S24" s="35">
        <f t="shared" si="25"/>
        <v>0</v>
      </c>
      <c r="T24" s="66" t="e">
        <f t="shared" si="26"/>
        <v>#DIV/0!</v>
      </c>
      <c r="U24" s="39"/>
      <c r="V24" s="40"/>
      <c r="W24" s="40">
        <f t="shared" si="27"/>
        <v>0</v>
      </c>
      <c r="X24" s="40">
        <f t="shared" si="28"/>
        <v>0</v>
      </c>
      <c r="Y24" s="76" t="e">
        <f t="shared" si="29"/>
        <v>#DIV/0!</v>
      </c>
      <c r="Z24" s="41"/>
      <c r="AA24" s="41"/>
      <c r="AB24" s="41">
        <f t="shared" si="30"/>
        <v>0</v>
      </c>
      <c r="AC24" s="41">
        <f t="shared" si="31"/>
        <v>0</v>
      </c>
      <c r="AD24" s="41" t="e">
        <f t="shared" si="32"/>
        <v>#DIV/0!</v>
      </c>
      <c r="AE24" s="42"/>
      <c r="AF24" s="43"/>
      <c r="AG24" s="43">
        <f t="shared" si="33"/>
        <v>0</v>
      </c>
      <c r="AH24" s="43">
        <f t="shared" si="34"/>
        <v>0</v>
      </c>
      <c r="AI24" s="78" t="e">
        <f t="shared" si="35"/>
        <v>#DIV/0!</v>
      </c>
      <c r="AJ24" s="44">
        <v>9.5000000000000001E-2</v>
      </c>
      <c r="AK24" s="44">
        <v>2954.7400050000001</v>
      </c>
      <c r="AL24" s="44">
        <f t="shared" si="36"/>
        <v>0.88667182186051907</v>
      </c>
      <c r="AM24" s="44">
        <f t="shared" si="37"/>
        <v>5442.041785723718</v>
      </c>
      <c r="AN24" s="44">
        <f t="shared" si="38"/>
        <v>8.2624698803941812E-2</v>
      </c>
    </row>
    <row r="25" spans="1:40" x14ac:dyDescent="0.2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22"/>
        <v>#DIV/0!</v>
      </c>
      <c r="F25" s="32"/>
      <c r="G25" s="31"/>
      <c r="H25" s="31">
        <f t="shared" si="2"/>
        <v>0</v>
      </c>
      <c r="I25" s="31">
        <f t="shared" si="3"/>
        <v>0</v>
      </c>
      <c r="J25" s="30" t="e">
        <f t="shared" si="4"/>
        <v>#DIV/0!</v>
      </c>
      <c r="K25" s="33"/>
      <c r="L25" s="34"/>
      <c r="M25" s="35">
        <f t="shared" si="5"/>
        <v>0</v>
      </c>
      <c r="N25" s="36">
        <f t="shared" si="6"/>
        <v>0</v>
      </c>
      <c r="O25" s="73" t="e">
        <f t="shared" si="7"/>
        <v>#DIV/0!</v>
      </c>
      <c r="P25" s="37"/>
      <c r="Q25" s="35"/>
      <c r="R25" s="35">
        <f t="shared" si="24"/>
        <v>0</v>
      </c>
      <c r="S25" s="35">
        <f t="shared" si="25"/>
        <v>0</v>
      </c>
      <c r="T25" s="66" t="e">
        <f t="shared" si="26"/>
        <v>#DIV/0!</v>
      </c>
      <c r="U25" s="39"/>
      <c r="V25" s="40"/>
      <c r="W25" s="40">
        <f t="shared" si="27"/>
        <v>0</v>
      </c>
      <c r="X25" s="40">
        <f t="shared" si="28"/>
        <v>0</v>
      </c>
      <c r="Y25" s="76" t="e">
        <f t="shared" si="29"/>
        <v>#DIV/0!</v>
      </c>
      <c r="Z25" s="41"/>
      <c r="AA25" s="41"/>
      <c r="AB25" s="41">
        <f t="shared" si="30"/>
        <v>0</v>
      </c>
      <c r="AC25" s="41">
        <f t="shared" si="31"/>
        <v>0</v>
      </c>
      <c r="AD25" s="41" t="e">
        <f t="shared" si="32"/>
        <v>#DIV/0!</v>
      </c>
      <c r="AE25" s="42"/>
      <c r="AF25" s="43"/>
      <c r="AG25" s="43">
        <f t="shared" si="33"/>
        <v>0</v>
      </c>
      <c r="AH25" s="43">
        <f t="shared" si="34"/>
        <v>0</v>
      </c>
      <c r="AI25" s="78" t="e">
        <f t="shared" si="35"/>
        <v>#DIV/0!</v>
      </c>
      <c r="AJ25" s="44">
        <v>0.1</v>
      </c>
      <c r="AK25" s="44">
        <v>3254.8207120000002</v>
      </c>
      <c r="AL25" s="44">
        <f t="shared" si="36"/>
        <v>0.93333875985317805</v>
      </c>
      <c r="AM25" s="44">
        <f t="shared" si="37"/>
        <v>5728.4650376039144</v>
      </c>
      <c r="AN25" s="44">
        <f t="shared" si="38"/>
        <v>8.2141929216314524E-2</v>
      </c>
    </row>
    <row r="26" spans="1:40" x14ac:dyDescent="0.2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22"/>
        <v>#DIV/0!</v>
      </c>
      <c r="F26" s="32"/>
      <c r="G26" s="31"/>
      <c r="H26" s="31">
        <f t="shared" si="2"/>
        <v>0</v>
      </c>
      <c r="I26" s="31">
        <f t="shared" si="3"/>
        <v>0</v>
      </c>
      <c r="J26" s="30" t="e">
        <f t="shared" si="4"/>
        <v>#DIV/0!</v>
      </c>
      <c r="K26" s="33"/>
      <c r="L26" s="34"/>
      <c r="M26" s="35">
        <f t="shared" si="5"/>
        <v>0</v>
      </c>
      <c r="N26" s="36">
        <f t="shared" si="6"/>
        <v>0</v>
      </c>
      <c r="O26" s="73" t="e">
        <f t="shared" si="7"/>
        <v>#DIV/0!</v>
      </c>
      <c r="P26" s="37"/>
      <c r="Q26" s="35"/>
      <c r="R26" s="35">
        <f t="shared" si="24"/>
        <v>0</v>
      </c>
      <c r="S26" s="35">
        <f t="shared" si="25"/>
        <v>0</v>
      </c>
      <c r="T26" s="66" t="e">
        <f t="shared" si="26"/>
        <v>#DIV/0!</v>
      </c>
      <c r="U26" s="39"/>
      <c r="V26" s="40"/>
      <c r="W26" s="40">
        <f t="shared" si="27"/>
        <v>0</v>
      </c>
      <c r="X26" s="40">
        <f t="shared" si="28"/>
        <v>0</v>
      </c>
      <c r="Y26" s="76" t="e">
        <f t="shared" si="29"/>
        <v>#DIV/0!</v>
      </c>
      <c r="Z26" s="41"/>
      <c r="AA26" s="41"/>
      <c r="AB26" s="41">
        <f t="shared" si="30"/>
        <v>0</v>
      </c>
      <c r="AC26" s="41">
        <f t="shared" si="31"/>
        <v>0</v>
      </c>
      <c r="AD26" s="41" t="e">
        <f t="shared" si="32"/>
        <v>#DIV/0!</v>
      </c>
      <c r="AE26" s="42"/>
      <c r="AF26" s="43"/>
      <c r="AG26" s="43">
        <f t="shared" si="33"/>
        <v>0</v>
      </c>
      <c r="AH26" s="43">
        <f t="shared" si="34"/>
        <v>0</v>
      </c>
      <c r="AI26" s="78" t="e">
        <f t="shared" si="35"/>
        <v>#DIV/0!</v>
      </c>
      <c r="AJ26" s="44">
        <v>0.11</v>
      </c>
      <c r="AK26" s="44">
        <v>3826.8955360000004</v>
      </c>
      <c r="AL26" s="44">
        <f t="shared" si="36"/>
        <v>1.0266726358384959</v>
      </c>
      <c r="AM26" s="44">
        <f t="shared" si="37"/>
        <v>6301.3115413643054</v>
      </c>
      <c r="AN26" s="44">
        <f t="shared" si="38"/>
        <v>7.9817673448628862E-2</v>
      </c>
    </row>
    <row r="27" spans="1:40" x14ac:dyDescent="0.2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22"/>
        <v>#DIV/0!</v>
      </c>
      <c r="F27" s="32"/>
      <c r="G27" s="31"/>
      <c r="H27" s="31">
        <f t="shared" si="2"/>
        <v>0</v>
      </c>
      <c r="I27" s="31">
        <f t="shared" si="3"/>
        <v>0</v>
      </c>
      <c r="J27" s="30" t="e">
        <f t="shared" si="4"/>
        <v>#DIV/0!</v>
      </c>
      <c r="K27" s="33"/>
      <c r="L27" s="34"/>
      <c r="M27" s="35">
        <f t="shared" si="5"/>
        <v>0</v>
      </c>
      <c r="N27" s="36">
        <f t="shared" si="6"/>
        <v>0</v>
      </c>
      <c r="O27" s="73" t="e">
        <f t="shared" si="7"/>
        <v>#DIV/0!</v>
      </c>
      <c r="P27" s="37"/>
      <c r="Q27" s="35"/>
      <c r="R27" s="35">
        <f t="shared" si="24"/>
        <v>0</v>
      </c>
      <c r="S27" s="35">
        <f t="shared" si="25"/>
        <v>0</v>
      </c>
      <c r="T27" s="66" t="e">
        <f t="shared" si="26"/>
        <v>#DIV/0!</v>
      </c>
      <c r="U27" s="39"/>
      <c r="V27" s="40"/>
      <c r="W27" s="40">
        <f t="shared" si="27"/>
        <v>0</v>
      </c>
      <c r="X27" s="40">
        <f t="shared" si="28"/>
        <v>0</v>
      </c>
      <c r="Y27" s="76" t="e">
        <f t="shared" si="29"/>
        <v>#DIV/0!</v>
      </c>
      <c r="Z27" s="41"/>
      <c r="AA27" s="41"/>
      <c r="AB27" s="41">
        <f t="shared" si="30"/>
        <v>0</v>
      </c>
      <c r="AC27" s="41">
        <f t="shared" si="31"/>
        <v>0</v>
      </c>
      <c r="AD27" s="41" t="e">
        <f t="shared" si="32"/>
        <v>#DIV/0!</v>
      </c>
      <c r="AE27" s="42"/>
      <c r="AF27" s="43"/>
      <c r="AG27" s="43">
        <f t="shared" si="33"/>
        <v>0</v>
      </c>
      <c r="AH27" s="43">
        <f t="shared" si="34"/>
        <v>0</v>
      </c>
      <c r="AI27" s="78" t="e">
        <f t="shared" si="35"/>
        <v>#DIV/0!</v>
      </c>
      <c r="AJ27" s="44">
        <v>0.12</v>
      </c>
      <c r="AK27" s="44">
        <v>4516.7202980000002</v>
      </c>
      <c r="AL27" s="44">
        <f t="shared" si="36"/>
        <v>1.1200065118238136</v>
      </c>
      <c r="AM27" s="44">
        <f t="shared" si="37"/>
        <v>6874.1580451246964</v>
      </c>
      <c r="AN27" s="44">
        <f t="shared" si="38"/>
        <v>7.9158678054648712E-2</v>
      </c>
    </row>
    <row r="28" spans="1:40" x14ac:dyDescent="0.2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22"/>
        <v>#DIV/0!</v>
      </c>
      <c r="F28" s="32"/>
      <c r="G28" s="31"/>
      <c r="H28" s="31">
        <f t="shared" si="2"/>
        <v>0</v>
      </c>
      <c r="I28" s="31">
        <f t="shared" si="3"/>
        <v>0</v>
      </c>
      <c r="J28" s="30" t="e">
        <f t="shared" si="4"/>
        <v>#DIV/0!</v>
      </c>
      <c r="K28" s="33"/>
      <c r="L28" s="34"/>
      <c r="M28" s="35">
        <f t="shared" si="5"/>
        <v>0</v>
      </c>
      <c r="N28" s="36">
        <f t="shared" si="6"/>
        <v>0</v>
      </c>
      <c r="O28" s="73" t="e">
        <f t="shared" si="7"/>
        <v>#DIV/0!</v>
      </c>
      <c r="P28" s="37"/>
      <c r="Q28" s="35"/>
      <c r="R28" s="35">
        <f t="shared" si="24"/>
        <v>0</v>
      </c>
      <c r="S28" s="35">
        <f t="shared" si="25"/>
        <v>0</v>
      </c>
      <c r="T28" s="66" t="e">
        <f t="shared" si="26"/>
        <v>#DIV/0!</v>
      </c>
      <c r="U28" s="39"/>
      <c r="V28" s="40"/>
      <c r="W28" s="40">
        <f t="shared" si="27"/>
        <v>0</v>
      </c>
      <c r="X28" s="40">
        <f t="shared" si="28"/>
        <v>0</v>
      </c>
      <c r="Y28" s="76" t="e">
        <f t="shared" si="29"/>
        <v>#DIV/0!</v>
      </c>
      <c r="Z28" s="41"/>
      <c r="AA28" s="41"/>
      <c r="AB28" s="41">
        <f t="shared" si="30"/>
        <v>0</v>
      </c>
      <c r="AC28" s="41">
        <f t="shared" si="31"/>
        <v>0</v>
      </c>
      <c r="AD28" s="41" t="e">
        <f t="shared" si="32"/>
        <v>#DIV/0!</v>
      </c>
      <c r="AE28" s="42"/>
      <c r="AF28" s="43"/>
      <c r="AG28" s="43">
        <f t="shared" si="33"/>
        <v>0</v>
      </c>
      <c r="AH28" s="43">
        <f t="shared" si="34"/>
        <v>0</v>
      </c>
      <c r="AI28" s="78" t="e">
        <f t="shared" si="35"/>
        <v>#DIV/0!</v>
      </c>
      <c r="AJ28" s="44">
        <v>0.13</v>
      </c>
      <c r="AK28" s="44">
        <v>5416.6712050000006</v>
      </c>
      <c r="AL28" s="44">
        <f t="shared" si="36"/>
        <v>1.2133403878091316</v>
      </c>
      <c r="AM28" s="44">
        <f t="shared" si="37"/>
        <v>7447.0045488850874</v>
      </c>
      <c r="AN28" s="44">
        <f t="shared" si="38"/>
        <v>8.0887906903287329E-2</v>
      </c>
    </row>
    <row r="29" spans="1:40" x14ac:dyDescent="0.2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22"/>
        <v>#DIV/0!</v>
      </c>
      <c r="F29" s="32"/>
      <c r="G29" s="31"/>
      <c r="H29" s="31">
        <f t="shared" si="2"/>
        <v>0</v>
      </c>
      <c r="I29" s="31">
        <f t="shared" si="3"/>
        <v>0</v>
      </c>
      <c r="J29" s="30" t="e">
        <f t="shared" si="4"/>
        <v>#DIV/0!</v>
      </c>
      <c r="K29" s="33"/>
      <c r="L29" s="34"/>
      <c r="M29" s="35">
        <f t="shared" si="5"/>
        <v>0</v>
      </c>
      <c r="N29" s="36">
        <f t="shared" si="6"/>
        <v>0</v>
      </c>
      <c r="O29" s="73" t="e">
        <f t="shared" si="7"/>
        <v>#DIV/0!</v>
      </c>
      <c r="P29" s="37"/>
      <c r="Q29" s="35"/>
      <c r="R29" s="35">
        <f t="shared" si="24"/>
        <v>0</v>
      </c>
      <c r="S29" s="35">
        <f t="shared" si="25"/>
        <v>0</v>
      </c>
      <c r="T29" s="66" t="e">
        <f t="shared" si="26"/>
        <v>#DIV/0!</v>
      </c>
      <c r="U29" s="39"/>
      <c r="V29" s="40"/>
      <c r="W29" s="40">
        <f t="shared" si="27"/>
        <v>0</v>
      </c>
      <c r="X29" s="40">
        <f t="shared" si="28"/>
        <v>0</v>
      </c>
      <c r="Y29" s="76" t="e">
        <f t="shared" si="29"/>
        <v>#DIV/0!</v>
      </c>
      <c r="Z29" s="41"/>
      <c r="AA29" s="41"/>
      <c r="AB29" s="41">
        <f t="shared" si="30"/>
        <v>0</v>
      </c>
      <c r="AC29" s="41">
        <f t="shared" si="31"/>
        <v>0</v>
      </c>
      <c r="AD29" s="41" t="e">
        <f t="shared" si="32"/>
        <v>#DIV/0!</v>
      </c>
      <c r="AE29" s="42"/>
      <c r="AF29" s="43"/>
      <c r="AG29" s="43">
        <f t="shared" si="33"/>
        <v>0</v>
      </c>
      <c r="AH29" s="43">
        <f t="shared" si="34"/>
        <v>0</v>
      </c>
      <c r="AI29" s="78" t="e">
        <f t="shared" si="35"/>
        <v>#DIV/0!</v>
      </c>
      <c r="AJ29" s="44">
        <v>0.14000000000000001</v>
      </c>
      <c r="AK29" s="44">
        <v>6062.0122119999996</v>
      </c>
      <c r="AL29" s="44">
        <f t="shared" si="36"/>
        <v>1.3066742637944493</v>
      </c>
      <c r="AM29" s="44">
        <f t="shared" si="37"/>
        <v>8019.8510526454802</v>
      </c>
      <c r="AN29" s="44">
        <f t="shared" si="38"/>
        <v>7.8054610922991513E-2</v>
      </c>
    </row>
    <row r="30" spans="1:40" x14ac:dyDescent="0.2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22"/>
        <v>#DIV/0!</v>
      </c>
      <c r="F30" s="32"/>
      <c r="G30" s="31"/>
      <c r="H30" s="31">
        <f t="shared" si="2"/>
        <v>0</v>
      </c>
      <c r="I30" s="31">
        <f t="shared" si="3"/>
        <v>0</v>
      </c>
      <c r="J30" s="30" t="e">
        <f t="shared" si="4"/>
        <v>#DIV/0!</v>
      </c>
      <c r="K30" s="33"/>
      <c r="L30" s="34"/>
      <c r="M30" s="35">
        <f t="shared" si="5"/>
        <v>0</v>
      </c>
      <c r="N30" s="36">
        <f t="shared" si="6"/>
        <v>0</v>
      </c>
      <c r="O30" s="73" t="e">
        <f t="shared" si="7"/>
        <v>#DIV/0!</v>
      </c>
      <c r="P30" s="37"/>
      <c r="Q30" s="35"/>
      <c r="R30" s="35">
        <f t="shared" si="24"/>
        <v>0</v>
      </c>
      <c r="S30" s="35">
        <f t="shared" si="25"/>
        <v>0</v>
      </c>
      <c r="T30" s="66" t="e">
        <f t="shared" si="26"/>
        <v>#DIV/0!</v>
      </c>
      <c r="U30" s="39"/>
      <c r="V30" s="40"/>
      <c r="W30" s="40">
        <f t="shared" si="27"/>
        <v>0</v>
      </c>
      <c r="X30" s="40">
        <f t="shared" si="28"/>
        <v>0</v>
      </c>
      <c r="Y30" s="76" t="e">
        <f t="shared" si="29"/>
        <v>#DIV/0!</v>
      </c>
      <c r="Z30" s="41"/>
      <c r="AA30" s="41"/>
      <c r="AB30" s="41">
        <f t="shared" si="30"/>
        <v>0</v>
      </c>
      <c r="AC30" s="41">
        <f t="shared" si="31"/>
        <v>0</v>
      </c>
      <c r="AD30" s="41" t="e">
        <f t="shared" si="32"/>
        <v>#DIV/0!</v>
      </c>
      <c r="AE30" s="42"/>
      <c r="AF30" s="43"/>
      <c r="AG30" s="43">
        <f t="shared" si="33"/>
        <v>0</v>
      </c>
      <c r="AH30" s="43">
        <f t="shared" si="34"/>
        <v>0</v>
      </c>
      <c r="AI30" s="78" t="e">
        <f t="shared" si="35"/>
        <v>#DIV/0!</v>
      </c>
      <c r="AJ30" s="44">
        <v>0.15</v>
      </c>
      <c r="AK30" s="44">
        <v>6867.1645079999998</v>
      </c>
      <c r="AL30" s="44">
        <f t="shared" si="36"/>
        <v>1.400008139779767</v>
      </c>
      <c r="AM30" s="44">
        <f t="shared" si="37"/>
        <v>8592.6975564058703</v>
      </c>
      <c r="AN30" s="44">
        <f t="shared" si="38"/>
        <v>7.7025186924632658E-2</v>
      </c>
    </row>
    <row r="31" spans="1:40" x14ac:dyDescent="0.2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22"/>
        <v>#DIV/0!</v>
      </c>
      <c r="F31" s="32"/>
      <c r="G31" s="31"/>
      <c r="H31" s="31">
        <f t="shared" si="2"/>
        <v>0</v>
      </c>
      <c r="I31" s="31">
        <f t="shared" si="3"/>
        <v>0</v>
      </c>
      <c r="J31" s="30" t="e">
        <f t="shared" si="4"/>
        <v>#DIV/0!</v>
      </c>
      <c r="K31" s="33"/>
      <c r="L31" s="34"/>
      <c r="M31" s="35">
        <f t="shared" si="5"/>
        <v>0</v>
      </c>
      <c r="N31" s="36">
        <f t="shared" si="6"/>
        <v>0</v>
      </c>
      <c r="O31" s="73" t="e">
        <f t="shared" si="7"/>
        <v>#DIV/0!</v>
      </c>
      <c r="P31" s="37"/>
      <c r="Q31" s="35"/>
      <c r="R31" s="35">
        <f t="shared" si="24"/>
        <v>0</v>
      </c>
      <c r="S31" s="35">
        <f t="shared" si="25"/>
        <v>0</v>
      </c>
      <c r="T31" s="66" t="e">
        <f t="shared" si="26"/>
        <v>#DIV/0!</v>
      </c>
      <c r="U31" s="39"/>
      <c r="V31" s="40"/>
      <c r="W31" s="40">
        <f t="shared" si="27"/>
        <v>0</v>
      </c>
      <c r="X31" s="40">
        <f t="shared" si="28"/>
        <v>0</v>
      </c>
      <c r="Y31" s="76" t="e">
        <f t="shared" si="29"/>
        <v>#DIV/0!</v>
      </c>
      <c r="Z31" s="41"/>
      <c r="AA31" s="41"/>
      <c r="AB31" s="41">
        <f t="shared" si="30"/>
        <v>0</v>
      </c>
      <c r="AC31" s="41">
        <f t="shared" si="31"/>
        <v>0</v>
      </c>
      <c r="AD31" s="41" t="e">
        <f t="shared" si="32"/>
        <v>#DIV/0!</v>
      </c>
      <c r="AE31" s="42"/>
      <c r="AF31" s="43"/>
      <c r="AG31" s="43">
        <f t="shared" si="33"/>
        <v>0</v>
      </c>
      <c r="AH31" s="43">
        <f t="shared" si="34"/>
        <v>0</v>
      </c>
      <c r="AI31" s="78" t="e">
        <f t="shared" si="35"/>
        <v>#DIV/0!</v>
      </c>
      <c r="AJ31" s="44">
        <v>0.16</v>
      </c>
      <c r="AK31" s="44">
        <v>7720.5306049999999</v>
      </c>
      <c r="AL31" s="44">
        <f t="shared" si="36"/>
        <v>1.4933420157650847</v>
      </c>
      <c r="AM31" s="44">
        <f t="shared" si="37"/>
        <v>9165.5440601662613</v>
      </c>
      <c r="AN31" s="44">
        <f t="shared" si="38"/>
        <v>7.611057645613252E-2</v>
      </c>
    </row>
    <row r="32" spans="1:40" x14ac:dyDescent="0.2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22"/>
        <v>#DIV/0!</v>
      </c>
      <c r="F32" s="32"/>
      <c r="G32" s="31"/>
      <c r="H32" s="31">
        <f t="shared" si="2"/>
        <v>0</v>
      </c>
      <c r="I32" s="31">
        <f t="shared" si="3"/>
        <v>0</v>
      </c>
      <c r="J32" s="30" t="e">
        <f t="shared" si="4"/>
        <v>#DIV/0!</v>
      </c>
      <c r="K32" s="33"/>
      <c r="L32" s="34"/>
      <c r="M32" s="35">
        <f t="shared" si="5"/>
        <v>0</v>
      </c>
      <c r="N32" s="36">
        <f t="shared" si="6"/>
        <v>0</v>
      </c>
      <c r="O32" s="73" t="e">
        <f t="shared" si="7"/>
        <v>#DIV/0!</v>
      </c>
      <c r="P32" s="37"/>
      <c r="Q32" s="35"/>
      <c r="R32" s="35">
        <f t="shared" si="24"/>
        <v>0</v>
      </c>
      <c r="S32" s="35">
        <f t="shared" si="25"/>
        <v>0</v>
      </c>
      <c r="T32" s="66" t="e">
        <f t="shared" si="26"/>
        <v>#DIV/0!</v>
      </c>
      <c r="U32" s="39"/>
      <c r="V32" s="40"/>
      <c r="W32" s="40">
        <f t="shared" si="27"/>
        <v>0</v>
      </c>
      <c r="X32" s="40">
        <f t="shared" si="28"/>
        <v>0</v>
      </c>
      <c r="Y32" s="76" t="e">
        <f t="shared" si="29"/>
        <v>#DIV/0!</v>
      </c>
      <c r="Z32" s="41"/>
      <c r="AA32" s="41"/>
      <c r="AB32" s="41">
        <f t="shared" si="30"/>
        <v>0</v>
      </c>
      <c r="AC32" s="41">
        <f t="shared" si="31"/>
        <v>0</v>
      </c>
      <c r="AD32" s="41" t="e">
        <f t="shared" si="32"/>
        <v>#DIV/0!</v>
      </c>
      <c r="AE32" s="42"/>
      <c r="AF32" s="43"/>
      <c r="AG32" s="43">
        <f t="shared" si="33"/>
        <v>0</v>
      </c>
      <c r="AH32" s="43">
        <f t="shared" si="34"/>
        <v>0</v>
      </c>
      <c r="AI32" s="78" t="e">
        <f t="shared" si="35"/>
        <v>#DIV/0!</v>
      </c>
      <c r="AJ32" s="44">
        <v>0.17</v>
      </c>
      <c r="AK32" s="44">
        <v>8647.7065230000007</v>
      </c>
      <c r="AL32" s="44">
        <f t="shared" si="36"/>
        <v>1.5866758917504027</v>
      </c>
      <c r="AM32" s="44">
        <f t="shared" si="37"/>
        <v>9738.3905639266541</v>
      </c>
      <c r="AN32" s="44">
        <f t="shared" si="38"/>
        <v>7.5516339016027847E-2</v>
      </c>
    </row>
    <row r="33" spans="1:40" x14ac:dyDescent="0.25">
      <c r="A33" s="26"/>
      <c r="B33" s="27"/>
      <c r="C33" s="28">
        <f t="shared" si="0"/>
        <v>0</v>
      </c>
      <c r="D33" s="29">
        <f t="shared" si="1"/>
        <v>0</v>
      </c>
      <c r="E33" s="65" t="e">
        <f t="shared" si="22"/>
        <v>#DIV/0!</v>
      </c>
      <c r="F33" s="32"/>
      <c r="G33" s="31"/>
      <c r="H33" s="31">
        <f t="shared" si="2"/>
        <v>0</v>
      </c>
      <c r="I33" s="31">
        <f t="shared" si="3"/>
        <v>0</v>
      </c>
      <c r="J33" s="30" t="e">
        <f t="shared" si="4"/>
        <v>#DIV/0!</v>
      </c>
      <c r="K33" s="33"/>
      <c r="L33" s="34"/>
      <c r="M33" s="35">
        <f t="shared" si="5"/>
        <v>0</v>
      </c>
      <c r="N33" s="36">
        <f t="shared" si="6"/>
        <v>0</v>
      </c>
      <c r="O33" s="73" t="e">
        <f t="shared" si="7"/>
        <v>#DIV/0!</v>
      </c>
      <c r="P33" s="37"/>
      <c r="Q33" s="35"/>
      <c r="R33" s="35">
        <f t="shared" si="24"/>
        <v>0</v>
      </c>
      <c r="S33" s="35">
        <f t="shared" si="25"/>
        <v>0</v>
      </c>
      <c r="T33" s="66" t="e">
        <f t="shared" si="26"/>
        <v>#DIV/0!</v>
      </c>
      <c r="U33" s="39"/>
      <c r="V33" s="40"/>
      <c r="W33" s="40">
        <f t="shared" si="27"/>
        <v>0</v>
      </c>
      <c r="X33" s="40">
        <f t="shared" si="28"/>
        <v>0</v>
      </c>
      <c r="Y33" s="76" t="e">
        <f t="shared" si="29"/>
        <v>#DIV/0!</v>
      </c>
      <c r="Z33" s="41"/>
      <c r="AA33" s="41"/>
      <c r="AB33" s="41">
        <f t="shared" si="30"/>
        <v>0</v>
      </c>
      <c r="AC33" s="41">
        <f t="shared" si="31"/>
        <v>0</v>
      </c>
      <c r="AD33" s="41" t="e">
        <f t="shared" si="32"/>
        <v>#DIV/0!</v>
      </c>
      <c r="AE33" s="42"/>
      <c r="AF33" s="43"/>
      <c r="AG33" s="43">
        <f t="shared" si="33"/>
        <v>0</v>
      </c>
      <c r="AH33" s="43">
        <f t="shared" si="34"/>
        <v>0</v>
      </c>
      <c r="AI33" s="78" t="e">
        <f t="shared" si="35"/>
        <v>#DIV/0!</v>
      </c>
      <c r="AJ33" s="44">
        <v>0.18</v>
      </c>
      <c r="AK33" s="44">
        <v>9591.6363419999998</v>
      </c>
      <c r="AL33" s="44">
        <f t="shared" si="36"/>
        <v>1.6800097677357204</v>
      </c>
      <c r="AM33" s="44">
        <f t="shared" si="37"/>
        <v>10311.237067687045</v>
      </c>
      <c r="AN33" s="44">
        <f t="shared" si="38"/>
        <v>7.4711167309198689E-2</v>
      </c>
    </row>
    <row r="34" spans="1:40" x14ac:dyDescent="0.25">
      <c r="A34" s="26"/>
      <c r="B34" s="27"/>
      <c r="C34" s="28">
        <f t="shared" si="0"/>
        <v>0</v>
      </c>
      <c r="D34" s="29">
        <f t="shared" si="1"/>
        <v>0</v>
      </c>
      <c r="E34" s="65" t="e">
        <f t="shared" si="22"/>
        <v>#DIV/0!</v>
      </c>
      <c r="F34" s="32"/>
      <c r="G34" s="31"/>
      <c r="H34" s="31">
        <f t="shared" si="2"/>
        <v>0</v>
      </c>
      <c r="I34" s="31">
        <f t="shared" si="3"/>
        <v>0</v>
      </c>
      <c r="J34" s="30" t="e">
        <f t="shared" si="4"/>
        <v>#DIV/0!</v>
      </c>
      <c r="K34" s="33"/>
      <c r="L34" s="34"/>
      <c r="M34" s="35">
        <f t="shared" si="5"/>
        <v>0</v>
      </c>
      <c r="N34" s="36">
        <f t="shared" si="6"/>
        <v>0</v>
      </c>
      <c r="O34" s="73" t="e">
        <f t="shared" si="7"/>
        <v>#DIV/0!</v>
      </c>
      <c r="P34" s="37"/>
      <c r="Q34" s="35"/>
      <c r="R34" s="35">
        <f t="shared" ref="R34:R39" si="39">(P34/($J$43*$C$45))</f>
        <v>0</v>
      </c>
      <c r="S34" s="35">
        <f t="shared" ref="S34:S39" si="40">((P34*$C$46)/($G$43*$C$45))</f>
        <v>0</v>
      </c>
      <c r="T34" s="66" t="e">
        <f t="shared" ref="T34:T39" si="41">((Q34*$C$46)/(2*$C$47*$J$43*(R34^2)))</f>
        <v>#DIV/0!</v>
      </c>
      <c r="U34" s="39"/>
      <c r="V34" s="40"/>
      <c r="W34" s="40">
        <f t="shared" ref="W34:W39" si="42">(U34/($J$43*$D$45))</f>
        <v>0</v>
      </c>
      <c r="X34" s="40">
        <f t="shared" ref="X34:X39" si="43">((U34*$D$46)/($G$43*$D$45))</f>
        <v>0</v>
      </c>
      <c r="Y34" s="76" t="e">
        <f t="shared" ref="Y34:Y39" si="44">((V34*$D$46)/(2*$D$47*$J$43*(W34^2)))</f>
        <v>#DIV/0!</v>
      </c>
      <c r="Z34" s="41"/>
      <c r="AA34" s="41"/>
      <c r="AB34" s="41">
        <f t="shared" ref="AB34:AB39" si="45">(Z34/($J$43*$D$45))</f>
        <v>0</v>
      </c>
      <c r="AC34" s="41">
        <f t="shared" ref="AC34:AC39" si="46">((Z34*$D$46)/($G$43*$D$45))</f>
        <v>0</v>
      </c>
      <c r="AD34" s="41" t="e">
        <f t="shared" ref="AD34:AD39" si="47">((AA34*$D$46)/(2*$D$47*$J$43*(AB34^2)))</f>
        <v>#DIV/0!</v>
      </c>
      <c r="AE34" s="42"/>
      <c r="AF34" s="43"/>
      <c r="AG34" s="43">
        <f t="shared" ref="AG34:AG39" si="48">(AE34/($J$43*$E$45))</f>
        <v>0</v>
      </c>
      <c r="AH34" s="43">
        <f t="shared" ref="AH34:AH39" si="49">((AE34*$E$46)/($G$43*$E$45))</f>
        <v>0</v>
      </c>
      <c r="AI34" s="78" t="e">
        <f t="shared" ref="AI34:AI39" si="50">((AF34*$E$46)/(2*$E$47*$J$43*(AG34^2)))</f>
        <v>#DIV/0!</v>
      </c>
      <c r="AJ34" s="44">
        <v>0.19</v>
      </c>
      <c r="AK34" s="44">
        <v>10612.371139999999</v>
      </c>
      <c r="AL34" s="44">
        <f t="shared" ref="AL34:AL39" si="51">(AJ34/($J$43*$E$45))</f>
        <v>1.7733436437210381</v>
      </c>
      <c r="AM34" s="44">
        <f t="shared" ref="AM34:AM39" si="52">((AJ34*$E$46)/($G$43*$E$45))</f>
        <v>10884.083571447436</v>
      </c>
      <c r="AN34" s="44">
        <f t="shared" ref="AN34:AN39" si="53">((AK34*$E$46)/(2*$E$47*$J$43*(AL34^2)))</f>
        <v>7.418960446218216E-2</v>
      </c>
    </row>
    <row r="35" spans="1:40" x14ac:dyDescent="0.25">
      <c r="A35" s="26"/>
      <c r="B35" s="27"/>
      <c r="C35" s="28">
        <f t="shared" si="0"/>
        <v>0</v>
      </c>
      <c r="D35" s="29">
        <f t="shared" si="1"/>
        <v>0</v>
      </c>
      <c r="E35" s="65" t="e">
        <f t="shared" si="22"/>
        <v>#DIV/0!</v>
      </c>
      <c r="F35" s="32"/>
      <c r="G35" s="31"/>
      <c r="H35" s="31">
        <f t="shared" si="2"/>
        <v>0</v>
      </c>
      <c r="I35" s="31">
        <f t="shared" si="3"/>
        <v>0</v>
      </c>
      <c r="J35" s="30" t="e">
        <f t="shared" si="4"/>
        <v>#DIV/0!</v>
      </c>
      <c r="K35" s="33"/>
      <c r="L35" s="34"/>
      <c r="M35" s="35">
        <f t="shared" si="5"/>
        <v>0</v>
      </c>
      <c r="N35" s="36">
        <f t="shared" si="6"/>
        <v>0</v>
      </c>
      <c r="O35" s="73" t="e">
        <f t="shared" si="7"/>
        <v>#DIV/0!</v>
      </c>
      <c r="P35" s="37"/>
      <c r="Q35" s="35"/>
      <c r="R35" s="35">
        <f t="shared" si="39"/>
        <v>0</v>
      </c>
      <c r="S35" s="35">
        <f t="shared" si="40"/>
        <v>0</v>
      </c>
      <c r="T35" s="66" t="e">
        <f t="shared" si="41"/>
        <v>#DIV/0!</v>
      </c>
      <c r="U35" s="39"/>
      <c r="V35" s="40"/>
      <c r="W35" s="40">
        <f t="shared" si="42"/>
        <v>0</v>
      </c>
      <c r="X35" s="40">
        <f t="shared" si="43"/>
        <v>0</v>
      </c>
      <c r="Y35" s="76" t="e">
        <f t="shared" si="44"/>
        <v>#DIV/0!</v>
      </c>
      <c r="Z35" s="41"/>
      <c r="AA35" s="41"/>
      <c r="AB35" s="41">
        <f t="shared" si="45"/>
        <v>0</v>
      </c>
      <c r="AC35" s="41">
        <f t="shared" si="46"/>
        <v>0</v>
      </c>
      <c r="AD35" s="41" t="e">
        <f t="shared" si="47"/>
        <v>#DIV/0!</v>
      </c>
      <c r="AE35" s="42"/>
      <c r="AF35" s="43"/>
      <c r="AG35" s="43">
        <f t="shared" si="48"/>
        <v>0</v>
      </c>
      <c r="AH35" s="43">
        <f t="shared" si="49"/>
        <v>0</v>
      </c>
      <c r="AI35" s="78" t="e">
        <f t="shared" si="50"/>
        <v>#DIV/0!</v>
      </c>
      <c r="AJ35" s="44">
        <v>0.2</v>
      </c>
      <c r="AK35" s="44">
        <v>11681.380580000001</v>
      </c>
      <c r="AL35" s="44">
        <f t="shared" si="51"/>
        <v>1.8666775197063561</v>
      </c>
      <c r="AM35" s="44">
        <f t="shared" si="52"/>
        <v>11456.930075207829</v>
      </c>
      <c r="AN35" s="44">
        <f t="shared" si="53"/>
        <v>7.3700767388934385E-2</v>
      </c>
    </row>
    <row r="36" spans="1:40" x14ac:dyDescent="0.25">
      <c r="A36" s="26"/>
      <c r="B36" s="27"/>
      <c r="C36" s="28">
        <f t="shared" si="0"/>
        <v>0</v>
      </c>
      <c r="D36" s="29">
        <f t="shared" si="1"/>
        <v>0</v>
      </c>
      <c r="E36" s="65" t="e">
        <f t="shared" si="22"/>
        <v>#DIV/0!</v>
      </c>
      <c r="F36" s="32"/>
      <c r="G36" s="31"/>
      <c r="H36" s="31">
        <f t="shared" si="2"/>
        <v>0</v>
      </c>
      <c r="I36" s="31">
        <f t="shared" si="3"/>
        <v>0</v>
      </c>
      <c r="J36" s="30" t="e">
        <f t="shared" si="4"/>
        <v>#DIV/0!</v>
      </c>
      <c r="K36" s="33"/>
      <c r="L36" s="34"/>
      <c r="M36" s="35">
        <f t="shared" si="5"/>
        <v>0</v>
      </c>
      <c r="N36" s="36">
        <f t="shared" si="6"/>
        <v>0</v>
      </c>
      <c r="O36" s="73" t="e">
        <f t="shared" si="7"/>
        <v>#DIV/0!</v>
      </c>
      <c r="P36" s="37"/>
      <c r="Q36" s="35"/>
      <c r="R36" s="35">
        <f t="shared" si="39"/>
        <v>0</v>
      </c>
      <c r="S36" s="35">
        <f t="shared" si="40"/>
        <v>0</v>
      </c>
      <c r="T36" s="66" t="e">
        <f t="shared" si="41"/>
        <v>#DIV/0!</v>
      </c>
      <c r="U36" s="39"/>
      <c r="V36" s="40"/>
      <c r="W36" s="40">
        <f t="shared" si="42"/>
        <v>0</v>
      </c>
      <c r="X36" s="40">
        <f t="shared" si="43"/>
        <v>0</v>
      </c>
      <c r="Y36" s="76" t="e">
        <f t="shared" si="44"/>
        <v>#DIV/0!</v>
      </c>
      <c r="Z36" s="41"/>
      <c r="AA36" s="41"/>
      <c r="AB36" s="41">
        <f t="shared" si="45"/>
        <v>0</v>
      </c>
      <c r="AC36" s="41">
        <f t="shared" si="46"/>
        <v>0</v>
      </c>
      <c r="AD36" s="41" t="e">
        <f t="shared" si="47"/>
        <v>#DIV/0!</v>
      </c>
      <c r="AE36" s="42"/>
      <c r="AF36" s="43"/>
      <c r="AG36" s="43">
        <f t="shared" si="48"/>
        <v>0</v>
      </c>
      <c r="AH36" s="43">
        <f t="shared" si="49"/>
        <v>0</v>
      </c>
      <c r="AI36" s="78" t="e">
        <f t="shared" si="50"/>
        <v>#DIV/0!</v>
      </c>
      <c r="AJ36" s="44">
        <v>0.21</v>
      </c>
      <c r="AK36" s="44">
        <v>12744.839992000001</v>
      </c>
      <c r="AL36" s="44">
        <f t="shared" si="51"/>
        <v>1.9600113956916738</v>
      </c>
      <c r="AM36" s="44">
        <f t="shared" si="52"/>
        <v>12029.77657896822</v>
      </c>
      <c r="AN36" s="44">
        <f t="shared" si="53"/>
        <v>7.2934603381886814E-2</v>
      </c>
    </row>
    <row r="37" spans="1:40" x14ac:dyDescent="0.25">
      <c r="A37" s="26"/>
      <c r="B37" s="27"/>
      <c r="C37" s="28">
        <f t="shared" si="0"/>
        <v>0</v>
      </c>
      <c r="D37" s="29">
        <f t="shared" si="1"/>
        <v>0</v>
      </c>
      <c r="E37" s="65" t="e">
        <f t="shared" si="22"/>
        <v>#DIV/0!</v>
      </c>
      <c r="F37" s="32"/>
      <c r="G37" s="31"/>
      <c r="H37" s="31">
        <f t="shared" si="2"/>
        <v>0</v>
      </c>
      <c r="I37" s="31">
        <f t="shared" si="3"/>
        <v>0</v>
      </c>
      <c r="J37" s="30" t="e">
        <f t="shared" si="4"/>
        <v>#DIV/0!</v>
      </c>
      <c r="K37" s="33"/>
      <c r="L37" s="34"/>
      <c r="M37" s="35">
        <f t="shared" si="5"/>
        <v>0</v>
      </c>
      <c r="N37" s="36">
        <f t="shared" si="6"/>
        <v>0</v>
      </c>
      <c r="O37" s="73" t="e">
        <f t="shared" si="7"/>
        <v>#DIV/0!</v>
      </c>
      <c r="P37" s="37"/>
      <c r="Q37" s="35"/>
      <c r="R37" s="35">
        <f t="shared" si="39"/>
        <v>0</v>
      </c>
      <c r="S37" s="35">
        <f t="shared" si="40"/>
        <v>0</v>
      </c>
      <c r="T37" s="66" t="e">
        <f t="shared" si="41"/>
        <v>#DIV/0!</v>
      </c>
      <c r="U37" s="39"/>
      <c r="V37" s="40"/>
      <c r="W37" s="40">
        <f t="shared" si="42"/>
        <v>0</v>
      </c>
      <c r="X37" s="40">
        <f t="shared" si="43"/>
        <v>0</v>
      </c>
      <c r="Y37" s="76" t="e">
        <f t="shared" si="44"/>
        <v>#DIV/0!</v>
      </c>
      <c r="Z37" s="41"/>
      <c r="AA37" s="41"/>
      <c r="AB37" s="41">
        <f t="shared" si="45"/>
        <v>0</v>
      </c>
      <c r="AC37" s="41">
        <f t="shared" si="46"/>
        <v>0</v>
      </c>
      <c r="AD37" s="41" t="e">
        <f t="shared" si="47"/>
        <v>#DIV/0!</v>
      </c>
      <c r="AE37" s="42"/>
      <c r="AF37" s="43"/>
      <c r="AG37" s="43">
        <f t="shared" si="48"/>
        <v>0</v>
      </c>
      <c r="AH37" s="43">
        <f t="shared" si="49"/>
        <v>0</v>
      </c>
      <c r="AI37" s="78" t="e">
        <f t="shared" si="50"/>
        <v>#DIV/0!</v>
      </c>
      <c r="AJ37" s="44">
        <v>0.22</v>
      </c>
      <c r="AK37" s="44">
        <v>13920.745423999999</v>
      </c>
      <c r="AL37" s="44">
        <f t="shared" si="51"/>
        <v>2.0533452716769918</v>
      </c>
      <c r="AM37" s="44">
        <f t="shared" si="52"/>
        <v>12602.623082728611</v>
      </c>
      <c r="AN37" s="44">
        <f t="shared" si="53"/>
        <v>7.2586349820754958E-2</v>
      </c>
    </row>
    <row r="38" spans="1:40" x14ac:dyDescent="0.25">
      <c r="A38" s="26"/>
      <c r="B38" s="27"/>
      <c r="C38" s="28">
        <f t="shared" si="0"/>
        <v>0</v>
      </c>
      <c r="D38" s="29">
        <f t="shared" si="1"/>
        <v>0</v>
      </c>
      <c r="E38" s="65" t="e">
        <f t="shared" si="22"/>
        <v>#DIV/0!</v>
      </c>
      <c r="F38" s="32"/>
      <c r="G38" s="31"/>
      <c r="H38" s="31">
        <f t="shared" si="2"/>
        <v>0</v>
      </c>
      <c r="I38" s="31">
        <f t="shared" si="3"/>
        <v>0</v>
      </c>
      <c r="J38" s="30" t="e">
        <f t="shared" si="4"/>
        <v>#DIV/0!</v>
      </c>
      <c r="K38" s="33"/>
      <c r="L38" s="34"/>
      <c r="M38" s="35">
        <f t="shared" si="5"/>
        <v>0</v>
      </c>
      <c r="N38" s="36">
        <f t="shared" si="6"/>
        <v>0</v>
      </c>
      <c r="O38" s="73" t="e">
        <f t="shared" si="7"/>
        <v>#DIV/0!</v>
      </c>
      <c r="P38" s="37"/>
      <c r="Q38" s="35"/>
      <c r="R38" s="35">
        <f t="shared" si="39"/>
        <v>0</v>
      </c>
      <c r="S38" s="35">
        <f t="shared" si="40"/>
        <v>0</v>
      </c>
      <c r="T38" s="66" t="e">
        <f t="shared" si="41"/>
        <v>#DIV/0!</v>
      </c>
      <c r="U38" s="39"/>
      <c r="V38" s="40"/>
      <c r="W38" s="40">
        <f t="shared" si="42"/>
        <v>0</v>
      </c>
      <c r="X38" s="40">
        <f t="shared" si="43"/>
        <v>0</v>
      </c>
      <c r="Y38" s="76" t="e">
        <f t="shared" si="44"/>
        <v>#DIV/0!</v>
      </c>
      <c r="Z38" s="41"/>
      <c r="AA38" s="41"/>
      <c r="AB38" s="41">
        <f t="shared" si="45"/>
        <v>0</v>
      </c>
      <c r="AC38" s="41">
        <f t="shared" si="46"/>
        <v>0</v>
      </c>
      <c r="AD38" s="41" t="e">
        <f t="shared" si="47"/>
        <v>#DIV/0!</v>
      </c>
      <c r="AE38" s="42"/>
      <c r="AF38" s="43"/>
      <c r="AG38" s="43">
        <f t="shared" si="48"/>
        <v>0</v>
      </c>
      <c r="AH38" s="43">
        <f t="shared" si="49"/>
        <v>0</v>
      </c>
      <c r="AI38" s="78" t="e">
        <f t="shared" si="50"/>
        <v>#DIV/0!</v>
      </c>
      <c r="AJ38" s="44">
        <v>0.23</v>
      </c>
      <c r="AK38" s="44">
        <v>15113.068449</v>
      </c>
      <c r="AL38" s="44">
        <f t="shared" si="51"/>
        <v>2.1466791476623097</v>
      </c>
      <c r="AM38" s="44">
        <f t="shared" si="52"/>
        <v>13175.469586489002</v>
      </c>
      <c r="AN38" s="44">
        <f t="shared" si="53"/>
        <v>7.2099923674990449E-2</v>
      </c>
    </row>
    <row r="39" spans="1:40" x14ac:dyDescent="0.25">
      <c r="A39" s="26"/>
      <c r="B39" s="27"/>
      <c r="C39" s="28">
        <f t="shared" si="0"/>
        <v>0</v>
      </c>
      <c r="D39" s="29">
        <f t="shared" si="1"/>
        <v>0</v>
      </c>
      <c r="E39" s="65" t="e">
        <f t="shared" si="22"/>
        <v>#DIV/0!</v>
      </c>
      <c r="F39" s="32"/>
      <c r="G39" s="31"/>
      <c r="H39" s="31">
        <f t="shared" si="2"/>
        <v>0</v>
      </c>
      <c r="I39" s="31">
        <f t="shared" si="3"/>
        <v>0</v>
      </c>
      <c r="J39" s="30" t="e">
        <f t="shared" si="4"/>
        <v>#DIV/0!</v>
      </c>
      <c r="K39" s="33"/>
      <c r="L39" s="34"/>
      <c r="M39" s="35">
        <f t="shared" si="5"/>
        <v>0</v>
      </c>
      <c r="N39" s="36">
        <f t="shared" si="6"/>
        <v>0</v>
      </c>
      <c r="O39" s="73" t="e">
        <f t="shared" si="7"/>
        <v>#DIV/0!</v>
      </c>
      <c r="P39" s="37"/>
      <c r="Q39" s="35"/>
      <c r="R39" s="35">
        <f t="shared" si="39"/>
        <v>0</v>
      </c>
      <c r="S39" s="35">
        <f t="shared" si="40"/>
        <v>0</v>
      </c>
      <c r="T39" s="66" t="e">
        <f t="shared" si="41"/>
        <v>#DIV/0!</v>
      </c>
      <c r="U39" s="39"/>
      <c r="V39" s="40"/>
      <c r="W39" s="40">
        <f t="shared" si="42"/>
        <v>0</v>
      </c>
      <c r="X39" s="40">
        <f t="shared" si="43"/>
        <v>0</v>
      </c>
      <c r="Y39" s="76" t="e">
        <f t="shared" si="44"/>
        <v>#DIV/0!</v>
      </c>
      <c r="Z39" s="41"/>
      <c r="AA39" s="41"/>
      <c r="AB39" s="41">
        <f t="shared" si="45"/>
        <v>0</v>
      </c>
      <c r="AC39" s="41">
        <f t="shared" si="46"/>
        <v>0</v>
      </c>
      <c r="AD39" s="41" t="e">
        <f t="shared" si="47"/>
        <v>#DIV/0!</v>
      </c>
      <c r="AE39" s="42"/>
      <c r="AF39" s="43"/>
      <c r="AG39" s="43">
        <f t="shared" si="48"/>
        <v>0</v>
      </c>
      <c r="AH39" s="43">
        <f t="shared" si="49"/>
        <v>0</v>
      </c>
      <c r="AI39" s="78" t="e">
        <f t="shared" si="50"/>
        <v>#DIV/0!</v>
      </c>
      <c r="AJ39" s="44">
        <v>0.24</v>
      </c>
      <c r="AK39" s="44">
        <v>16320.484043</v>
      </c>
      <c r="AL39" s="44">
        <f t="shared" si="51"/>
        <v>2.2400130236476272</v>
      </c>
      <c r="AM39" s="44">
        <f t="shared" si="52"/>
        <v>13748.316090249393</v>
      </c>
      <c r="AN39" s="44">
        <f t="shared" si="53"/>
        <v>7.1506970590359792E-2</v>
      </c>
    </row>
    <row r="40" spans="1:40" ht="15.75" thickBot="1" x14ac:dyDescent="0.3">
      <c r="AJ40">
        <v>0.25</v>
      </c>
      <c r="AK40">
        <v>17657.522394</v>
      </c>
    </row>
    <row r="41" spans="1:40" ht="24" thickBot="1" x14ac:dyDescent="0.35">
      <c r="A41" s="85" t="s">
        <v>21</v>
      </c>
      <c r="B41" s="86"/>
      <c r="C41" s="86"/>
      <c r="D41" s="86"/>
      <c r="E41" s="86"/>
      <c r="G41" s="87" t="s">
        <v>23</v>
      </c>
      <c r="H41" s="88"/>
      <c r="I41" s="88"/>
      <c r="J41" s="88"/>
      <c r="K41" s="88"/>
      <c r="L41" s="89"/>
    </row>
    <row r="42" spans="1:40" ht="20.100000000000001" customHeight="1" x14ac:dyDescent="0.25">
      <c r="A42" s="59" t="s">
        <v>22</v>
      </c>
      <c r="B42" s="60" t="s">
        <v>0</v>
      </c>
      <c r="C42" s="60" t="s">
        <v>1</v>
      </c>
      <c r="D42" s="60" t="s">
        <v>2</v>
      </c>
      <c r="E42" s="60" t="s">
        <v>3</v>
      </c>
      <c r="G42" s="90" t="s">
        <v>24</v>
      </c>
      <c r="H42" s="91"/>
      <c r="I42" s="91"/>
      <c r="J42" s="92" t="s">
        <v>25</v>
      </c>
      <c r="K42" s="92"/>
      <c r="L42" s="93"/>
    </row>
    <row r="43" spans="1:40" ht="20.100000000000001" customHeight="1" thickBot="1" x14ac:dyDescent="0.3">
      <c r="A43" s="61" t="s">
        <v>16</v>
      </c>
      <c r="B43" s="62">
        <v>2.8711596900000002E-5</v>
      </c>
      <c r="C43" s="62">
        <v>3.20409394E-5</v>
      </c>
      <c r="D43" s="62">
        <v>3.4149939699999998E-5</v>
      </c>
      <c r="E43" s="62">
        <v>3.54983895E-5</v>
      </c>
      <c r="G43" s="94">
        <v>8.5374248628593903E-4</v>
      </c>
      <c r="H43" s="95"/>
      <c r="I43" s="95"/>
      <c r="J43" s="95">
        <v>996.55</v>
      </c>
      <c r="K43" s="95"/>
      <c r="L43" s="96"/>
    </row>
    <row r="44" spans="1:40" ht="20.100000000000001" customHeight="1" x14ac:dyDescent="0.25">
      <c r="A44" s="61" t="s">
        <v>17</v>
      </c>
      <c r="B44" s="62">
        <v>4.5666843300000003E-2</v>
      </c>
      <c r="C44" s="62">
        <v>3.6164386700000002E-2</v>
      </c>
      <c r="D44" s="62">
        <v>3.0827842500000001E-2</v>
      </c>
      <c r="E44" s="62">
        <v>2.7004856599999998E-2</v>
      </c>
    </row>
    <row r="45" spans="1:40" ht="20.100000000000001" customHeight="1" x14ac:dyDescent="0.25">
      <c r="A45" s="61" t="s">
        <v>18</v>
      </c>
      <c r="B45" s="62">
        <v>1.0751315458747668E-4</v>
      </c>
      <c r="C45" s="62">
        <v>1.0751315458747668E-4</v>
      </c>
      <c r="D45" s="62">
        <v>1.0751315458747668E-4</v>
      </c>
      <c r="E45" s="62">
        <v>1.0751315458747668E-4</v>
      </c>
    </row>
    <row r="46" spans="1:40" ht="20.100000000000001" customHeight="1" x14ac:dyDescent="0.25">
      <c r="A46" s="61" t="s">
        <v>19</v>
      </c>
      <c r="B46" s="62">
        <f>(4*B43)/B44</f>
        <v>2.5148746727584738E-3</v>
      </c>
      <c r="C46" s="62">
        <f>(4*C43)/C44</f>
        <v>3.5439217776089093E-3</v>
      </c>
      <c r="D46" s="62">
        <f>(4*D43)/D44</f>
        <v>4.4310515340150701E-3</v>
      </c>
      <c r="E46" s="62">
        <f>(4*E43)/E44</f>
        <v>5.2580748753170573E-3</v>
      </c>
    </row>
    <row r="47" spans="1:40" ht="20.100000000000001" customHeight="1" thickBot="1" x14ac:dyDescent="0.3">
      <c r="A47" s="63" t="s">
        <v>20</v>
      </c>
      <c r="B47" s="64">
        <f t="shared" ref="B47:E47" si="54">120/1000</f>
        <v>0.12</v>
      </c>
      <c r="C47" s="64">
        <f t="shared" si="54"/>
        <v>0.12</v>
      </c>
      <c r="D47" s="64">
        <f t="shared" si="54"/>
        <v>0.12</v>
      </c>
      <c r="E47" s="64">
        <f t="shared" si="54"/>
        <v>0.12</v>
      </c>
    </row>
    <row r="53" spans="2:2" x14ac:dyDescent="0.25">
      <c r="B53" s="84">
        <v>2.4E-2</v>
      </c>
    </row>
    <row r="54" spans="2:2" x14ac:dyDescent="0.25">
      <c r="B54" s="84">
        <f>B53/2</f>
        <v>1.2E-2</v>
      </c>
    </row>
    <row r="55" spans="2:2" x14ac:dyDescent="0.25">
      <c r="B55" s="84">
        <f>PI()*B54^2</f>
        <v>4.523893421169302E-4</v>
      </c>
    </row>
  </sheetData>
  <mergeCells count="15">
    <mergeCell ref="U2:Y2"/>
    <mergeCell ref="Z2:AD2"/>
    <mergeCell ref="AE2:AI2"/>
    <mergeCell ref="AJ2:AN2"/>
    <mergeCell ref="A1:AN1"/>
    <mergeCell ref="A2:E2"/>
    <mergeCell ref="F2:J2"/>
    <mergeCell ref="K2:O2"/>
    <mergeCell ref="P2:T2"/>
    <mergeCell ref="G43:I43"/>
    <mergeCell ref="J43:L43"/>
    <mergeCell ref="A41:E41"/>
    <mergeCell ref="G41:L41"/>
    <mergeCell ref="G42:I42"/>
    <mergeCell ref="J42:L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C83F-B0F5-4A4A-8BD9-9E683DBD08A5}">
  <dimension ref="A1:AN48"/>
  <sheetViews>
    <sheetView zoomScaleNormal="100" workbookViewId="0">
      <selection activeCell="O11" sqref="O11"/>
    </sheetView>
  </sheetViews>
  <sheetFormatPr defaultRowHeight="15" x14ac:dyDescent="0.25"/>
  <cols>
    <col min="2" max="5" width="9.42578125" bestFit="1" customWidth="1"/>
    <col min="15" max="15" width="9.42578125" bestFit="1" customWidth="1"/>
  </cols>
  <sheetData>
    <row r="1" spans="1:40" ht="60" thickBot="1" x14ac:dyDescent="0.3">
      <c r="A1" s="97" t="s">
        <v>27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</row>
    <row r="2" spans="1:40" x14ac:dyDescent="0.25">
      <c r="A2" s="99" t="s">
        <v>13</v>
      </c>
      <c r="B2" s="100"/>
      <c r="C2" s="100"/>
      <c r="D2" s="100"/>
      <c r="E2" s="101"/>
      <c r="F2" s="99" t="s">
        <v>9</v>
      </c>
      <c r="G2" s="100"/>
      <c r="H2" s="100"/>
      <c r="I2" s="100"/>
      <c r="J2" s="101"/>
      <c r="K2" s="102" t="s">
        <v>32</v>
      </c>
      <c r="L2" s="103"/>
      <c r="M2" s="103"/>
      <c r="N2" s="103"/>
      <c r="O2" s="104"/>
      <c r="P2" s="102" t="s">
        <v>10</v>
      </c>
      <c r="Q2" s="103"/>
      <c r="R2" s="103"/>
      <c r="S2" s="103"/>
      <c r="T2" s="104"/>
      <c r="U2" s="105" t="s">
        <v>14</v>
      </c>
      <c r="V2" s="106"/>
      <c r="W2" s="106"/>
      <c r="X2" s="106"/>
      <c r="Y2" s="107"/>
      <c r="Z2" s="105" t="s">
        <v>11</v>
      </c>
      <c r="AA2" s="106"/>
      <c r="AB2" s="106"/>
      <c r="AC2" s="106"/>
      <c r="AD2" s="107"/>
      <c r="AE2" s="108" t="s">
        <v>15</v>
      </c>
      <c r="AF2" s="109"/>
      <c r="AG2" s="109"/>
      <c r="AH2" s="109"/>
      <c r="AI2" s="110"/>
      <c r="AJ2" s="108" t="s">
        <v>12</v>
      </c>
      <c r="AK2" s="109"/>
      <c r="AL2" s="109"/>
      <c r="AM2" s="109"/>
      <c r="AN2" s="110"/>
    </row>
    <row r="3" spans="1:40" x14ac:dyDescent="0.2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8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25">
      <c r="A4" s="26">
        <v>6.3184166666666666E-2</v>
      </c>
      <c r="B4" s="27">
        <v>5452.6666666666661</v>
      </c>
      <c r="C4" s="28">
        <f>(A4/($J$37*$B$39))</f>
        <v>0.11763062466560965</v>
      </c>
      <c r="D4" s="29">
        <f>((A4*$B$40)/($G$37*$B$39))</f>
        <v>342.14027056109177</v>
      </c>
      <c r="E4" s="65">
        <f>((B4*$B$40)/(2*$B$41*$J$37*(C4^2)))</f>
        <v>4.1055316031577886</v>
      </c>
      <c r="F4" s="32"/>
      <c r="G4" s="31"/>
      <c r="H4" s="31">
        <f>(F4/($J$37*$B$39))</f>
        <v>0</v>
      </c>
      <c r="I4" s="31">
        <f>((F4*$B$40)/($G$37*$B$39))</f>
        <v>0</v>
      </c>
      <c r="J4" s="30" t="e">
        <f>((G4*$B$40)/(2*$B$41*$J$37*(H4^2)))</f>
        <v>#DIV/0!</v>
      </c>
      <c r="K4" s="33">
        <v>6.5558333333333343E-2</v>
      </c>
      <c r="L4" s="34">
        <v>2616.4166666666674</v>
      </c>
      <c r="M4" s="35">
        <f>(K4/($J$37*$C$39))</f>
        <v>0.12159943177962743</v>
      </c>
      <c r="N4" s="36">
        <f>((K4*$C$40)/($G$37*$C$39))</f>
        <v>497.92682503410953</v>
      </c>
      <c r="O4" s="67">
        <f>((L4*$C$40)/(2*$C$41*$J$37*(M4^2)))</f>
        <v>2.5953459747506815</v>
      </c>
      <c r="P4" s="37">
        <v>0.01</v>
      </c>
      <c r="Q4" s="35">
        <v>99.332121999999998</v>
      </c>
      <c r="R4" s="35">
        <f>(P4/($J$37*$C$39))</f>
        <v>1.8548279920624494E-2</v>
      </c>
      <c r="S4" s="35">
        <f>((P4*$C$40)/($G$37*$C$39))</f>
        <v>75.951721118715042</v>
      </c>
      <c r="T4" s="66">
        <f>((Q4*$C$40)/(2*$C$41*$J$37*(R4^2)))</f>
        <v>4.2348094603122837</v>
      </c>
      <c r="U4" s="39">
        <v>6.7046666666666671E-2</v>
      </c>
      <c r="V4" s="40">
        <v>1727.5833333333335</v>
      </c>
      <c r="W4" s="40">
        <f>(U4/($J$37*$D$39))</f>
        <v>0.11364658522352568</v>
      </c>
      <c r="X4" s="40">
        <f>((U4*$D$40)/($G$37*$D$39))</f>
        <v>578.98353048990361</v>
      </c>
      <c r="Y4" s="68">
        <f>((V4*$D$40)/(2*$D$41*$J$37*(W4^2)))</f>
        <v>2.4409197927634465</v>
      </c>
      <c r="Z4" s="41"/>
      <c r="AA4" s="41"/>
      <c r="AB4" s="41">
        <f>(Z4/($J$37*$D$39))</f>
        <v>0</v>
      </c>
      <c r="AC4" s="41">
        <f>((Z4*$D$40)/($G$37*$D$39))</f>
        <v>0</v>
      </c>
      <c r="AD4" s="41" t="e">
        <f>((AA4*$D$40)/(2*$D$41*$J$37*(AB4^2)))</f>
        <v>#DIV/0!</v>
      </c>
      <c r="AE4" s="42">
        <v>6.6495833333333323E-2</v>
      </c>
      <c r="AF4" s="43">
        <v>1098.1666666666665</v>
      </c>
      <c r="AG4" s="43">
        <f>(AE4/($J$37*$E$39))</f>
        <v>0.10920791843699276</v>
      </c>
      <c r="AH4" s="43">
        <f>((AE4*$E$40)/($G$37*$E$39))</f>
        <v>657.34065729455358</v>
      </c>
      <c r="AI4" s="69">
        <f>((AF4*$E$40)/(2*$E$41*$J$37*(AG4^2)))</f>
        <v>1.9852437153935862</v>
      </c>
      <c r="AJ4" s="44"/>
      <c r="AK4" s="44"/>
      <c r="AL4" s="44">
        <f>(AJ4/($J$37*$E$39))</f>
        <v>0</v>
      </c>
      <c r="AM4" s="44">
        <f>((AJ4*$E$40)/($G$37*$E$39))</f>
        <v>0</v>
      </c>
      <c r="AN4" s="44" t="e">
        <f>((AK4*$E$40)/(2*$E$41*$J$37*(AL4^2)))</f>
        <v>#DIV/0!</v>
      </c>
    </row>
    <row r="5" spans="1:40" x14ac:dyDescent="0.25">
      <c r="A5" s="26">
        <v>7.5650833333333348E-2</v>
      </c>
      <c r="B5" s="27">
        <v>7773.6666666666661</v>
      </c>
      <c r="C5" s="28">
        <f t="shared" ref="C5:C33" si="0">(A5/($J$37*$B$39))</f>
        <v>0.14083994853363463</v>
      </c>
      <c r="D5" s="29">
        <f t="shared" ref="D5:D33" si="1">((A5*$B$40)/($G$37*$B$39))</f>
        <v>409.64687753797068</v>
      </c>
      <c r="E5" s="65">
        <f t="shared" ref="E5:E33" si="2">((B5*$B$40)/(2*$B$41*$J$37*(C5^2)))</f>
        <v>4.082963108238256</v>
      </c>
      <c r="F5" s="32"/>
      <c r="G5" s="31"/>
      <c r="H5" s="31">
        <f t="shared" ref="H5:H33" si="3">(F5/($J$37*$B$39))</f>
        <v>0</v>
      </c>
      <c r="I5" s="31">
        <f t="shared" ref="I5:I33" si="4">((F5*$B$40)/($G$37*$B$39))</f>
        <v>0</v>
      </c>
      <c r="J5" s="30" t="e">
        <f t="shared" ref="J5:J33" si="5">((G5*$B$40)/(2*$B$41*$J$37*(H5^2)))</f>
        <v>#DIV/0!</v>
      </c>
      <c r="K5" s="33">
        <v>7.7750833333333325E-2</v>
      </c>
      <c r="L5" s="34">
        <v>3731.7500000000005</v>
      </c>
      <c r="M5" s="35">
        <f t="shared" ref="M5:M33" si="6">(K5/($J$37*$C$39))</f>
        <v>0.14421442207284879</v>
      </c>
      <c r="N5" s="36">
        <f t="shared" ref="N5:N33" si="7">((K5*$C$40)/($G$37*$C$39))</f>
        <v>590.53096100810274</v>
      </c>
      <c r="O5" s="67">
        <f t="shared" ref="O5:O33" si="8">((L5*$C$40)/(2*$C$41*$J$37*(M5^2)))</f>
        <v>2.6317619150622069</v>
      </c>
      <c r="P5" s="37">
        <v>0.02</v>
      </c>
      <c r="Q5" s="35">
        <v>324.993945</v>
      </c>
      <c r="R5" s="35">
        <f t="shared" ref="R5:R33" si="9">(P5/($J$37*$C$39))</f>
        <v>3.7096559841248988E-2</v>
      </c>
      <c r="S5" s="35">
        <f t="shared" ref="S5:S33" si="10">((P5*$C$40)/($G$37*$C$39))</f>
        <v>151.90344223743008</v>
      </c>
      <c r="T5" s="66">
        <f t="shared" ref="T5:T33" si="11">((Q5*$C$40)/(2*$C$41*$J$37*(R5^2)))</f>
        <v>3.4638528935035997</v>
      </c>
      <c r="U5" s="39">
        <v>8.0393333333333331E-2</v>
      </c>
      <c r="V5" s="40">
        <v>2517.2500000000005</v>
      </c>
      <c r="W5" s="40">
        <f t="shared" ref="W5:W33" si="12">(U5/($J$37*$D$39))</f>
        <v>0.13626967994536104</v>
      </c>
      <c r="X5" s="40">
        <f t="shared" ref="X5:X33" si="13">((U5*$D$40)/($G$37*$D$39))</f>
        <v>694.23907668069467</v>
      </c>
      <c r="Y5" s="68">
        <f t="shared" ref="Y5:Y33" si="14">((V5*$D$40)/(2*$D$41*$J$37*(W5^2)))</f>
        <v>2.4737463297419096</v>
      </c>
      <c r="Z5" s="41"/>
      <c r="AA5" s="41"/>
      <c r="AB5" s="41">
        <f t="shared" ref="AB5:AB33" si="15">(Z5/($J$37*$D$39))</f>
        <v>0</v>
      </c>
      <c r="AC5" s="41">
        <f t="shared" ref="AC5:AC33" si="16">((Z5*$D$40)/($G$37*$D$39))</f>
        <v>0</v>
      </c>
      <c r="AD5" s="41" t="e">
        <f t="shared" ref="AD5:AD33" si="17">((AA5*$D$40)/(2*$D$41*$J$37*(AB5^2)))</f>
        <v>#DIV/0!</v>
      </c>
      <c r="AE5" s="42">
        <v>7.9880833333333345E-2</v>
      </c>
      <c r="AF5" s="43">
        <v>1589.916666666667</v>
      </c>
      <c r="AG5" s="43">
        <f t="shared" ref="AG5:AG33" si="18">(AE5/($J$37*$E$39))</f>
        <v>0.13119046854583394</v>
      </c>
      <c r="AH5" s="43">
        <f t="shared" ref="AH5:AH33" si="19">((AE5*$E$40)/($G$37*$E$39))</f>
        <v>789.65728913195107</v>
      </c>
      <c r="AI5" s="69">
        <f t="shared" ref="AI5:AI33" si="20">((AF5*$E$40)/(2*$E$41*$J$37*(AG5^2)))</f>
        <v>1.9916986406223354</v>
      </c>
      <c r="AJ5" s="44"/>
      <c r="AK5" s="44"/>
      <c r="AL5" s="44">
        <f t="shared" ref="AL5:AL33" si="21">(AJ5/($J$37*$E$39))</f>
        <v>0</v>
      </c>
      <c r="AM5" s="44">
        <f t="shared" ref="AM5:AM33" si="22">((AJ5*$E$40)/($G$37*$E$39))</f>
        <v>0</v>
      </c>
      <c r="AN5" s="44" t="e">
        <f t="shared" ref="AN5:AN33" si="23">((AK5*$E$40)/(2*$E$41*$J$37*(AL5^2)))</f>
        <v>#DIV/0!</v>
      </c>
    </row>
    <row r="6" spans="1:40" x14ac:dyDescent="0.25">
      <c r="A6" s="26">
        <v>8.6670000000000011E-2</v>
      </c>
      <c r="B6" s="27">
        <v>10174.181818181816</v>
      </c>
      <c r="C6" s="28">
        <f t="shared" si="0"/>
        <v>0.1613544464953254</v>
      </c>
      <c r="D6" s="29">
        <f t="shared" si="1"/>
        <v>469.31531764861705</v>
      </c>
      <c r="E6" s="65">
        <f t="shared" si="2"/>
        <v>4.071354095610312</v>
      </c>
      <c r="F6" s="32"/>
      <c r="G6" s="31"/>
      <c r="H6" s="31">
        <f t="shared" si="3"/>
        <v>0</v>
      </c>
      <c r="I6" s="31">
        <f t="shared" si="4"/>
        <v>0</v>
      </c>
      <c r="J6" s="30" t="e">
        <f t="shared" si="5"/>
        <v>#DIV/0!</v>
      </c>
      <c r="K6" s="33">
        <v>9.1474545454545461E-2</v>
      </c>
      <c r="L6" s="34">
        <v>5117.636363636364</v>
      </c>
      <c r="M6" s="35">
        <f t="shared" si="6"/>
        <v>0.16966954747027979</v>
      </c>
      <c r="N6" s="36">
        <f t="shared" si="7"/>
        <v>694.76491658248597</v>
      </c>
      <c r="O6" s="67">
        <f t="shared" si="8"/>
        <v>2.6074324417411026</v>
      </c>
      <c r="P6" s="37">
        <v>0.03</v>
      </c>
      <c r="Q6" s="35">
        <v>674.37183200000004</v>
      </c>
      <c r="R6" s="35">
        <f t="shared" si="9"/>
        <v>5.5644839761873476E-2</v>
      </c>
      <c r="S6" s="35">
        <f t="shared" si="10"/>
        <v>227.85516335614514</v>
      </c>
      <c r="T6" s="66">
        <f t="shared" si="11"/>
        <v>3.1944866221642974</v>
      </c>
      <c r="U6" s="39">
        <v>9.4094545454545445E-2</v>
      </c>
      <c r="V6" s="40">
        <v>3471.3636363636365</v>
      </c>
      <c r="W6" s="40">
        <f t="shared" si="12"/>
        <v>0.15949374235461233</v>
      </c>
      <c r="X6" s="40">
        <f t="shared" si="13"/>
        <v>812.55631093440513</v>
      </c>
      <c r="Y6" s="68">
        <f t="shared" si="14"/>
        <v>2.4902336539454617</v>
      </c>
      <c r="Z6" s="41"/>
      <c r="AA6" s="41"/>
      <c r="AB6" s="41">
        <f t="shared" si="15"/>
        <v>0</v>
      </c>
      <c r="AC6" s="41">
        <f t="shared" si="16"/>
        <v>0</v>
      </c>
      <c r="AD6" s="41" t="e">
        <f t="shared" si="17"/>
        <v>#DIV/0!</v>
      </c>
      <c r="AE6" s="42">
        <v>9.3740909090909097E-2</v>
      </c>
      <c r="AF6" s="43">
        <v>2216.6363636363635</v>
      </c>
      <c r="AG6" s="43">
        <f t="shared" si="18"/>
        <v>0.15395324851245651</v>
      </c>
      <c r="AH6" s="43">
        <f t="shared" si="19"/>
        <v>926.67025448522611</v>
      </c>
      <c r="AI6" s="69">
        <f t="shared" si="20"/>
        <v>2.0163715927245365</v>
      </c>
      <c r="AJ6" s="44"/>
      <c r="AK6" s="44"/>
      <c r="AL6" s="44">
        <f t="shared" si="21"/>
        <v>0</v>
      </c>
      <c r="AM6" s="44">
        <f t="shared" si="22"/>
        <v>0</v>
      </c>
      <c r="AN6" s="44" t="e">
        <f t="shared" si="23"/>
        <v>#DIV/0!</v>
      </c>
    </row>
    <row r="7" spans="1:40" x14ac:dyDescent="0.25">
      <c r="A7" s="26">
        <v>9.8470000000000002E-2</v>
      </c>
      <c r="B7" s="27">
        <v>12947.909090909094</v>
      </c>
      <c r="C7" s="28">
        <f t="shared" si="0"/>
        <v>0.18332263004955221</v>
      </c>
      <c r="D7" s="29">
        <f t="shared" si="1"/>
        <v>533.21194564277505</v>
      </c>
      <c r="E7" s="65">
        <f t="shared" si="2"/>
        <v>4.013920254600599</v>
      </c>
      <c r="F7" s="32"/>
      <c r="G7" s="31"/>
      <c r="H7" s="31">
        <f t="shared" si="3"/>
        <v>0</v>
      </c>
      <c r="I7" s="31">
        <f t="shared" si="4"/>
        <v>0</v>
      </c>
      <c r="J7" s="30" t="e">
        <f t="shared" si="5"/>
        <v>#DIV/0!</v>
      </c>
      <c r="K7" s="33">
        <v>0.10494727272727272</v>
      </c>
      <c r="L7" s="34">
        <v>6630.363636363636</v>
      </c>
      <c r="M7" s="35">
        <f t="shared" si="6"/>
        <v>0.19465913914515751</v>
      </c>
      <c r="N7" s="36">
        <f t="shared" si="7"/>
        <v>797.09259903515476</v>
      </c>
      <c r="O7" s="67">
        <f t="shared" si="8"/>
        <v>2.5664877449925809</v>
      </c>
      <c r="P7" s="37">
        <v>0.04</v>
      </c>
      <c r="Q7" s="35">
        <v>1149.1989129999999</v>
      </c>
      <c r="R7" s="35">
        <f t="shared" si="9"/>
        <v>7.4193119682497977E-2</v>
      </c>
      <c r="S7" s="35">
        <f t="shared" si="10"/>
        <v>303.80688447486017</v>
      </c>
      <c r="T7" s="66">
        <f t="shared" si="11"/>
        <v>3.0621001108237884</v>
      </c>
      <c r="U7" s="39">
        <v>0.10807090909090909</v>
      </c>
      <c r="V7" s="40">
        <v>4537.2727272727279</v>
      </c>
      <c r="W7" s="40">
        <f t="shared" si="12"/>
        <v>0.18318419678110612</v>
      </c>
      <c r="X7" s="40">
        <f t="shared" si="13"/>
        <v>933.24962447113387</v>
      </c>
      <c r="Y7" s="68">
        <f t="shared" si="14"/>
        <v>2.4674374993587422</v>
      </c>
      <c r="Z7" s="41"/>
      <c r="AA7" s="41"/>
      <c r="AB7" s="41">
        <f t="shared" si="15"/>
        <v>0</v>
      </c>
      <c r="AC7" s="41">
        <f t="shared" si="16"/>
        <v>0</v>
      </c>
      <c r="AD7" s="41" t="e">
        <f t="shared" si="17"/>
        <v>#DIV/0!</v>
      </c>
      <c r="AE7" s="42">
        <v>0.10647272727272726</v>
      </c>
      <c r="AF7" s="43">
        <v>2860.636363636364</v>
      </c>
      <c r="AG7" s="43">
        <f t="shared" si="18"/>
        <v>0.17486306032855456</v>
      </c>
      <c r="AH7" s="43">
        <f t="shared" si="19"/>
        <v>1052.5298957989592</v>
      </c>
      <c r="AI7" s="69">
        <f t="shared" si="20"/>
        <v>2.0170670575077052</v>
      </c>
      <c r="AJ7" s="44"/>
      <c r="AK7" s="44"/>
      <c r="AL7" s="44">
        <f t="shared" si="21"/>
        <v>0</v>
      </c>
      <c r="AM7" s="44">
        <f t="shared" si="22"/>
        <v>0</v>
      </c>
      <c r="AN7" s="44" t="e">
        <f t="shared" si="23"/>
        <v>#DIV/0!</v>
      </c>
    </row>
    <row r="8" spans="1:40" x14ac:dyDescent="0.25">
      <c r="A8" s="26">
        <v>0.10903833333333335</v>
      </c>
      <c r="B8" s="27">
        <v>15645.499999999998</v>
      </c>
      <c r="C8" s="28">
        <f t="shared" si="0"/>
        <v>0.20299780687403704</v>
      </c>
      <c r="D8" s="29">
        <f t="shared" si="1"/>
        <v>590.43913746635656</v>
      </c>
      <c r="E8" s="65">
        <f t="shared" si="2"/>
        <v>3.9555603235516443</v>
      </c>
      <c r="F8" s="32"/>
      <c r="G8" s="31"/>
      <c r="H8" s="31">
        <f t="shared" si="3"/>
        <v>0</v>
      </c>
      <c r="I8" s="31">
        <f t="shared" si="4"/>
        <v>0</v>
      </c>
      <c r="J8" s="30" t="e">
        <f t="shared" si="5"/>
        <v>#DIV/0!</v>
      </c>
      <c r="K8" s="33">
        <v>0.11744666666666664</v>
      </c>
      <c r="L8" s="34">
        <v>8196.8333333333358</v>
      </c>
      <c r="M8" s="35">
        <f t="shared" si="6"/>
        <v>0.21784336490776107</v>
      </c>
      <c r="N8" s="36">
        <f t="shared" si="7"/>
        <v>892.02764729893522</v>
      </c>
      <c r="O8" s="67">
        <f t="shared" si="8"/>
        <v>2.5334298040080308</v>
      </c>
      <c r="P8" s="37">
        <v>0.05</v>
      </c>
      <c r="Q8" s="35">
        <v>1731.0333390000001</v>
      </c>
      <c r="R8" s="35">
        <f t="shared" si="9"/>
        <v>9.2741399603122471E-2</v>
      </c>
      <c r="S8" s="35">
        <f t="shared" si="10"/>
        <v>379.75860559357528</v>
      </c>
      <c r="T8" s="66">
        <f t="shared" si="11"/>
        <v>2.9519539953503302</v>
      </c>
      <c r="U8" s="39">
        <v>0.12088416666666668</v>
      </c>
      <c r="V8" s="40">
        <v>5628.4166666666661</v>
      </c>
      <c r="W8" s="40">
        <f t="shared" si="12"/>
        <v>0.20490314332193821</v>
      </c>
      <c r="X8" s="40">
        <f t="shared" si="13"/>
        <v>1043.8989002236738</v>
      </c>
      <c r="Y8" s="68">
        <f t="shared" si="14"/>
        <v>2.4463370004513236</v>
      </c>
      <c r="Z8" s="41"/>
      <c r="AA8" s="41"/>
      <c r="AB8" s="41">
        <f t="shared" si="15"/>
        <v>0</v>
      </c>
      <c r="AC8" s="41">
        <f t="shared" si="16"/>
        <v>0</v>
      </c>
      <c r="AD8" s="41" t="e">
        <f t="shared" si="17"/>
        <v>#DIV/0!</v>
      </c>
      <c r="AE8" s="42">
        <v>0.11909416666666665</v>
      </c>
      <c r="AF8" s="43">
        <v>3562.583333333333</v>
      </c>
      <c r="AG8" s="43">
        <f t="shared" si="18"/>
        <v>0.19559159405458923</v>
      </c>
      <c r="AH8" s="43">
        <f t="shared" si="19"/>
        <v>1177.298394084047</v>
      </c>
      <c r="AI8" s="69">
        <f t="shared" si="20"/>
        <v>2.0077909428009857</v>
      </c>
      <c r="AJ8" s="44"/>
      <c r="AK8" s="44"/>
      <c r="AL8" s="44">
        <f t="shared" si="21"/>
        <v>0</v>
      </c>
      <c r="AM8" s="44">
        <f t="shared" si="22"/>
        <v>0</v>
      </c>
      <c r="AN8" s="44" t="e">
        <f t="shared" si="23"/>
        <v>#DIV/0!</v>
      </c>
    </row>
    <row r="9" spans="1:40" x14ac:dyDescent="0.25">
      <c r="A9" s="26">
        <v>0.12042416666666667</v>
      </c>
      <c r="B9" s="27">
        <v>18919.5</v>
      </c>
      <c r="C9" s="28">
        <f t="shared" si="0"/>
        <v>0.22419493200831675</v>
      </c>
      <c r="D9" s="29">
        <f t="shared" si="1"/>
        <v>652.09306601749927</v>
      </c>
      <c r="E9" s="65">
        <f t="shared" si="2"/>
        <v>3.9215642047465469</v>
      </c>
      <c r="F9" s="32"/>
      <c r="G9" s="31"/>
      <c r="H9" s="31">
        <f t="shared" si="3"/>
        <v>0</v>
      </c>
      <c r="I9" s="31">
        <f t="shared" si="4"/>
        <v>0</v>
      </c>
      <c r="J9" s="30" t="e">
        <f t="shared" si="5"/>
        <v>#DIV/0!</v>
      </c>
      <c r="K9" s="33">
        <v>0.130495</v>
      </c>
      <c r="L9" s="34">
        <v>9990.5</v>
      </c>
      <c r="M9" s="35">
        <f t="shared" si="6"/>
        <v>0.24204577882418932</v>
      </c>
      <c r="N9" s="36">
        <f t="shared" si="7"/>
        <v>991.13198473867214</v>
      </c>
      <c r="O9" s="67">
        <f t="shared" si="8"/>
        <v>2.501172482725035</v>
      </c>
      <c r="P9" s="37">
        <v>0.06</v>
      </c>
      <c r="Q9" s="35">
        <v>2418.5925630000002</v>
      </c>
      <c r="R9" s="35">
        <f t="shared" si="9"/>
        <v>0.11128967952374695</v>
      </c>
      <c r="S9" s="35">
        <f t="shared" si="10"/>
        <v>455.71032671229028</v>
      </c>
      <c r="T9" s="66">
        <f t="shared" si="11"/>
        <v>2.8642068145313488</v>
      </c>
      <c r="U9" s="39">
        <v>0.13321666666666668</v>
      </c>
      <c r="V9" s="40">
        <v>6830.0000000000009</v>
      </c>
      <c r="W9" s="40">
        <f t="shared" si="12"/>
        <v>0.22580718795158616</v>
      </c>
      <c r="X9" s="40">
        <f t="shared" si="13"/>
        <v>1150.3965792994429</v>
      </c>
      <c r="Y9" s="68">
        <f t="shared" si="14"/>
        <v>2.4444010637761409</v>
      </c>
      <c r="Z9" s="41"/>
      <c r="AA9" s="41"/>
      <c r="AB9" s="41">
        <f t="shared" si="15"/>
        <v>0</v>
      </c>
      <c r="AC9" s="41">
        <f t="shared" si="16"/>
        <v>0</v>
      </c>
      <c r="AD9" s="41" t="e">
        <f t="shared" si="17"/>
        <v>#DIV/0!</v>
      </c>
      <c r="AE9" s="42">
        <v>0.13235749999999999</v>
      </c>
      <c r="AF9" s="43">
        <v>4326.333333333333</v>
      </c>
      <c r="AG9" s="43">
        <f t="shared" si="18"/>
        <v>0.21737432768255061</v>
      </c>
      <c r="AH9" s="43">
        <f t="shared" si="19"/>
        <v>1308.4122972296091</v>
      </c>
      <c r="AI9" s="69">
        <f t="shared" si="20"/>
        <v>1.9740461676391503</v>
      </c>
      <c r="AJ9" s="44"/>
      <c r="AK9" s="44"/>
      <c r="AL9" s="44">
        <f t="shared" si="21"/>
        <v>0</v>
      </c>
      <c r="AM9" s="44">
        <f t="shared" si="22"/>
        <v>0</v>
      </c>
      <c r="AN9" s="44" t="e">
        <f t="shared" si="23"/>
        <v>#DIV/0!</v>
      </c>
    </row>
    <row r="10" spans="1:40" x14ac:dyDescent="0.25">
      <c r="A10" s="26">
        <v>0.13245166666666669</v>
      </c>
      <c r="B10" s="27">
        <v>22559.5</v>
      </c>
      <c r="C10" s="28">
        <f t="shared" si="0"/>
        <v>0.24658665469462723</v>
      </c>
      <c r="D10" s="29">
        <f t="shared" si="1"/>
        <v>717.22159933951093</v>
      </c>
      <c r="E10" s="65">
        <f t="shared" si="2"/>
        <v>3.8653746067992021</v>
      </c>
      <c r="F10" s="32"/>
      <c r="G10" s="31"/>
      <c r="H10" s="31">
        <f t="shared" si="3"/>
        <v>0</v>
      </c>
      <c r="I10" s="31">
        <f t="shared" si="4"/>
        <v>0</v>
      </c>
      <c r="J10" s="30" t="e">
        <f t="shared" si="5"/>
        <v>#DIV/0!</v>
      </c>
      <c r="K10" s="33">
        <v>0.14257083333333334</v>
      </c>
      <c r="L10" s="34">
        <v>11795.083333333332</v>
      </c>
      <c r="M10" s="35">
        <f t="shared" si="6"/>
        <v>0.2644443725183368</v>
      </c>
      <c r="N10" s="36">
        <f t="shared" si="7"/>
        <v>1082.8500172996137</v>
      </c>
      <c r="O10" s="67">
        <f t="shared" si="8"/>
        <v>2.4739094453695372</v>
      </c>
      <c r="P10" s="37">
        <v>7.0000000000000007E-2</v>
      </c>
      <c r="Q10" s="35">
        <v>3252.1064390000001</v>
      </c>
      <c r="R10" s="35">
        <f t="shared" si="9"/>
        <v>0.12983795944437146</v>
      </c>
      <c r="S10" s="35">
        <f t="shared" si="10"/>
        <v>531.66204783100545</v>
      </c>
      <c r="T10" s="66">
        <f t="shared" si="11"/>
        <v>2.8295204206849958</v>
      </c>
      <c r="U10" s="39">
        <v>0.14657416666666664</v>
      </c>
      <c r="V10" s="40">
        <v>8170.8333333333339</v>
      </c>
      <c r="W10" s="40">
        <f t="shared" si="12"/>
        <v>0.24844864557498142</v>
      </c>
      <c r="X10" s="40">
        <f t="shared" si="13"/>
        <v>1265.7456770699341</v>
      </c>
      <c r="Y10" s="68">
        <f t="shared" si="14"/>
        <v>2.4155741313097914</v>
      </c>
      <c r="Z10" s="41"/>
      <c r="AA10" s="41"/>
      <c r="AB10" s="41">
        <f t="shared" si="15"/>
        <v>0</v>
      </c>
      <c r="AC10" s="41">
        <f t="shared" si="16"/>
        <v>0</v>
      </c>
      <c r="AD10" s="41" t="e">
        <f t="shared" si="17"/>
        <v>#DIV/0!</v>
      </c>
      <c r="AE10" s="42">
        <v>0.14579500000000001</v>
      </c>
      <c r="AF10" s="43">
        <v>5195.0833333333339</v>
      </c>
      <c r="AG10" s="43">
        <f t="shared" si="18"/>
        <v>0.2394430999714974</v>
      </c>
      <c r="AH10" s="43">
        <f t="shared" si="19"/>
        <v>1441.2479147354013</v>
      </c>
      <c r="AI10" s="69">
        <f t="shared" si="20"/>
        <v>1.95362721539068</v>
      </c>
      <c r="AJ10" s="44"/>
      <c r="AK10" s="44"/>
      <c r="AL10" s="44">
        <f t="shared" si="21"/>
        <v>0</v>
      </c>
      <c r="AM10" s="44">
        <f t="shared" si="22"/>
        <v>0</v>
      </c>
      <c r="AN10" s="44" t="e">
        <f t="shared" si="23"/>
        <v>#DIV/0!</v>
      </c>
    </row>
    <row r="11" spans="1:40" x14ac:dyDescent="0.25">
      <c r="A11" s="26">
        <v>0.14441916666666665</v>
      </c>
      <c r="B11" s="27">
        <v>26560.916666666668</v>
      </c>
      <c r="C11" s="28">
        <f t="shared" si="0"/>
        <v>0.26886667475269577</v>
      </c>
      <c r="D11" s="29">
        <f t="shared" si="1"/>
        <v>782.02523455307744</v>
      </c>
      <c r="E11" s="65">
        <f t="shared" si="2"/>
        <v>3.8279862070064965</v>
      </c>
      <c r="F11" s="32"/>
      <c r="G11" s="31"/>
      <c r="H11" s="31">
        <f t="shared" si="3"/>
        <v>0</v>
      </c>
      <c r="I11" s="31">
        <f t="shared" si="4"/>
        <v>0</v>
      </c>
      <c r="J11" s="30" t="e">
        <f t="shared" si="5"/>
        <v>#DIV/0!</v>
      </c>
      <c r="K11" s="33">
        <v>0.15525</v>
      </c>
      <c r="L11" s="34">
        <v>13867.083333333332</v>
      </c>
      <c r="M11" s="35">
        <f t="shared" si="6"/>
        <v>0.28796204576769524</v>
      </c>
      <c r="N11" s="36">
        <f t="shared" si="7"/>
        <v>1179.1504703680512</v>
      </c>
      <c r="O11" s="67">
        <f t="shared" si="8"/>
        <v>2.4528222046372221</v>
      </c>
      <c r="P11" s="37">
        <v>0.08</v>
      </c>
      <c r="Q11" s="35">
        <v>4147.9662600000001</v>
      </c>
      <c r="R11" s="35">
        <f t="shared" si="9"/>
        <v>0.14838623936499595</v>
      </c>
      <c r="S11" s="35">
        <f t="shared" si="10"/>
        <v>607.61376894972034</v>
      </c>
      <c r="T11" s="66">
        <f t="shared" si="11"/>
        <v>2.7631178120596029</v>
      </c>
      <c r="U11" s="39">
        <v>0.15980583333333334</v>
      </c>
      <c r="V11" s="40">
        <v>9596.9166666666661</v>
      </c>
      <c r="W11" s="40">
        <f t="shared" si="12"/>
        <v>0.27087681103410371</v>
      </c>
      <c r="X11" s="40">
        <f t="shared" si="13"/>
        <v>1380.0081372608299</v>
      </c>
      <c r="Y11" s="68">
        <f t="shared" si="14"/>
        <v>2.386796283414542</v>
      </c>
      <c r="Z11" s="41"/>
      <c r="AA11" s="41"/>
      <c r="AB11" s="41">
        <f t="shared" si="15"/>
        <v>0</v>
      </c>
      <c r="AC11" s="41">
        <f t="shared" si="16"/>
        <v>0</v>
      </c>
      <c r="AD11" s="41" t="e">
        <f t="shared" si="17"/>
        <v>#DIV/0!</v>
      </c>
      <c r="AE11" s="42">
        <v>0.15866416666666663</v>
      </c>
      <c r="AF11" s="43">
        <v>6122.0833333333339</v>
      </c>
      <c r="AG11" s="43">
        <f t="shared" si="18"/>
        <v>0.26057848294564961</v>
      </c>
      <c r="AH11" s="43">
        <f t="shared" si="19"/>
        <v>1568.4653064341262</v>
      </c>
      <c r="AI11" s="69">
        <f t="shared" si="20"/>
        <v>1.9439091566259075</v>
      </c>
      <c r="AJ11" s="44"/>
      <c r="AK11" s="44"/>
      <c r="AL11" s="44">
        <f t="shared" si="21"/>
        <v>0</v>
      </c>
      <c r="AM11" s="44">
        <f t="shared" si="22"/>
        <v>0</v>
      </c>
      <c r="AN11" s="44" t="e">
        <f t="shared" si="23"/>
        <v>#DIV/0!</v>
      </c>
    </row>
    <row r="12" spans="1:40" x14ac:dyDescent="0.25">
      <c r="A12" s="26">
        <v>0.15659153846153848</v>
      </c>
      <c r="B12" s="27">
        <v>30718</v>
      </c>
      <c r="C12" s="28">
        <f t="shared" si="0"/>
        <v>0.29152810677642782</v>
      </c>
      <c r="D12" s="29">
        <f t="shared" si="1"/>
        <v>847.93824407710349</v>
      </c>
      <c r="E12" s="65">
        <f t="shared" si="2"/>
        <v>3.765592571429063</v>
      </c>
      <c r="F12" s="32"/>
      <c r="G12" s="31"/>
      <c r="H12" s="31">
        <f t="shared" si="3"/>
        <v>0</v>
      </c>
      <c r="I12" s="31">
        <f t="shared" si="4"/>
        <v>0</v>
      </c>
      <c r="J12" s="30" t="e">
        <f t="shared" si="5"/>
        <v>#DIV/0!</v>
      </c>
      <c r="K12" s="33">
        <v>0.16830333333333336</v>
      </c>
      <c r="L12" s="34">
        <v>16052.666666666668</v>
      </c>
      <c r="M12" s="35">
        <f t="shared" si="6"/>
        <v>0.31217373382408381</v>
      </c>
      <c r="N12" s="36">
        <f t="shared" si="7"/>
        <v>1278.2927836683473</v>
      </c>
      <c r="O12" s="67">
        <f t="shared" si="8"/>
        <v>2.4160499793933328</v>
      </c>
      <c r="P12" s="37">
        <v>0.09</v>
      </c>
      <c r="Q12" s="35">
        <v>5126.6182650000001</v>
      </c>
      <c r="R12" s="35">
        <f t="shared" si="9"/>
        <v>0.16693451928562042</v>
      </c>
      <c r="S12" s="35">
        <f t="shared" si="10"/>
        <v>683.56549006843545</v>
      </c>
      <c r="T12" s="66">
        <f t="shared" si="11"/>
        <v>2.6982993139154656</v>
      </c>
      <c r="U12" s="39">
        <v>0.17301749999999996</v>
      </c>
      <c r="V12" s="40">
        <v>11169.083333333334</v>
      </c>
      <c r="W12" s="40">
        <f t="shared" si="12"/>
        <v>0.29327107575188449</v>
      </c>
      <c r="X12" s="40">
        <f t="shared" si="13"/>
        <v>1494.0978868430473</v>
      </c>
      <c r="Y12" s="68">
        <f t="shared" si="14"/>
        <v>2.3697708440753829</v>
      </c>
      <c r="Z12" s="41"/>
      <c r="AA12" s="41"/>
      <c r="AB12" s="41">
        <f t="shared" si="15"/>
        <v>0</v>
      </c>
      <c r="AC12" s="41">
        <f t="shared" si="16"/>
        <v>0</v>
      </c>
      <c r="AD12" s="41" t="e">
        <f t="shared" si="17"/>
        <v>#DIV/0!</v>
      </c>
      <c r="AE12" s="42">
        <v>0.17189833333333329</v>
      </c>
      <c r="AF12" s="43">
        <v>7063.583333333333</v>
      </c>
      <c r="AG12" s="43">
        <f t="shared" si="18"/>
        <v>0.28231331536244114</v>
      </c>
      <c r="AH12" s="43">
        <f t="shared" si="19"/>
        <v>1699.2908842083577</v>
      </c>
      <c r="AI12" s="69">
        <f t="shared" si="20"/>
        <v>1.9108041683960171</v>
      </c>
      <c r="AJ12" s="44"/>
      <c r="AK12" s="44"/>
      <c r="AL12" s="44">
        <f t="shared" si="21"/>
        <v>0</v>
      </c>
      <c r="AM12" s="44">
        <f t="shared" si="22"/>
        <v>0</v>
      </c>
      <c r="AN12" s="44" t="e">
        <f t="shared" si="23"/>
        <v>#DIV/0!</v>
      </c>
    </row>
    <row r="13" spans="1:40" x14ac:dyDescent="0.25">
      <c r="A13" s="26">
        <v>0.16848923076923078</v>
      </c>
      <c r="B13" s="27">
        <v>35199.923076923071</v>
      </c>
      <c r="C13" s="28">
        <f t="shared" si="0"/>
        <v>0.31367816512279195</v>
      </c>
      <c r="D13" s="29">
        <f t="shared" si="1"/>
        <v>912.36387283757551</v>
      </c>
      <c r="E13" s="65">
        <f t="shared" si="2"/>
        <v>3.7271287362313337</v>
      </c>
      <c r="F13" s="32"/>
      <c r="G13" s="31"/>
      <c r="H13" s="31">
        <f t="shared" si="3"/>
        <v>0</v>
      </c>
      <c r="I13" s="31">
        <f t="shared" si="4"/>
        <v>0</v>
      </c>
      <c r="J13" s="30" t="e">
        <f t="shared" si="5"/>
        <v>#DIV/0!</v>
      </c>
      <c r="K13" s="33">
        <v>0.18117166666666665</v>
      </c>
      <c r="L13" s="34">
        <v>18360.75</v>
      </c>
      <c r="M13" s="35">
        <f t="shared" si="6"/>
        <v>0.33604227870194064</v>
      </c>
      <c r="N13" s="36">
        <f t="shared" si="7"/>
        <v>1376.0299901279468</v>
      </c>
      <c r="O13" s="67">
        <f t="shared" si="8"/>
        <v>2.3848112922956259</v>
      </c>
      <c r="P13" s="37">
        <v>0.1</v>
      </c>
      <c r="Q13" s="35">
        <v>6248.53215</v>
      </c>
      <c r="R13" s="35">
        <f t="shared" si="9"/>
        <v>0.18548279920624494</v>
      </c>
      <c r="S13" s="35">
        <f t="shared" si="10"/>
        <v>759.51721118715056</v>
      </c>
      <c r="T13" s="66">
        <f t="shared" si="11"/>
        <v>2.6639260824293531</v>
      </c>
      <c r="U13" s="39">
        <v>0.18611333333333335</v>
      </c>
      <c r="V13" s="40">
        <v>12720.083333333332</v>
      </c>
      <c r="W13" s="40">
        <f t="shared" si="12"/>
        <v>0.31546899867606309</v>
      </c>
      <c r="X13" s="40">
        <f t="shared" si="13"/>
        <v>1607.1873541500088</v>
      </c>
      <c r="Y13" s="68">
        <f t="shared" si="14"/>
        <v>2.3324044806373534</v>
      </c>
      <c r="Z13" s="41"/>
      <c r="AA13" s="41"/>
      <c r="AB13" s="41">
        <f t="shared" si="15"/>
        <v>0</v>
      </c>
      <c r="AC13" s="41">
        <f t="shared" si="16"/>
        <v>0</v>
      </c>
      <c r="AD13" s="41" t="e">
        <f t="shared" si="17"/>
        <v>#DIV/0!</v>
      </c>
      <c r="AE13" s="42">
        <v>0.1851058333333333</v>
      </c>
      <c r="AF13" s="43">
        <v>8105.9999999999991</v>
      </c>
      <c r="AG13" s="43">
        <f t="shared" si="18"/>
        <v>0.30400435238616319</v>
      </c>
      <c r="AH13" s="43">
        <f t="shared" si="19"/>
        <v>1829.8528502145157</v>
      </c>
      <c r="AI13" s="69">
        <f t="shared" si="20"/>
        <v>1.8910404903737505</v>
      </c>
      <c r="AJ13" s="44"/>
      <c r="AK13" s="44"/>
      <c r="AL13" s="44">
        <f t="shared" si="21"/>
        <v>0</v>
      </c>
      <c r="AM13" s="44">
        <f t="shared" si="22"/>
        <v>0</v>
      </c>
      <c r="AN13" s="44" t="e">
        <f t="shared" si="23"/>
        <v>#DIV/0!</v>
      </c>
    </row>
    <row r="14" spans="1:40" x14ac:dyDescent="0.25">
      <c r="A14" s="26">
        <v>0.18045083333333334</v>
      </c>
      <c r="B14" s="27">
        <v>39995.25</v>
      </c>
      <c r="C14" s="28">
        <f t="shared" si="0"/>
        <v>0.33594720586270005</v>
      </c>
      <c r="D14" s="29">
        <f t="shared" si="1"/>
        <v>977.13557362167967</v>
      </c>
      <c r="E14" s="65">
        <f t="shared" si="2"/>
        <v>3.692050274413802</v>
      </c>
      <c r="F14" s="32"/>
      <c r="G14" s="31"/>
      <c r="H14" s="31">
        <f t="shared" si="3"/>
        <v>0</v>
      </c>
      <c r="I14" s="31">
        <f t="shared" si="4"/>
        <v>0</v>
      </c>
      <c r="J14" s="30" t="e">
        <f t="shared" si="5"/>
        <v>#DIV/0!</v>
      </c>
      <c r="K14" s="33">
        <v>0.19410333333333332</v>
      </c>
      <c r="L14" s="34">
        <v>20784.333333333336</v>
      </c>
      <c r="M14" s="35">
        <f t="shared" si="6"/>
        <v>0.36002829601929492</v>
      </c>
      <c r="N14" s="36">
        <f t="shared" si="7"/>
        <v>1474.248224154632</v>
      </c>
      <c r="O14" s="67">
        <f t="shared" si="8"/>
        <v>2.3518752024222702</v>
      </c>
      <c r="P14" s="37">
        <v>0.11</v>
      </c>
      <c r="Q14" s="35">
        <v>7480.9391269999996</v>
      </c>
      <c r="R14" s="35">
        <f t="shared" si="9"/>
        <v>0.20403107912686941</v>
      </c>
      <c r="S14" s="35">
        <f t="shared" si="10"/>
        <v>835.46893230586556</v>
      </c>
      <c r="T14" s="66">
        <f t="shared" si="11"/>
        <v>2.6358149194586851</v>
      </c>
      <c r="U14" s="39">
        <v>0.19906833333333332</v>
      </c>
      <c r="V14" s="40">
        <v>14459.583333333338</v>
      </c>
      <c r="W14" s="40">
        <f t="shared" si="12"/>
        <v>0.33742820387996242</v>
      </c>
      <c r="X14" s="40">
        <f t="shared" si="13"/>
        <v>1719.0606509208651</v>
      </c>
      <c r="Y14" s="68">
        <f t="shared" si="14"/>
        <v>2.3175029906320188</v>
      </c>
      <c r="Z14" s="41"/>
      <c r="AA14" s="41"/>
      <c r="AB14" s="41">
        <f t="shared" si="15"/>
        <v>0</v>
      </c>
      <c r="AC14" s="41">
        <f t="shared" si="16"/>
        <v>0</v>
      </c>
      <c r="AD14" s="41" t="e">
        <f t="shared" si="17"/>
        <v>#DIV/0!</v>
      </c>
      <c r="AE14" s="42">
        <v>0.19837499999999997</v>
      </c>
      <c r="AF14" s="43">
        <v>9188.5</v>
      </c>
      <c r="AG14" s="43">
        <f t="shared" si="18"/>
        <v>0.3257966662563585</v>
      </c>
      <c r="AH14" s="43">
        <f t="shared" si="19"/>
        <v>1961.0244184343439</v>
      </c>
      <c r="AI14" s="69">
        <f t="shared" si="20"/>
        <v>1.8664019471865962</v>
      </c>
      <c r="AJ14" s="44"/>
      <c r="AK14" s="44"/>
      <c r="AL14" s="44">
        <f t="shared" si="21"/>
        <v>0</v>
      </c>
      <c r="AM14" s="44">
        <f t="shared" si="22"/>
        <v>0</v>
      </c>
      <c r="AN14" s="44" t="e">
        <f t="shared" si="23"/>
        <v>#DIV/0!</v>
      </c>
    </row>
    <row r="15" spans="1:40" x14ac:dyDescent="0.25">
      <c r="A15" s="26">
        <v>0.19241166666666668</v>
      </c>
      <c r="B15" s="27">
        <v>44971.583333333336</v>
      </c>
      <c r="C15" s="28">
        <f t="shared" si="0"/>
        <v>0.35821481451763071</v>
      </c>
      <c r="D15" s="29">
        <f t="shared" si="1"/>
        <v>1041.9031090454193</v>
      </c>
      <c r="E15" s="65">
        <f t="shared" si="2"/>
        <v>3.6513406292578767</v>
      </c>
      <c r="F15" s="32"/>
      <c r="G15" s="31"/>
      <c r="H15" s="31">
        <f t="shared" si="3"/>
        <v>0</v>
      </c>
      <c r="I15" s="31">
        <f t="shared" si="4"/>
        <v>0</v>
      </c>
      <c r="J15" s="30" t="e">
        <f t="shared" si="5"/>
        <v>#DIV/0!</v>
      </c>
      <c r="K15" s="33">
        <v>0.20687166666666665</v>
      </c>
      <c r="L15" s="34">
        <v>23342.916666666668</v>
      </c>
      <c r="M15" s="35">
        <f t="shared" si="6"/>
        <v>0.3837113580979456</v>
      </c>
      <c r="N15" s="36">
        <f t="shared" si="7"/>
        <v>1571.2259134030446</v>
      </c>
      <c r="O15" s="67">
        <f t="shared" si="8"/>
        <v>2.3253977837525808</v>
      </c>
      <c r="P15" s="37">
        <v>0.12</v>
      </c>
      <c r="Q15" s="35">
        <v>8701.7536729999902</v>
      </c>
      <c r="R15" s="35">
        <f t="shared" si="9"/>
        <v>0.2225793590474939</v>
      </c>
      <c r="S15" s="35">
        <f t="shared" si="10"/>
        <v>911.42065342458056</v>
      </c>
      <c r="T15" s="66">
        <f t="shared" si="11"/>
        <v>2.5762526675498347</v>
      </c>
      <c r="U15" s="39">
        <v>0.21180750000000001</v>
      </c>
      <c r="V15" s="40">
        <v>16235.416666666666</v>
      </c>
      <c r="W15" s="40">
        <f t="shared" si="12"/>
        <v>0.35902156358355247</v>
      </c>
      <c r="X15" s="40">
        <f t="shared" si="13"/>
        <v>1829.0701123730771</v>
      </c>
      <c r="Y15" s="68">
        <f t="shared" si="14"/>
        <v>2.2985272454766039</v>
      </c>
      <c r="Z15" s="41"/>
      <c r="AA15" s="41"/>
      <c r="AB15" s="41">
        <f>(Z15/($J$37*$D$39))</f>
        <v>0</v>
      </c>
      <c r="AC15" s="41">
        <f>((Z15*$D$40)/($G$37*$D$39))</f>
        <v>0</v>
      </c>
      <c r="AD15" s="41" t="e">
        <f>((AA15*$D$40)/(2*$D$41*$J$37*(AB15^2)))</f>
        <v>#DIV/0!</v>
      </c>
      <c r="AE15" s="42">
        <v>0.2110633333333333</v>
      </c>
      <c r="AF15" s="43">
        <v>10318.166666666666</v>
      </c>
      <c r="AG15" s="43">
        <f t="shared" si="18"/>
        <v>0.34663506172125796</v>
      </c>
      <c r="AH15" s="43">
        <f t="shared" si="19"/>
        <v>2086.4541928308208</v>
      </c>
      <c r="AI15" s="69">
        <f t="shared" si="20"/>
        <v>1.8514474589519112</v>
      </c>
      <c r="AJ15" s="44"/>
      <c r="AK15" s="44"/>
      <c r="AL15" s="44">
        <f t="shared" si="21"/>
        <v>0</v>
      </c>
      <c r="AM15" s="44">
        <f t="shared" si="22"/>
        <v>0</v>
      </c>
      <c r="AN15" s="44" t="e">
        <f t="shared" si="23"/>
        <v>#DIV/0!</v>
      </c>
    </row>
    <row r="16" spans="1:40" x14ac:dyDescent="0.25">
      <c r="A16" s="26">
        <v>0.20409750000000002</v>
      </c>
      <c r="B16" s="27">
        <v>49992.666666666664</v>
      </c>
      <c r="C16" s="28">
        <f t="shared" si="0"/>
        <v>0.37997045279311958</v>
      </c>
      <c r="D16" s="29">
        <f t="shared" si="1"/>
        <v>1105.1815281387862</v>
      </c>
      <c r="E16" s="65">
        <f t="shared" si="2"/>
        <v>3.6075130216008611</v>
      </c>
      <c r="F16" s="32"/>
      <c r="G16" s="31"/>
      <c r="H16" s="31">
        <f t="shared" si="3"/>
        <v>0</v>
      </c>
      <c r="I16" s="31">
        <f t="shared" si="4"/>
        <v>0</v>
      </c>
      <c r="J16" s="30" t="e">
        <f t="shared" si="5"/>
        <v>#DIV/0!</v>
      </c>
      <c r="K16" s="33">
        <v>0.21912083333333332</v>
      </c>
      <c r="L16" s="34">
        <v>25833.166666666668</v>
      </c>
      <c r="M16" s="35">
        <f t="shared" si="6"/>
        <v>0.40643145531071723</v>
      </c>
      <c r="N16" s="36">
        <f t="shared" si="7"/>
        <v>1664.2604424633773</v>
      </c>
      <c r="O16" s="67">
        <f t="shared" si="8"/>
        <v>2.293794279957913</v>
      </c>
      <c r="P16" s="37">
        <v>0.13</v>
      </c>
      <c r="Q16" s="35">
        <v>10090.549728</v>
      </c>
      <c r="R16" s="35">
        <f t="shared" si="9"/>
        <v>0.2411276389681184</v>
      </c>
      <c r="S16" s="35">
        <f t="shared" si="10"/>
        <v>987.37237454329579</v>
      </c>
      <c r="T16" s="66">
        <f t="shared" si="11"/>
        <v>2.5454952076835249</v>
      </c>
      <c r="U16" s="39">
        <v>0.22456666666666672</v>
      </c>
      <c r="V16" s="40">
        <v>18048.583333333336</v>
      </c>
      <c r="W16" s="40">
        <f t="shared" si="12"/>
        <v>0.38064882402848399</v>
      </c>
      <c r="X16" s="40">
        <f t="shared" si="13"/>
        <v>1939.2522844339667</v>
      </c>
      <c r="Y16" s="68">
        <f t="shared" si="14"/>
        <v>2.2731150598902992</v>
      </c>
      <c r="Z16" s="41"/>
      <c r="AA16" s="41"/>
      <c r="AB16" s="41">
        <f t="shared" si="15"/>
        <v>0</v>
      </c>
      <c r="AC16" s="41">
        <f t="shared" si="16"/>
        <v>0</v>
      </c>
      <c r="AD16" s="41" t="e">
        <f t="shared" si="17"/>
        <v>#DIV/0!</v>
      </c>
      <c r="AE16" s="42">
        <v>0.22355833333333333</v>
      </c>
      <c r="AF16" s="43">
        <v>11453.916666666668</v>
      </c>
      <c r="AG16" s="43">
        <f t="shared" si="18"/>
        <v>0.36715594058640333</v>
      </c>
      <c r="AH16" s="43">
        <f t="shared" si="19"/>
        <v>2209.9727819087652</v>
      </c>
      <c r="AI16" s="69">
        <f t="shared" si="20"/>
        <v>1.831920958703126</v>
      </c>
      <c r="AJ16" s="44"/>
      <c r="AK16" s="44"/>
      <c r="AL16" s="44">
        <f t="shared" si="21"/>
        <v>0</v>
      </c>
      <c r="AM16" s="44">
        <f t="shared" si="22"/>
        <v>0</v>
      </c>
      <c r="AN16" s="44" t="e">
        <f t="shared" si="23"/>
        <v>#DIV/0!</v>
      </c>
    </row>
    <row r="17" spans="1:40" x14ac:dyDescent="0.25">
      <c r="A17" s="26">
        <v>0.21544153846153849</v>
      </c>
      <c r="B17" s="27">
        <v>55090.076923076922</v>
      </c>
      <c r="C17" s="28">
        <f t="shared" si="0"/>
        <v>0.40108976797695739</v>
      </c>
      <c r="D17" s="29">
        <f t="shared" si="1"/>
        <v>1166.6091387767817</v>
      </c>
      <c r="E17" s="65">
        <f t="shared" si="2"/>
        <v>3.5677258062294794</v>
      </c>
      <c r="F17" s="32"/>
      <c r="G17" s="31"/>
      <c r="H17" s="31">
        <f t="shared" si="3"/>
        <v>0</v>
      </c>
      <c r="I17" s="31">
        <f t="shared" si="4"/>
        <v>0</v>
      </c>
      <c r="J17" s="30" t="e">
        <f t="shared" si="5"/>
        <v>#DIV/0!</v>
      </c>
      <c r="K17" s="33">
        <v>0.23159307692307693</v>
      </c>
      <c r="L17" s="34">
        <v>28488.153846153848</v>
      </c>
      <c r="M17" s="35">
        <f t="shared" si="6"/>
        <v>0.42956532184479512</v>
      </c>
      <c r="N17" s="36">
        <f t="shared" si="7"/>
        <v>1758.9892791486664</v>
      </c>
      <c r="O17" s="67">
        <f t="shared" si="8"/>
        <v>2.264421771640317</v>
      </c>
      <c r="P17" s="37">
        <v>0.14000000000000001</v>
      </c>
      <c r="Q17" s="35">
        <v>11597.733168000001</v>
      </c>
      <c r="R17" s="35">
        <f t="shared" si="9"/>
        <v>0.25967591888874292</v>
      </c>
      <c r="S17" s="35">
        <f t="shared" si="10"/>
        <v>1063.3240956620109</v>
      </c>
      <c r="T17" s="66">
        <f t="shared" si="11"/>
        <v>2.5226744148788063</v>
      </c>
      <c r="U17" s="39">
        <v>0.23729923076923073</v>
      </c>
      <c r="V17" s="40">
        <v>19927.230769230773</v>
      </c>
      <c r="W17" s="40">
        <f t="shared" si="12"/>
        <v>0.40223099214118224</v>
      </c>
      <c r="X17" s="40">
        <f t="shared" si="13"/>
        <v>2049.2047292429288</v>
      </c>
      <c r="Y17" s="68">
        <f t="shared" si="14"/>
        <v>2.2476214854298751</v>
      </c>
      <c r="Z17" s="41"/>
      <c r="AA17" s="41"/>
      <c r="AB17" s="41">
        <f t="shared" si="15"/>
        <v>0</v>
      </c>
      <c r="AC17" s="41">
        <f t="shared" si="16"/>
        <v>0</v>
      </c>
      <c r="AD17" s="41" t="e">
        <f t="shared" si="17"/>
        <v>#DIV/0!</v>
      </c>
      <c r="AE17" s="42">
        <v>0.23624083333333334</v>
      </c>
      <c r="AF17" s="43">
        <v>12596.583333333334</v>
      </c>
      <c r="AG17" s="43">
        <f t="shared" si="18"/>
        <v>0.38798475580906883</v>
      </c>
      <c r="AH17" s="43">
        <f t="shared" si="19"/>
        <v>2335.3448912309759</v>
      </c>
      <c r="AI17" s="69">
        <f t="shared" si="20"/>
        <v>1.8041692271814782</v>
      </c>
      <c r="AJ17" s="44"/>
      <c r="AK17" s="44"/>
      <c r="AL17" s="44">
        <f t="shared" si="21"/>
        <v>0</v>
      </c>
      <c r="AM17" s="44">
        <f t="shared" si="22"/>
        <v>0</v>
      </c>
      <c r="AN17" s="44" t="e">
        <f t="shared" si="23"/>
        <v>#DIV/0!</v>
      </c>
    </row>
    <row r="18" spans="1:40" x14ac:dyDescent="0.2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2"/>
        <v>#DIV/0!</v>
      </c>
      <c r="F18" s="32"/>
      <c r="G18" s="31"/>
      <c r="H18" s="31">
        <f t="shared" si="3"/>
        <v>0</v>
      </c>
      <c r="I18" s="31">
        <f t="shared" si="4"/>
        <v>0</v>
      </c>
      <c r="J18" s="30" t="e">
        <f t="shared" si="5"/>
        <v>#DIV/0!</v>
      </c>
      <c r="K18" s="33"/>
      <c r="L18" s="34"/>
      <c r="M18" s="35">
        <f t="shared" si="6"/>
        <v>0</v>
      </c>
      <c r="N18" s="36">
        <f t="shared" si="7"/>
        <v>0</v>
      </c>
      <c r="O18" s="67" t="e">
        <f t="shared" si="8"/>
        <v>#DIV/0!</v>
      </c>
      <c r="P18" s="37">
        <v>0.15</v>
      </c>
      <c r="Q18" s="35">
        <v>13389.965888999999</v>
      </c>
      <c r="R18" s="35">
        <f t="shared" si="9"/>
        <v>0.27822419880936738</v>
      </c>
      <c r="S18" s="35">
        <f t="shared" si="10"/>
        <v>1139.2758167807258</v>
      </c>
      <c r="T18" s="66">
        <f t="shared" si="11"/>
        <v>2.537120613522112</v>
      </c>
      <c r="U18" s="39"/>
      <c r="V18" s="40"/>
      <c r="W18" s="40">
        <f t="shared" si="12"/>
        <v>0</v>
      </c>
      <c r="X18" s="40">
        <f t="shared" si="13"/>
        <v>0</v>
      </c>
      <c r="Y18" s="68" t="e">
        <f t="shared" si="14"/>
        <v>#DIV/0!</v>
      </c>
      <c r="Z18" s="41"/>
      <c r="AA18" s="41"/>
      <c r="AB18" s="41">
        <f t="shared" si="15"/>
        <v>0</v>
      </c>
      <c r="AC18" s="41">
        <f t="shared" si="16"/>
        <v>0</v>
      </c>
      <c r="AD18" s="41" t="e">
        <f t="shared" si="17"/>
        <v>#DIV/0!</v>
      </c>
      <c r="AE18" s="42"/>
      <c r="AF18" s="43"/>
      <c r="AG18" s="43">
        <f t="shared" si="18"/>
        <v>0</v>
      </c>
      <c r="AH18" s="43">
        <f t="shared" si="19"/>
        <v>0</v>
      </c>
      <c r="AI18" s="69" t="e">
        <f t="shared" si="20"/>
        <v>#DIV/0!</v>
      </c>
      <c r="AJ18" s="44"/>
      <c r="AK18" s="44"/>
      <c r="AL18" s="44">
        <f t="shared" si="21"/>
        <v>0</v>
      </c>
      <c r="AM18" s="44">
        <f t="shared" si="22"/>
        <v>0</v>
      </c>
      <c r="AN18" s="44" t="e">
        <f t="shared" si="23"/>
        <v>#DIV/0!</v>
      </c>
    </row>
    <row r="19" spans="1:40" x14ac:dyDescent="0.2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2"/>
        <v>#DIV/0!</v>
      </c>
      <c r="F19" s="32"/>
      <c r="G19" s="31"/>
      <c r="H19" s="31">
        <f t="shared" si="3"/>
        <v>0</v>
      </c>
      <c r="I19" s="31">
        <f t="shared" si="4"/>
        <v>0</v>
      </c>
      <c r="J19" s="30" t="e">
        <f t="shared" si="5"/>
        <v>#DIV/0!</v>
      </c>
      <c r="K19" s="33"/>
      <c r="L19" s="34"/>
      <c r="M19" s="35">
        <f t="shared" si="6"/>
        <v>0</v>
      </c>
      <c r="N19" s="36">
        <f t="shared" si="7"/>
        <v>0</v>
      </c>
      <c r="O19" s="67" t="e">
        <f t="shared" si="8"/>
        <v>#DIV/0!</v>
      </c>
      <c r="P19" s="37">
        <v>0.16</v>
      </c>
      <c r="Q19" s="35">
        <v>14716.758339</v>
      </c>
      <c r="R19" s="35">
        <f t="shared" si="9"/>
        <v>0.29677247872999191</v>
      </c>
      <c r="S19" s="35">
        <f t="shared" si="10"/>
        <v>1215.2275378994407</v>
      </c>
      <c r="T19" s="66">
        <f t="shared" si="11"/>
        <v>2.4508478705819798</v>
      </c>
      <c r="U19" s="39"/>
      <c r="V19" s="40"/>
      <c r="W19" s="40">
        <f t="shared" si="12"/>
        <v>0</v>
      </c>
      <c r="X19" s="40">
        <f t="shared" si="13"/>
        <v>0</v>
      </c>
      <c r="Y19" s="68" t="e">
        <f t="shared" si="14"/>
        <v>#DIV/0!</v>
      </c>
      <c r="Z19" s="41"/>
      <c r="AA19" s="41"/>
      <c r="AB19" s="41">
        <f t="shared" si="15"/>
        <v>0</v>
      </c>
      <c r="AC19" s="41">
        <f t="shared" si="16"/>
        <v>0</v>
      </c>
      <c r="AD19" s="41" t="e">
        <f t="shared" si="17"/>
        <v>#DIV/0!</v>
      </c>
      <c r="AE19" s="42"/>
      <c r="AF19" s="43"/>
      <c r="AG19" s="43">
        <f t="shared" si="18"/>
        <v>0</v>
      </c>
      <c r="AH19" s="43">
        <f t="shared" si="19"/>
        <v>0</v>
      </c>
      <c r="AI19" s="69" t="e">
        <f t="shared" si="20"/>
        <v>#DIV/0!</v>
      </c>
      <c r="AJ19" s="44"/>
      <c r="AK19" s="44"/>
      <c r="AL19" s="44">
        <f t="shared" si="21"/>
        <v>0</v>
      </c>
      <c r="AM19" s="44">
        <f t="shared" si="22"/>
        <v>0</v>
      </c>
      <c r="AN19" s="44" t="e">
        <f t="shared" si="23"/>
        <v>#DIV/0!</v>
      </c>
    </row>
    <row r="20" spans="1:40" x14ac:dyDescent="0.2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2"/>
        <v>#DIV/0!</v>
      </c>
      <c r="F20" s="32"/>
      <c r="G20" s="31"/>
      <c r="H20" s="31">
        <f t="shared" si="3"/>
        <v>0</v>
      </c>
      <c r="I20" s="31">
        <f t="shared" si="4"/>
        <v>0</v>
      </c>
      <c r="J20" s="30" t="e">
        <f t="shared" si="5"/>
        <v>#DIV/0!</v>
      </c>
      <c r="K20" s="33"/>
      <c r="L20" s="34"/>
      <c r="M20" s="35">
        <f t="shared" si="6"/>
        <v>0</v>
      </c>
      <c r="N20" s="36">
        <f t="shared" si="7"/>
        <v>0</v>
      </c>
      <c r="O20" s="67" t="e">
        <f t="shared" si="8"/>
        <v>#DIV/0!</v>
      </c>
      <c r="P20" s="37">
        <v>0.17</v>
      </c>
      <c r="Q20" s="35">
        <v>16806.562559999998</v>
      </c>
      <c r="R20" s="35">
        <f t="shared" si="9"/>
        <v>0.31532075865061637</v>
      </c>
      <c r="S20" s="35">
        <f t="shared" si="10"/>
        <v>1291.179259018156</v>
      </c>
      <c r="T20" s="66">
        <f t="shared" si="11"/>
        <v>2.4792779333434147</v>
      </c>
      <c r="U20" s="39"/>
      <c r="V20" s="40"/>
      <c r="W20" s="40">
        <f t="shared" si="12"/>
        <v>0</v>
      </c>
      <c r="X20" s="40">
        <f t="shared" si="13"/>
        <v>0</v>
      </c>
      <c r="Y20" s="68" t="e">
        <f t="shared" si="14"/>
        <v>#DIV/0!</v>
      </c>
      <c r="Z20" s="41"/>
      <c r="AA20" s="41"/>
      <c r="AB20" s="41">
        <f t="shared" si="15"/>
        <v>0</v>
      </c>
      <c r="AC20" s="41">
        <f t="shared" si="16"/>
        <v>0</v>
      </c>
      <c r="AD20" s="41" t="e">
        <f t="shared" si="17"/>
        <v>#DIV/0!</v>
      </c>
      <c r="AE20" s="42"/>
      <c r="AF20" s="43"/>
      <c r="AG20" s="43">
        <f t="shared" si="18"/>
        <v>0</v>
      </c>
      <c r="AH20" s="43">
        <f t="shared" si="19"/>
        <v>0</v>
      </c>
      <c r="AI20" s="69" t="e">
        <f t="shared" si="20"/>
        <v>#DIV/0!</v>
      </c>
      <c r="AJ20" s="44"/>
      <c r="AK20" s="44"/>
      <c r="AL20" s="44">
        <f t="shared" si="21"/>
        <v>0</v>
      </c>
      <c r="AM20" s="44">
        <f t="shared" si="22"/>
        <v>0</v>
      </c>
      <c r="AN20" s="44" t="e">
        <f t="shared" si="23"/>
        <v>#DIV/0!</v>
      </c>
    </row>
    <row r="21" spans="1:40" x14ac:dyDescent="0.2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2"/>
        <v>#DIV/0!</v>
      </c>
      <c r="F21" s="32"/>
      <c r="G21" s="31"/>
      <c r="H21" s="31">
        <f t="shared" si="3"/>
        <v>0</v>
      </c>
      <c r="I21" s="31">
        <f t="shared" si="4"/>
        <v>0</v>
      </c>
      <c r="J21" s="30" t="e">
        <f t="shared" si="5"/>
        <v>#DIV/0!</v>
      </c>
      <c r="K21" s="33"/>
      <c r="L21" s="34"/>
      <c r="M21" s="35">
        <f t="shared" si="6"/>
        <v>0</v>
      </c>
      <c r="N21" s="36">
        <f t="shared" si="7"/>
        <v>0</v>
      </c>
      <c r="O21" s="67" t="e">
        <f t="shared" si="8"/>
        <v>#DIV/0!</v>
      </c>
      <c r="P21" s="37">
        <v>0.18</v>
      </c>
      <c r="Q21" s="35">
        <v>18657.494546999998</v>
      </c>
      <c r="R21" s="35">
        <f t="shared" si="9"/>
        <v>0.33386903857124084</v>
      </c>
      <c r="S21" s="35">
        <f t="shared" si="10"/>
        <v>1367.1309801368709</v>
      </c>
      <c r="T21" s="66">
        <f t="shared" si="11"/>
        <v>2.4550055286567956</v>
      </c>
      <c r="U21" s="39"/>
      <c r="V21" s="40"/>
      <c r="W21" s="40">
        <f t="shared" si="12"/>
        <v>0</v>
      </c>
      <c r="X21" s="40">
        <f t="shared" si="13"/>
        <v>0</v>
      </c>
      <c r="Y21" s="68" t="e">
        <f t="shared" si="14"/>
        <v>#DIV/0!</v>
      </c>
      <c r="Z21" s="41"/>
      <c r="AA21" s="41"/>
      <c r="AB21" s="41">
        <f t="shared" si="15"/>
        <v>0</v>
      </c>
      <c r="AC21" s="41">
        <f t="shared" si="16"/>
        <v>0</v>
      </c>
      <c r="AD21" s="41" t="e">
        <f t="shared" si="17"/>
        <v>#DIV/0!</v>
      </c>
      <c r="AE21" s="42"/>
      <c r="AF21" s="43"/>
      <c r="AG21" s="43">
        <f t="shared" si="18"/>
        <v>0</v>
      </c>
      <c r="AH21" s="43">
        <f t="shared" si="19"/>
        <v>0</v>
      </c>
      <c r="AI21" s="69" t="e">
        <f t="shared" si="20"/>
        <v>#DIV/0!</v>
      </c>
      <c r="AJ21" s="44"/>
      <c r="AK21" s="44"/>
      <c r="AL21" s="44">
        <f t="shared" si="21"/>
        <v>0</v>
      </c>
      <c r="AM21" s="44">
        <f t="shared" si="22"/>
        <v>0</v>
      </c>
      <c r="AN21" s="44" t="e">
        <f t="shared" si="23"/>
        <v>#DIV/0!</v>
      </c>
    </row>
    <row r="22" spans="1:40" x14ac:dyDescent="0.2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2"/>
        <v>#DIV/0!</v>
      </c>
      <c r="F22" s="32"/>
      <c r="G22" s="31"/>
      <c r="H22" s="31">
        <f t="shared" si="3"/>
        <v>0</v>
      </c>
      <c r="I22" s="31">
        <f t="shared" si="4"/>
        <v>0</v>
      </c>
      <c r="J22" s="30" t="e">
        <f t="shared" si="5"/>
        <v>#DIV/0!</v>
      </c>
      <c r="K22" s="33"/>
      <c r="L22" s="34"/>
      <c r="M22" s="35">
        <f t="shared" si="6"/>
        <v>0</v>
      </c>
      <c r="N22" s="36">
        <f t="shared" si="7"/>
        <v>0</v>
      </c>
      <c r="O22" s="67" t="e">
        <f t="shared" si="8"/>
        <v>#DIV/0!</v>
      </c>
      <c r="P22" s="37">
        <v>0.19</v>
      </c>
      <c r="Q22" s="35">
        <v>20209.615083000001</v>
      </c>
      <c r="R22" s="35">
        <f t="shared" si="9"/>
        <v>0.35241731849186536</v>
      </c>
      <c r="S22" s="35">
        <f t="shared" si="10"/>
        <v>1443.082701255586</v>
      </c>
      <c r="T22" s="66">
        <f t="shared" si="11"/>
        <v>2.3866844378733103</v>
      </c>
      <c r="U22" s="39"/>
      <c r="V22" s="40"/>
      <c r="W22" s="40">
        <f t="shared" si="12"/>
        <v>0</v>
      </c>
      <c r="X22" s="40">
        <f t="shared" si="13"/>
        <v>0</v>
      </c>
      <c r="Y22" s="68" t="e">
        <f t="shared" si="14"/>
        <v>#DIV/0!</v>
      </c>
      <c r="Z22" s="41"/>
      <c r="AA22" s="41"/>
      <c r="AB22" s="41">
        <f t="shared" si="15"/>
        <v>0</v>
      </c>
      <c r="AC22" s="41">
        <f t="shared" si="16"/>
        <v>0</v>
      </c>
      <c r="AD22" s="41" t="e">
        <f t="shared" si="17"/>
        <v>#DIV/0!</v>
      </c>
      <c r="AE22" s="42"/>
      <c r="AF22" s="43"/>
      <c r="AG22" s="43">
        <f t="shared" si="18"/>
        <v>0</v>
      </c>
      <c r="AH22" s="43">
        <f t="shared" si="19"/>
        <v>0</v>
      </c>
      <c r="AI22" s="69" t="e">
        <f t="shared" si="20"/>
        <v>#DIV/0!</v>
      </c>
      <c r="AJ22" s="44"/>
      <c r="AK22" s="44"/>
      <c r="AL22" s="44">
        <f t="shared" si="21"/>
        <v>0</v>
      </c>
      <c r="AM22" s="44">
        <f t="shared" si="22"/>
        <v>0</v>
      </c>
      <c r="AN22" s="44" t="e">
        <f t="shared" si="23"/>
        <v>#DIV/0!</v>
      </c>
    </row>
    <row r="23" spans="1:40" x14ac:dyDescent="0.2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2"/>
        <v>#DIV/0!</v>
      </c>
      <c r="F23" s="32"/>
      <c r="G23" s="31"/>
      <c r="H23" s="31">
        <f t="shared" si="3"/>
        <v>0</v>
      </c>
      <c r="I23" s="31">
        <f t="shared" si="4"/>
        <v>0</v>
      </c>
      <c r="J23" s="30" t="e">
        <f t="shared" si="5"/>
        <v>#DIV/0!</v>
      </c>
      <c r="K23" s="33"/>
      <c r="L23" s="34"/>
      <c r="M23" s="35">
        <f t="shared" si="6"/>
        <v>0</v>
      </c>
      <c r="N23" s="36">
        <f t="shared" si="7"/>
        <v>0</v>
      </c>
      <c r="O23" s="67" t="e">
        <f t="shared" si="8"/>
        <v>#DIV/0!</v>
      </c>
      <c r="P23" s="37">
        <v>0.2</v>
      </c>
      <c r="Q23" s="35">
        <v>22580.132075000001</v>
      </c>
      <c r="R23" s="35">
        <f t="shared" si="9"/>
        <v>0.37096559841248988</v>
      </c>
      <c r="S23" s="35">
        <f t="shared" si="10"/>
        <v>1519.0344223743011</v>
      </c>
      <c r="T23" s="66">
        <f t="shared" si="11"/>
        <v>2.4066373243871415</v>
      </c>
      <c r="U23" s="39"/>
      <c r="V23" s="40"/>
      <c r="W23" s="40">
        <f t="shared" si="12"/>
        <v>0</v>
      </c>
      <c r="X23" s="40">
        <f t="shared" si="13"/>
        <v>0</v>
      </c>
      <c r="Y23" s="68" t="e">
        <f t="shared" si="14"/>
        <v>#DIV/0!</v>
      </c>
      <c r="Z23" s="41"/>
      <c r="AA23" s="41"/>
      <c r="AB23" s="41">
        <f t="shared" si="15"/>
        <v>0</v>
      </c>
      <c r="AC23" s="41">
        <f t="shared" si="16"/>
        <v>0</v>
      </c>
      <c r="AD23" s="41" t="e">
        <f t="shared" si="17"/>
        <v>#DIV/0!</v>
      </c>
      <c r="AE23" s="42"/>
      <c r="AF23" s="43"/>
      <c r="AG23" s="43">
        <f t="shared" si="18"/>
        <v>0</v>
      </c>
      <c r="AH23" s="43">
        <f t="shared" si="19"/>
        <v>0</v>
      </c>
      <c r="AI23" s="69" t="e">
        <f t="shared" si="20"/>
        <v>#DIV/0!</v>
      </c>
      <c r="AJ23" s="44"/>
      <c r="AK23" s="44"/>
      <c r="AL23" s="44">
        <f t="shared" si="21"/>
        <v>0</v>
      </c>
      <c r="AM23" s="44">
        <f t="shared" si="22"/>
        <v>0</v>
      </c>
      <c r="AN23" s="44" t="e">
        <f t="shared" si="23"/>
        <v>#DIV/0!</v>
      </c>
    </row>
    <row r="24" spans="1:40" x14ac:dyDescent="0.2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2"/>
        <v>#DIV/0!</v>
      </c>
      <c r="F24" s="32"/>
      <c r="G24" s="31"/>
      <c r="H24" s="31">
        <f t="shared" si="3"/>
        <v>0</v>
      </c>
      <c r="I24" s="31">
        <f t="shared" si="4"/>
        <v>0</v>
      </c>
      <c r="J24" s="30" t="e">
        <f t="shared" si="5"/>
        <v>#DIV/0!</v>
      </c>
      <c r="K24" s="33"/>
      <c r="L24" s="34"/>
      <c r="M24" s="35">
        <f t="shared" si="6"/>
        <v>0</v>
      </c>
      <c r="N24" s="36">
        <f t="shared" si="7"/>
        <v>0</v>
      </c>
      <c r="O24" s="67" t="e">
        <f t="shared" si="8"/>
        <v>#DIV/0!</v>
      </c>
      <c r="P24" s="37"/>
      <c r="Q24" s="35"/>
      <c r="R24" s="35">
        <f t="shared" si="9"/>
        <v>0</v>
      </c>
      <c r="S24" s="35">
        <f t="shared" si="10"/>
        <v>0</v>
      </c>
      <c r="T24" s="66" t="e">
        <f t="shared" si="11"/>
        <v>#DIV/0!</v>
      </c>
      <c r="U24" s="39"/>
      <c r="V24" s="40"/>
      <c r="W24" s="40">
        <f t="shared" si="12"/>
        <v>0</v>
      </c>
      <c r="X24" s="40">
        <f t="shared" si="13"/>
        <v>0</v>
      </c>
      <c r="Y24" s="68" t="e">
        <f t="shared" si="14"/>
        <v>#DIV/0!</v>
      </c>
      <c r="Z24" s="41"/>
      <c r="AA24" s="41"/>
      <c r="AB24" s="41">
        <f t="shared" si="15"/>
        <v>0</v>
      </c>
      <c r="AC24" s="41">
        <f t="shared" si="16"/>
        <v>0</v>
      </c>
      <c r="AD24" s="41" t="e">
        <f t="shared" si="17"/>
        <v>#DIV/0!</v>
      </c>
      <c r="AE24" s="42"/>
      <c r="AF24" s="43"/>
      <c r="AG24" s="43">
        <f t="shared" si="18"/>
        <v>0</v>
      </c>
      <c r="AH24" s="43">
        <f t="shared" si="19"/>
        <v>0</v>
      </c>
      <c r="AI24" s="69" t="e">
        <f t="shared" si="20"/>
        <v>#DIV/0!</v>
      </c>
      <c r="AJ24" s="44"/>
      <c r="AK24" s="44"/>
      <c r="AL24" s="44">
        <f t="shared" si="21"/>
        <v>0</v>
      </c>
      <c r="AM24" s="44">
        <f t="shared" si="22"/>
        <v>0</v>
      </c>
      <c r="AN24" s="44" t="e">
        <f t="shared" si="23"/>
        <v>#DIV/0!</v>
      </c>
    </row>
    <row r="25" spans="1:40" x14ac:dyDescent="0.2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2"/>
        <v>#DIV/0!</v>
      </c>
      <c r="F25" s="32"/>
      <c r="G25" s="31"/>
      <c r="H25" s="31">
        <f t="shared" si="3"/>
        <v>0</v>
      </c>
      <c r="I25" s="31">
        <f t="shared" si="4"/>
        <v>0</v>
      </c>
      <c r="J25" s="30" t="e">
        <f t="shared" si="5"/>
        <v>#DIV/0!</v>
      </c>
      <c r="K25" s="33"/>
      <c r="L25" s="34"/>
      <c r="M25" s="35">
        <f t="shared" si="6"/>
        <v>0</v>
      </c>
      <c r="N25" s="36">
        <f t="shared" si="7"/>
        <v>0</v>
      </c>
      <c r="O25" s="67" t="e">
        <f t="shared" si="8"/>
        <v>#DIV/0!</v>
      </c>
      <c r="P25" s="37"/>
      <c r="Q25" s="35"/>
      <c r="R25" s="35">
        <f t="shared" si="9"/>
        <v>0</v>
      </c>
      <c r="S25" s="35">
        <f t="shared" si="10"/>
        <v>0</v>
      </c>
      <c r="T25" s="66" t="e">
        <f t="shared" si="11"/>
        <v>#DIV/0!</v>
      </c>
      <c r="U25" s="39"/>
      <c r="V25" s="40"/>
      <c r="W25" s="40">
        <f t="shared" si="12"/>
        <v>0</v>
      </c>
      <c r="X25" s="40">
        <f t="shared" si="13"/>
        <v>0</v>
      </c>
      <c r="Y25" s="68" t="e">
        <f t="shared" si="14"/>
        <v>#DIV/0!</v>
      </c>
      <c r="Z25" s="41"/>
      <c r="AA25" s="41"/>
      <c r="AB25" s="41">
        <f t="shared" si="15"/>
        <v>0</v>
      </c>
      <c r="AC25" s="41">
        <f t="shared" si="16"/>
        <v>0</v>
      </c>
      <c r="AD25" s="41" t="e">
        <f t="shared" si="17"/>
        <v>#DIV/0!</v>
      </c>
      <c r="AE25" s="42"/>
      <c r="AF25" s="43"/>
      <c r="AG25" s="43">
        <f t="shared" si="18"/>
        <v>0</v>
      </c>
      <c r="AH25" s="43">
        <f t="shared" si="19"/>
        <v>0</v>
      </c>
      <c r="AI25" s="69" t="e">
        <f t="shared" si="20"/>
        <v>#DIV/0!</v>
      </c>
      <c r="AJ25" s="44"/>
      <c r="AK25" s="44"/>
      <c r="AL25" s="44">
        <f t="shared" si="21"/>
        <v>0</v>
      </c>
      <c r="AM25" s="44">
        <f t="shared" si="22"/>
        <v>0</v>
      </c>
      <c r="AN25" s="44" t="e">
        <f t="shared" si="23"/>
        <v>#DIV/0!</v>
      </c>
    </row>
    <row r="26" spans="1:40" x14ac:dyDescent="0.2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2"/>
        <v>#DIV/0!</v>
      </c>
      <c r="F26" s="32"/>
      <c r="G26" s="31"/>
      <c r="H26" s="31">
        <f t="shared" si="3"/>
        <v>0</v>
      </c>
      <c r="I26" s="31">
        <f t="shared" si="4"/>
        <v>0</v>
      </c>
      <c r="J26" s="30" t="e">
        <f t="shared" si="5"/>
        <v>#DIV/0!</v>
      </c>
      <c r="K26" s="33"/>
      <c r="L26" s="34"/>
      <c r="M26" s="35">
        <f t="shared" si="6"/>
        <v>0</v>
      </c>
      <c r="N26" s="36">
        <f t="shared" si="7"/>
        <v>0</v>
      </c>
      <c r="O26" s="67" t="e">
        <f t="shared" si="8"/>
        <v>#DIV/0!</v>
      </c>
      <c r="P26" s="37"/>
      <c r="Q26" s="35"/>
      <c r="R26" s="35">
        <f t="shared" si="9"/>
        <v>0</v>
      </c>
      <c r="S26" s="35">
        <f t="shared" si="10"/>
        <v>0</v>
      </c>
      <c r="T26" s="66" t="e">
        <f t="shared" si="11"/>
        <v>#DIV/0!</v>
      </c>
      <c r="U26" s="39"/>
      <c r="V26" s="40"/>
      <c r="W26" s="40">
        <f t="shared" si="12"/>
        <v>0</v>
      </c>
      <c r="X26" s="40">
        <f t="shared" si="13"/>
        <v>0</v>
      </c>
      <c r="Y26" s="68" t="e">
        <f t="shared" si="14"/>
        <v>#DIV/0!</v>
      </c>
      <c r="Z26" s="41"/>
      <c r="AA26" s="41"/>
      <c r="AB26" s="41">
        <f t="shared" si="15"/>
        <v>0</v>
      </c>
      <c r="AC26" s="41">
        <f t="shared" si="16"/>
        <v>0</v>
      </c>
      <c r="AD26" s="41" t="e">
        <f t="shared" si="17"/>
        <v>#DIV/0!</v>
      </c>
      <c r="AE26" s="42"/>
      <c r="AF26" s="43"/>
      <c r="AG26" s="43">
        <f t="shared" si="18"/>
        <v>0</v>
      </c>
      <c r="AH26" s="43">
        <f t="shared" si="19"/>
        <v>0</v>
      </c>
      <c r="AI26" s="69" t="e">
        <f t="shared" si="20"/>
        <v>#DIV/0!</v>
      </c>
      <c r="AJ26" s="44"/>
      <c r="AK26" s="44"/>
      <c r="AL26" s="44">
        <f t="shared" si="21"/>
        <v>0</v>
      </c>
      <c r="AM26" s="44">
        <f t="shared" si="22"/>
        <v>0</v>
      </c>
      <c r="AN26" s="44" t="e">
        <f t="shared" si="23"/>
        <v>#DIV/0!</v>
      </c>
    </row>
    <row r="27" spans="1:40" x14ac:dyDescent="0.2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2"/>
        <v>#DIV/0!</v>
      </c>
      <c r="F27" s="32"/>
      <c r="G27" s="31"/>
      <c r="H27" s="31">
        <f t="shared" si="3"/>
        <v>0</v>
      </c>
      <c r="I27" s="31">
        <f t="shared" si="4"/>
        <v>0</v>
      </c>
      <c r="J27" s="30" t="e">
        <f t="shared" si="5"/>
        <v>#DIV/0!</v>
      </c>
      <c r="K27" s="33"/>
      <c r="L27" s="34"/>
      <c r="M27" s="35">
        <f t="shared" si="6"/>
        <v>0</v>
      </c>
      <c r="N27" s="36">
        <f t="shared" si="7"/>
        <v>0</v>
      </c>
      <c r="O27" s="67" t="e">
        <f t="shared" si="8"/>
        <v>#DIV/0!</v>
      </c>
      <c r="P27" s="37"/>
      <c r="Q27" s="35"/>
      <c r="R27" s="35">
        <f t="shared" si="9"/>
        <v>0</v>
      </c>
      <c r="S27" s="35">
        <f t="shared" si="10"/>
        <v>0</v>
      </c>
      <c r="T27" s="66" t="e">
        <f t="shared" si="11"/>
        <v>#DIV/0!</v>
      </c>
      <c r="U27" s="39"/>
      <c r="V27" s="40"/>
      <c r="W27" s="40">
        <f t="shared" si="12"/>
        <v>0</v>
      </c>
      <c r="X27" s="40">
        <f t="shared" si="13"/>
        <v>0</v>
      </c>
      <c r="Y27" s="68" t="e">
        <f t="shared" si="14"/>
        <v>#DIV/0!</v>
      </c>
      <c r="Z27" s="41"/>
      <c r="AA27" s="41"/>
      <c r="AB27" s="41">
        <f t="shared" si="15"/>
        <v>0</v>
      </c>
      <c r="AC27" s="41">
        <f t="shared" si="16"/>
        <v>0</v>
      </c>
      <c r="AD27" s="41" t="e">
        <f t="shared" si="17"/>
        <v>#DIV/0!</v>
      </c>
      <c r="AE27" s="42"/>
      <c r="AF27" s="43"/>
      <c r="AG27" s="43">
        <f t="shared" si="18"/>
        <v>0</v>
      </c>
      <c r="AH27" s="43">
        <f t="shared" si="19"/>
        <v>0</v>
      </c>
      <c r="AI27" s="69" t="e">
        <f t="shared" si="20"/>
        <v>#DIV/0!</v>
      </c>
      <c r="AJ27" s="44"/>
      <c r="AK27" s="44"/>
      <c r="AL27" s="44">
        <f t="shared" si="21"/>
        <v>0</v>
      </c>
      <c r="AM27" s="44">
        <f t="shared" si="22"/>
        <v>0</v>
      </c>
      <c r="AN27" s="44" t="e">
        <f t="shared" si="23"/>
        <v>#DIV/0!</v>
      </c>
    </row>
    <row r="28" spans="1:40" x14ac:dyDescent="0.2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2"/>
        <v>#DIV/0!</v>
      </c>
      <c r="F28" s="32"/>
      <c r="G28" s="31"/>
      <c r="H28" s="31">
        <f t="shared" si="3"/>
        <v>0</v>
      </c>
      <c r="I28" s="31">
        <f t="shared" si="4"/>
        <v>0</v>
      </c>
      <c r="J28" s="30" t="e">
        <f t="shared" si="5"/>
        <v>#DIV/0!</v>
      </c>
      <c r="K28" s="33"/>
      <c r="L28" s="34"/>
      <c r="M28" s="35">
        <f t="shared" si="6"/>
        <v>0</v>
      </c>
      <c r="N28" s="36">
        <f t="shared" si="7"/>
        <v>0</v>
      </c>
      <c r="O28" s="67" t="e">
        <f t="shared" si="8"/>
        <v>#DIV/0!</v>
      </c>
      <c r="P28" s="37"/>
      <c r="Q28" s="35"/>
      <c r="R28" s="35">
        <f t="shared" si="9"/>
        <v>0</v>
      </c>
      <c r="S28" s="35">
        <f t="shared" si="10"/>
        <v>0</v>
      </c>
      <c r="T28" s="66" t="e">
        <f t="shared" si="11"/>
        <v>#DIV/0!</v>
      </c>
      <c r="U28" s="39"/>
      <c r="V28" s="40"/>
      <c r="W28" s="40">
        <f t="shared" si="12"/>
        <v>0</v>
      </c>
      <c r="X28" s="40">
        <f t="shared" si="13"/>
        <v>0</v>
      </c>
      <c r="Y28" s="68" t="e">
        <f t="shared" si="14"/>
        <v>#DIV/0!</v>
      </c>
      <c r="Z28" s="41"/>
      <c r="AA28" s="41"/>
      <c r="AB28" s="41">
        <f t="shared" si="15"/>
        <v>0</v>
      </c>
      <c r="AC28" s="41">
        <f t="shared" si="16"/>
        <v>0</v>
      </c>
      <c r="AD28" s="41" t="e">
        <f t="shared" si="17"/>
        <v>#DIV/0!</v>
      </c>
      <c r="AE28" s="42"/>
      <c r="AF28" s="43"/>
      <c r="AG28" s="43">
        <f t="shared" si="18"/>
        <v>0</v>
      </c>
      <c r="AH28" s="43">
        <f t="shared" si="19"/>
        <v>0</v>
      </c>
      <c r="AI28" s="69" t="e">
        <f t="shared" si="20"/>
        <v>#DIV/0!</v>
      </c>
      <c r="AJ28" s="44"/>
      <c r="AK28" s="44"/>
      <c r="AL28" s="44">
        <f t="shared" si="21"/>
        <v>0</v>
      </c>
      <c r="AM28" s="44">
        <f t="shared" si="22"/>
        <v>0</v>
      </c>
      <c r="AN28" s="44" t="e">
        <f t="shared" si="23"/>
        <v>#DIV/0!</v>
      </c>
    </row>
    <row r="29" spans="1:40" x14ac:dyDescent="0.2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2"/>
        <v>#DIV/0!</v>
      </c>
      <c r="F29" s="32"/>
      <c r="G29" s="31"/>
      <c r="H29" s="31">
        <f t="shared" si="3"/>
        <v>0</v>
      </c>
      <c r="I29" s="31">
        <f t="shared" si="4"/>
        <v>0</v>
      </c>
      <c r="J29" s="30" t="e">
        <f t="shared" si="5"/>
        <v>#DIV/0!</v>
      </c>
      <c r="K29" s="33"/>
      <c r="L29" s="34"/>
      <c r="M29" s="35">
        <f t="shared" si="6"/>
        <v>0</v>
      </c>
      <c r="N29" s="36">
        <f t="shared" si="7"/>
        <v>0</v>
      </c>
      <c r="O29" s="67" t="e">
        <f t="shared" si="8"/>
        <v>#DIV/0!</v>
      </c>
      <c r="P29" s="37"/>
      <c r="Q29" s="35"/>
      <c r="R29" s="35">
        <f t="shared" si="9"/>
        <v>0</v>
      </c>
      <c r="S29" s="35">
        <f t="shared" si="10"/>
        <v>0</v>
      </c>
      <c r="T29" s="66" t="e">
        <f t="shared" si="11"/>
        <v>#DIV/0!</v>
      </c>
      <c r="U29" s="39"/>
      <c r="V29" s="40"/>
      <c r="W29" s="40">
        <f t="shared" si="12"/>
        <v>0</v>
      </c>
      <c r="X29" s="40">
        <f t="shared" si="13"/>
        <v>0</v>
      </c>
      <c r="Y29" s="68" t="e">
        <f t="shared" si="14"/>
        <v>#DIV/0!</v>
      </c>
      <c r="Z29" s="41"/>
      <c r="AA29" s="41"/>
      <c r="AB29" s="41">
        <f t="shared" si="15"/>
        <v>0</v>
      </c>
      <c r="AC29" s="41">
        <f t="shared" si="16"/>
        <v>0</v>
      </c>
      <c r="AD29" s="41" t="e">
        <f t="shared" si="17"/>
        <v>#DIV/0!</v>
      </c>
      <c r="AE29" s="42"/>
      <c r="AF29" s="43"/>
      <c r="AG29" s="43">
        <f t="shared" si="18"/>
        <v>0</v>
      </c>
      <c r="AH29" s="43">
        <f t="shared" si="19"/>
        <v>0</v>
      </c>
      <c r="AI29" s="69" t="e">
        <f t="shared" si="20"/>
        <v>#DIV/0!</v>
      </c>
      <c r="AJ29" s="44"/>
      <c r="AK29" s="44"/>
      <c r="AL29" s="44">
        <f t="shared" si="21"/>
        <v>0</v>
      </c>
      <c r="AM29" s="44">
        <f t="shared" si="22"/>
        <v>0</v>
      </c>
      <c r="AN29" s="44" t="e">
        <f t="shared" si="23"/>
        <v>#DIV/0!</v>
      </c>
    </row>
    <row r="30" spans="1:40" x14ac:dyDescent="0.2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2"/>
        <v>#DIV/0!</v>
      </c>
      <c r="F30" s="32"/>
      <c r="G30" s="31"/>
      <c r="H30" s="31">
        <f t="shared" si="3"/>
        <v>0</v>
      </c>
      <c r="I30" s="31">
        <f t="shared" si="4"/>
        <v>0</v>
      </c>
      <c r="J30" s="30" t="e">
        <f t="shared" si="5"/>
        <v>#DIV/0!</v>
      </c>
      <c r="K30" s="33"/>
      <c r="L30" s="34"/>
      <c r="M30" s="35">
        <f t="shared" si="6"/>
        <v>0</v>
      </c>
      <c r="N30" s="36">
        <f t="shared" si="7"/>
        <v>0</v>
      </c>
      <c r="O30" s="67" t="e">
        <f t="shared" si="8"/>
        <v>#DIV/0!</v>
      </c>
      <c r="P30" s="37"/>
      <c r="Q30" s="35"/>
      <c r="R30" s="35">
        <f t="shared" si="9"/>
        <v>0</v>
      </c>
      <c r="S30" s="35">
        <f t="shared" si="10"/>
        <v>0</v>
      </c>
      <c r="T30" s="66" t="e">
        <f t="shared" si="11"/>
        <v>#DIV/0!</v>
      </c>
      <c r="U30" s="39"/>
      <c r="V30" s="40"/>
      <c r="W30" s="40">
        <f t="shared" si="12"/>
        <v>0</v>
      </c>
      <c r="X30" s="40">
        <f t="shared" si="13"/>
        <v>0</v>
      </c>
      <c r="Y30" s="68" t="e">
        <f t="shared" si="14"/>
        <v>#DIV/0!</v>
      </c>
      <c r="Z30" s="41"/>
      <c r="AA30" s="41"/>
      <c r="AB30" s="41">
        <f t="shared" si="15"/>
        <v>0</v>
      </c>
      <c r="AC30" s="41">
        <f t="shared" si="16"/>
        <v>0</v>
      </c>
      <c r="AD30" s="41" t="e">
        <f t="shared" si="17"/>
        <v>#DIV/0!</v>
      </c>
      <c r="AE30" s="42"/>
      <c r="AF30" s="43"/>
      <c r="AG30" s="43">
        <f t="shared" si="18"/>
        <v>0</v>
      </c>
      <c r="AH30" s="43">
        <f t="shared" si="19"/>
        <v>0</v>
      </c>
      <c r="AI30" s="69" t="e">
        <f t="shared" si="20"/>
        <v>#DIV/0!</v>
      </c>
      <c r="AJ30" s="44"/>
      <c r="AK30" s="44"/>
      <c r="AL30" s="44">
        <f t="shared" si="21"/>
        <v>0</v>
      </c>
      <c r="AM30" s="44">
        <f t="shared" si="22"/>
        <v>0</v>
      </c>
      <c r="AN30" s="44" t="e">
        <f t="shared" si="23"/>
        <v>#DIV/0!</v>
      </c>
    </row>
    <row r="31" spans="1:40" x14ac:dyDescent="0.2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2"/>
        <v>#DIV/0!</v>
      </c>
      <c r="F31" s="32"/>
      <c r="G31" s="31"/>
      <c r="H31" s="31">
        <f t="shared" si="3"/>
        <v>0</v>
      </c>
      <c r="I31" s="31">
        <f t="shared" si="4"/>
        <v>0</v>
      </c>
      <c r="J31" s="30" t="e">
        <f t="shared" si="5"/>
        <v>#DIV/0!</v>
      </c>
      <c r="K31" s="33"/>
      <c r="L31" s="34"/>
      <c r="M31" s="35">
        <f t="shared" si="6"/>
        <v>0</v>
      </c>
      <c r="N31" s="36">
        <f t="shared" si="7"/>
        <v>0</v>
      </c>
      <c r="O31" s="67" t="e">
        <f t="shared" si="8"/>
        <v>#DIV/0!</v>
      </c>
      <c r="P31" s="37"/>
      <c r="Q31" s="35"/>
      <c r="R31" s="35">
        <f t="shared" si="9"/>
        <v>0</v>
      </c>
      <c r="S31" s="35">
        <f t="shared" si="10"/>
        <v>0</v>
      </c>
      <c r="T31" s="66" t="e">
        <f t="shared" si="11"/>
        <v>#DIV/0!</v>
      </c>
      <c r="U31" s="39"/>
      <c r="V31" s="40"/>
      <c r="W31" s="40">
        <f t="shared" si="12"/>
        <v>0</v>
      </c>
      <c r="X31" s="40">
        <f t="shared" si="13"/>
        <v>0</v>
      </c>
      <c r="Y31" s="68" t="e">
        <f t="shared" si="14"/>
        <v>#DIV/0!</v>
      </c>
      <c r="Z31" s="41"/>
      <c r="AA31" s="41"/>
      <c r="AB31" s="41">
        <f t="shared" si="15"/>
        <v>0</v>
      </c>
      <c r="AC31" s="41">
        <f t="shared" si="16"/>
        <v>0</v>
      </c>
      <c r="AD31" s="41" t="e">
        <f t="shared" si="17"/>
        <v>#DIV/0!</v>
      </c>
      <c r="AE31" s="42"/>
      <c r="AF31" s="43"/>
      <c r="AG31" s="43">
        <f t="shared" si="18"/>
        <v>0</v>
      </c>
      <c r="AH31" s="43">
        <f t="shared" si="19"/>
        <v>0</v>
      </c>
      <c r="AI31" s="69" t="e">
        <f t="shared" si="20"/>
        <v>#DIV/0!</v>
      </c>
      <c r="AJ31" s="44"/>
      <c r="AK31" s="44"/>
      <c r="AL31" s="44">
        <f t="shared" si="21"/>
        <v>0</v>
      </c>
      <c r="AM31" s="44">
        <f t="shared" si="22"/>
        <v>0</v>
      </c>
      <c r="AN31" s="44" t="e">
        <f t="shared" si="23"/>
        <v>#DIV/0!</v>
      </c>
    </row>
    <row r="32" spans="1:40" x14ac:dyDescent="0.2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2"/>
        <v>#DIV/0!</v>
      </c>
      <c r="F32" s="32"/>
      <c r="G32" s="31"/>
      <c r="H32" s="31">
        <f t="shared" si="3"/>
        <v>0</v>
      </c>
      <c r="I32" s="31">
        <f t="shared" si="4"/>
        <v>0</v>
      </c>
      <c r="J32" s="30" t="e">
        <f t="shared" si="5"/>
        <v>#DIV/0!</v>
      </c>
      <c r="K32" s="33"/>
      <c r="L32" s="34"/>
      <c r="M32" s="35">
        <f t="shared" si="6"/>
        <v>0</v>
      </c>
      <c r="N32" s="36">
        <f t="shared" si="7"/>
        <v>0</v>
      </c>
      <c r="O32" s="67" t="e">
        <f t="shared" si="8"/>
        <v>#DIV/0!</v>
      </c>
      <c r="P32" s="37"/>
      <c r="Q32" s="35"/>
      <c r="R32" s="35">
        <f t="shared" si="9"/>
        <v>0</v>
      </c>
      <c r="S32" s="35">
        <f t="shared" si="10"/>
        <v>0</v>
      </c>
      <c r="T32" s="66" t="e">
        <f t="shared" si="11"/>
        <v>#DIV/0!</v>
      </c>
      <c r="U32" s="39"/>
      <c r="V32" s="40"/>
      <c r="W32" s="40">
        <f t="shared" si="12"/>
        <v>0</v>
      </c>
      <c r="X32" s="40">
        <f t="shared" si="13"/>
        <v>0</v>
      </c>
      <c r="Y32" s="68" t="e">
        <f t="shared" si="14"/>
        <v>#DIV/0!</v>
      </c>
      <c r="Z32" s="41"/>
      <c r="AA32" s="41"/>
      <c r="AB32" s="41">
        <f t="shared" si="15"/>
        <v>0</v>
      </c>
      <c r="AC32" s="41">
        <f t="shared" si="16"/>
        <v>0</v>
      </c>
      <c r="AD32" s="41" t="e">
        <f t="shared" si="17"/>
        <v>#DIV/0!</v>
      </c>
      <c r="AE32" s="42"/>
      <c r="AF32" s="43"/>
      <c r="AG32" s="43">
        <f t="shared" si="18"/>
        <v>0</v>
      </c>
      <c r="AH32" s="43">
        <f t="shared" si="19"/>
        <v>0</v>
      </c>
      <c r="AI32" s="69" t="e">
        <f t="shared" si="20"/>
        <v>#DIV/0!</v>
      </c>
      <c r="AJ32" s="44"/>
      <c r="AK32" s="44"/>
      <c r="AL32" s="44">
        <f t="shared" si="21"/>
        <v>0</v>
      </c>
      <c r="AM32" s="44">
        <f t="shared" si="22"/>
        <v>0</v>
      </c>
      <c r="AN32" s="44" t="e">
        <f t="shared" si="23"/>
        <v>#DIV/0!</v>
      </c>
    </row>
    <row r="33" spans="1:40" ht="15.75" thickBot="1" x14ac:dyDescent="0.3">
      <c r="A33" s="45"/>
      <c r="B33" s="46"/>
      <c r="C33" s="28">
        <f t="shared" si="0"/>
        <v>0</v>
      </c>
      <c r="D33" s="29">
        <f t="shared" si="1"/>
        <v>0</v>
      </c>
      <c r="E33" s="65" t="e">
        <f t="shared" si="2"/>
        <v>#DIV/0!</v>
      </c>
      <c r="F33" s="47"/>
      <c r="G33" s="48"/>
      <c r="H33" s="31">
        <f t="shared" si="3"/>
        <v>0</v>
      </c>
      <c r="I33" s="31">
        <f t="shared" si="4"/>
        <v>0</v>
      </c>
      <c r="J33" s="30" t="e">
        <f t="shared" si="5"/>
        <v>#DIV/0!</v>
      </c>
      <c r="K33" s="49"/>
      <c r="L33" s="50"/>
      <c r="M33" s="35">
        <f t="shared" si="6"/>
        <v>0</v>
      </c>
      <c r="N33" s="36">
        <f t="shared" si="7"/>
        <v>0</v>
      </c>
      <c r="O33" s="67" t="e">
        <f t="shared" si="8"/>
        <v>#DIV/0!</v>
      </c>
      <c r="P33" s="52"/>
      <c r="Q33" s="51"/>
      <c r="R33" s="35">
        <f t="shared" si="9"/>
        <v>0</v>
      </c>
      <c r="S33" s="35">
        <f t="shared" si="10"/>
        <v>0</v>
      </c>
      <c r="T33" s="66" t="e">
        <f t="shared" si="11"/>
        <v>#DIV/0!</v>
      </c>
      <c r="U33" s="53"/>
      <c r="V33" s="54"/>
      <c r="W33" s="40">
        <f t="shared" si="12"/>
        <v>0</v>
      </c>
      <c r="X33" s="40">
        <f t="shared" si="13"/>
        <v>0</v>
      </c>
      <c r="Y33" s="68" t="e">
        <f t="shared" si="14"/>
        <v>#DIV/0!</v>
      </c>
      <c r="Z33" s="55"/>
      <c r="AA33" s="55"/>
      <c r="AB33" s="41">
        <f t="shared" si="15"/>
        <v>0</v>
      </c>
      <c r="AC33" s="41">
        <f t="shared" si="16"/>
        <v>0</v>
      </c>
      <c r="AD33" s="41" t="e">
        <f t="shared" si="17"/>
        <v>#DIV/0!</v>
      </c>
      <c r="AE33" s="56"/>
      <c r="AF33" s="57"/>
      <c r="AG33" s="43">
        <f t="shared" si="18"/>
        <v>0</v>
      </c>
      <c r="AH33" s="43">
        <f t="shared" si="19"/>
        <v>0</v>
      </c>
      <c r="AI33" s="69" t="e">
        <f t="shared" si="20"/>
        <v>#DIV/0!</v>
      </c>
      <c r="AJ33" s="58"/>
      <c r="AK33" s="58"/>
      <c r="AL33" s="44">
        <f t="shared" si="21"/>
        <v>0</v>
      </c>
      <c r="AM33" s="44">
        <f t="shared" si="22"/>
        <v>0</v>
      </c>
      <c r="AN33" s="44" t="e">
        <f t="shared" si="23"/>
        <v>#DIV/0!</v>
      </c>
    </row>
    <row r="34" spans="1:40" ht="15.75" thickBot="1" x14ac:dyDescent="0.3"/>
    <row r="35" spans="1:40" ht="24" thickBot="1" x14ac:dyDescent="0.35">
      <c r="A35" s="85" t="s">
        <v>21</v>
      </c>
      <c r="B35" s="86"/>
      <c r="C35" s="86"/>
      <c r="D35" s="86"/>
      <c r="E35" s="86"/>
      <c r="G35" s="87" t="s">
        <v>23</v>
      </c>
      <c r="H35" s="88"/>
      <c r="I35" s="88"/>
      <c r="J35" s="88"/>
      <c r="K35" s="88"/>
      <c r="L35" s="89"/>
    </row>
    <row r="36" spans="1:40" ht="20.100000000000001" customHeight="1" x14ac:dyDescent="0.25">
      <c r="A36" s="59" t="s">
        <v>29</v>
      </c>
      <c r="B36" s="60" t="s">
        <v>0</v>
      </c>
      <c r="C36" s="60" t="s">
        <v>1</v>
      </c>
      <c r="D36" s="60" t="s">
        <v>2</v>
      </c>
      <c r="E36" s="60" t="s">
        <v>3</v>
      </c>
      <c r="G36" s="90" t="s">
        <v>24</v>
      </c>
      <c r="H36" s="91"/>
      <c r="I36" s="91"/>
      <c r="J36" s="92" t="s">
        <v>25</v>
      </c>
      <c r="K36" s="92"/>
      <c r="L36" s="93"/>
    </row>
    <row r="37" spans="1:40" ht="20.100000000000001" customHeight="1" thickBot="1" x14ac:dyDescent="0.3">
      <c r="A37" s="61" t="s">
        <v>16</v>
      </c>
      <c r="B37" s="62">
        <v>2.7960997899999998E-5</v>
      </c>
      <c r="C37" s="62">
        <v>3.1271303000000001E-5</v>
      </c>
      <c r="D37" s="62">
        <v>3.3286467699999998E-5</v>
      </c>
      <c r="E37" s="62">
        <v>3.4579127900000001E-5</v>
      </c>
      <c r="G37" s="94">
        <v>8.5374248628593903E-4</v>
      </c>
      <c r="H37" s="95"/>
      <c r="I37" s="95"/>
      <c r="J37" s="95">
        <v>996.55</v>
      </c>
      <c r="K37" s="95"/>
      <c r="L37" s="96"/>
    </row>
    <row r="38" spans="1:40" ht="20.100000000000001" customHeight="1" x14ac:dyDescent="0.25">
      <c r="A38" s="61" t="s">
        <v>17</v>
      </c>
      <c r="B38" s="62">
        <v>4.4884983099999998E-2</v>
      </c>
      <c r="C38" s="62">
        <v>3.5656949799999997E-2</v>
      </c>
      <c r="D38" s="62">
        <v>3.0506338300000001E-2</v>
      </c>
      <c r="E38" s="62">
        <v>2.6823155099999999E-2</v>
      </c>
    </row>
    <row r="39" spans="1:40" ht="20.100000000000001" customHeight="1" x14ac:dyDescent="0.25">
      <c r="A39" s="61" t="s">
        <v>18</v>
      </c>
      <c r="B39" s="62">
        <v>5.3899999999999998E-4</v>
      </c>
      <c r="C39" s="62">
        <v>5.4100000000000003E-4</v>
      </c>
      <c r="D39" s="62">
        <v>5.9199999999999997E-4</v>
      </c>
      <c r="E39" s="62">
        <v>6.11E-4</v>
      </c>
    </row>
    <row r="40" spans="1:40" ht="20.100000000000001" customHeight="1" x14ac:dyDescent="0.25">
      <c r="A40" s="61" t="s">
        <v>19</v>
      </c>
      <c r="B40" s="62">
        <f>(4*B37)/B38</f>
        <v>2.4917908813916877E-3</v>
      </c>
      <c r="C40" s="62">
        <f>(4*C37)/C38</f>
        <v>3.508017727304314E-3</v>
      </c>
      <c r="D40" s="62">
        <f>(4*D37)/D38</f>
        <v>4.3645313800247205E-3</v>
      </c>
      <c r="E40" s="62">
        <f>(4*E37)/E38</f>
        <v>5.1566085751038292E-3</v>
      </c>
    </row>
    <row r="41" spans="1:40" ht="20.100000000000001" customHeight="1" thickBot="1" x14ac:dyDescent="0.3">
      <c r="A41" s="63" t="s">
        <v>20</v>
      </c>
      <c r="B41" s="64">
        <f t="shared" ref="B41:E41" si="24">120/1000</f>
        <v>0.12</v>
      </c>
      <c r="C41" s="64">
        <f t="shared" si="24"/>
        <v>0.12</v>
      </c>
      <c r="D41" s="64">
        <f t="shared" si="24"/>
        <v>0.12</v>
      </c>
      <c r="E41" s="64">
        <f t="shared" si="24"/>
        <v>0.12</v>
      </c>
    </row>
    <row r="44" spans="1:40" x14ac:dyDescent="0.25">
      <c r="C44" s="84">
        <f>11.7/1000</f>
        <v>1.1699999999999999E-2</v>
      </c>
    </row>
    <row r="45" spans="1:40" x14ac:dyDescent="0.25">
      <c r="C45" s="84">
        <f>C44/2</f>
        <v>5.8499999999999993E-3</v>
      </c>
    </row>
    <row r="47" spans="1:40" x14ac:dyDescent="0.25">
      <c r="C47" s="84">
        <f>PI()*C45^2</f>
        <v>1.0751315458747668E-4</v>
      </c>
    </row>
    <row r="48" spans="1:40" x14ac:dyDescent="0.25">
      <c r="C48" s="84">
        <f>PI()*(C45)^2</f>
        <v>1.0751315458747668E-4</v>
      </c>
    </row>
  </sheetData>
  <mergeCells count="15">
    <mergeCell ref="A1:AN1"/>
    <mergeCell ref="A2:E2"/>
    <mergeCell ref="F2:J2"/>
    <mergeCell ref="K2:O2"/>
    <mergeCell ref="P2:T2"/>
    <mergeCell ref="U2:Y2"/>
    <mergeCell ref="Z2:AD2"/>
    <mergeCell ref="AE2:AI2"/>
    <mergeCell ref="AJ2:AN2"/>
    <mergeCell ref="A35:E35"/>
    <mergeCell ref="G35:L35"/>
    <mergeCell ref="G36:I36"/>
    <mergeCell ref="J36:L36"/>
    <mergeCell ref="G37:I37"/>
    <mergeCell ref="J37:L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DB86-9EF3-4595-9850-80ADB6E6D558}">
  <dimension ref="A1:AN44"/>
  <sheetViews>
    <sheetView zoomScaleNormal="100" workbookViewId="0">
      <selection activeCell="I5" sqref="I5"/>
    </sheetView>
  </sheetViews>
  <sheetFormatPr defaultRowHeight="15" x14ac:dyDescent="0.25"/>
  <cols>
    <col min="2" max="5" width="9.42578125" bestFit="1" customWidth="1"/>
    <col min="15" max="15" width="9.42578125" style="70" bestFit="1" customWidth="1"/>
  </cols>
  <sheetData>
    <row r="1" spans="1:40" ht="60" thickBot="1" x14ac:dyDescent="0.3">
      <c r="A1" s="97" t="s">
        <v>28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</row>
    <row r="2" spans="1:40" x14ac:dyDescent="0.25">
      <c r="A2" s="99" t="s">
        <v>13</v>
      </c>
      <c r="B2" s="100"/>
      <c r="C2" s="100"/>
      <c r="D2" s="100"/>
      <c r="E2" s="101"/>
      <c r="F2" s="99" t="s">
        <v>9</v>
      </c>
      <c r="G2" s="100"/>
      <c r="H2" s="100"/>
      <c r="I2" s="100"/>
      <c r="J2" s="101"/>
      <c r="K2" s="102" t="s">
        <v>33</v>
      </c>
      <c r="L2" s="103"/>
      <c r="M2" s="103"/>
      <c r="N2" s="103"/>
      <c r="O2" s="104"/>
      <c r="P2" s="102" t="s">
        <v>10</v>
      </c>
      <c r="Q2" s="103"/>
      <c r="R2" s="103"/>
      <c r="S2" s="103"/>
      <c r="T2" s="104"/>
      <c r="U2" s="105" t="s">
        <v>14</v>
      </c>
      <c r="V2" s="106"/>
      <c r="W2" s="106"/>
      <c r="X2" s="106"/>
      <c r="Y2" s="107"/>
      <c r="Z2" s="105" t="s">
        <v>11</v>
      </c>
      <c r="AA2" s="106"/>
      <c r="AB2" s="106"/>
      <c r="AC2" s="106"/>
      <c r="AD2" s="107"/>
      <c r="AE2" s="108" t="s">
        <v>15</v>
      </c>
      <c r="AF2" s="109"/>
      <c r="AG2" s="109"/>
      <c r="AH2" s="109"/>
      <c r="AI2" s="110"/>
      <c r="AJ2" s="108" t="s">
        <v>12</v>
      </c>
      <c r="AK2" s="109"/>
      <c r="AL2" s="109"/>
      <c r="AM2" s="109"/>
      <c r="AN2" s="110"/>
    </row>
    <row r="3" spans="1:40" x14ac:dyDescent="0.2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11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25">
      <c r="A4" s="26">
        <v>6.232583333333333E-2</v>
      </c>
      <c r="B4" s="27">
        <v>5392.583333333333</v>
      </c>
      <c r="C4" s="28">
        <f>(A4/($J$37*$B$39))</f>
        <v>0.58171115990149191</v>
      </c>
      <c r="D4" s="29">
        <f>((A4*$B$40)/($G$37*$B$39))</f>
        <v>1684.2328072565979</v>
      </c>
      <c r="E4" s="65">
        <f>((B4*$B$40)/(2*$B$41*$J$37*(C4^2)))</f>
        <v>0.16527009120519742</v>
      </c>
      <c r="F4" s="32"/>
      <c r="G4" s="31"/>
      <c r="H4" s="31">
        <f>(F4/($J$37*$B$39))</f>
        <v>0</v>
      </c>
      <c r="I4" s="31">
        <f>((F4*$B$40)/($G$37*$B$39))</f>
        <v>0</v>
      </c>
      <c r="J4" s="30" t="e">
        <f>((G4*$B$40)/(2*$B$41*$J$37*(H4^2)))</f>
        <v>#DIV/0!</v>
      </c>
      <c r="K4" s="33">
        <v>6.5293333333333328E-2</v>
      </c>
      <c r="L4" s="34">
        <v>2597.6666666666665</v>
      </c>
      <c r="M4" s="35">
        <f>(K4/($J$37*$C$39))</f>
        <v>0.60940798760013493</v>
      </c>
      <c r="N4" s="36">
        <f>((K4*$C$40)/($G$37*$C$39))</f>
        <v>2482.1586068116017</v>
      </c>
      <c r="O4" s="38">
        <f>((L4*$C$40)/(2*$C$41*$J$37*(M4^2)))</f>
        <v>0.10204835054963037</v>
      </c>
      <c r="P4" s="37">
        <v>0.01</v>
      </c>
      <c r="Q4" s="35">
        <v>95.386144000000002</v>
      </c>
      <c r="R4" s="35">
        <f>(P4/($J$37*$C$39))</f>
        <v>9.3333875985317796E-2</v>
      </c>
      <c r="S4" s="35">
        <f>((P4*$C$40)/($G$37*$C$39))</f>
        <v>380.154983685665</v>
      </c>
      <c r="T4" s="66">
        <f>((Q4*$C$40)/(2*$C$41*$J$37*(R4^2)))</f>
        <v>0.15975171966891513</v>
      </c>
      <c r="U4" s="39">
        <v>6.9322500000000009E-2</v>
      </c>
      <c r="V4" s="40">
        <v>1813.25</v>
      </c>
      <c r="W4" s="40">
        <f>(U4/($J$37*$D$39))</f>
        <v>0.64701376179921943</v>
      </c>
      <c r="X4" s="40">
        <f>((U4*$D$40)/($G$37*$D$39))</f>
        <v>3266.3191891591728</v>
      </c>
      <c r="Y4" s="68">
        <f>((V4*$D$40)/(2*$D$41*$J$37*(W4^2)))</f>
        <v>7.8323704463426749E-2</v>
      </c>
      <c r="Z4" s="41"/>
      <c r="AA4" s="41"/>
      <c r="AB4" s="41">
        <f>(Z4/($J$37*$D$39))</f>
        <v>0</v>
      </c>
      <c r="AC4" s="41">
        <f>((Z4*$D$40)/($G$37*$D$39))</f>
        <v>0</v>
      </c>
      <c r="AD4" s="41" t="e">
        <f>((AA4*$D$40)/(2*$D$41*$J$37*(AB4^2)))</f>
        <v>#DIV/0!</v>
      </c>
      <c r="AE4" s="42">
        <v>6.6681666666666653E-2</v>
      </c>
      <c r="AF4" s="43">
        <v>1336.7500000000002</v>
      </c>
      <c r="AG4" s="43">
        <f>(AE4/($J$37*$E$39))</f>
        <v>0.62236584071609657</v>
      </c>
      <c r="AH4" s="43">
        <f>((AE4*$E$40)/($G$37*$E$39))</f>
        <v>3744.5032916276937</v>
      </c>
      <c r="AI4" s="69">
        <f>((AF4*$E$40)/(2*$E$41*$J$37*(AG4^2)))</f>
        <v>7.4374598058959046E-2</v>
      </c>
      <c r="AJ4" s="44"/>
      <c r="AK4" s="44"/>
      <c r="AL4" s="44">
        <f>(AJ4/($J$37*$E$39))</f>
        <v>0</v>
      </c>
      <c r="AM4" s="44">
        <f>((AJ4*$E$40)/($G$37*$E$39))</f>
        <v>0</v>
      </c>
      <c r="AN4" s="44" t="e">
        <f>((AK4*$E$40)/(2*$E$41*$J$37*(AL4^2)))</f>
        <v>#DIV/0!</v>
      </c>
    </row>
    <row r="5" spans="1:40" x14ac:dyDescent="0.25">
      <c r="A5" s="26">
        <v>7.335916666666667E-2</v>
      </c>
      <c r="B5" s="27">
        <v>7447.5833333333339</v>
      </c>
      <c r="C5" s="28">
        <f t="shared" ref="C5:C33" si="0">(A5/($J$37*$B$39))</f>
        <v>0.68468953640529262</v>
      </c>
      <c r="D5" s="29">
        <f t="shared" ref="D5:D33" si="1">((A5*$B$40)/($G$37*$B$39))</f>
        <v>1982.386894888497</v>
      </c>
      <c r="E5" s="65">
        <f t="shared" ref="E5:E33" si="2">((B5*$B$40)/(2*$B$41*$J$37*(C5^2)))</f>
        <v>0.1647555990100629</v>
      </c>
      <c r="F5" s="32"/>
      <c r="G5" s="31"/>
      <c r="H5" s="31">
        <f t="shared" ref="H5:H33" si="3">(F5/($J$37*$B$39))</f>
        <v>0</v>
      </c>
      <c r="I5" s="31">
        <f t="shared" ref="I5:I33" si="4">((F5*$B$40)/($G$37*$B$39))</f>
        <v>0</v>
      </c>
      <c r="J5" s="30" t="e">
        <f t="shared" ref="J5:J33" si="5">((G5*$B$40)/(2*$B$41*$J$37*(H5^2)))</f>
        <v>#DIV/0!</v>
      </c>
      <c r="K5" s="33">
        <v>7.8165833333333323E-2</v>
      </c>
      <c r="L5" s="34">
        <v>3677.4999999999995</v>
      </c>
      <c r="M5" s="35">
        <f t="shared" ref="M5:M33" si="6">(K5/($J$37*$C$39))</f>
        <v>0.72955201946223525</v>
      </c>
      <c r="N5" s="36">
        <f t="shared" ref="N5:N33" si="7">((K5*$C$40)/($G$37*$C$39))</f>
        <v>2971.513109560974</v>
      </c>
      <c r="O5" s="38">
        <f t="shared" ref="O5:O33" si="8">((L5*$C$40)/(2*$C$41*$J$37*(M5^2)))</f>
        <v>0.10080428788127811</v>
      </c>
      <c r="P5" s="37">
        <v>0.02</v>
      </c>
      <c r="Q5" s="35">
        <v>310.88487500000002</v>
      </c>
      <c r="R5" s="35">
        <f t="shared" ref="R5:R33" si="9">(P5/($J$37*$C$39))</f>
        <v>0.18666775197063559</v>
      </c>
      <c r="S5" s="35">
        <f t="shared" ref="S5:S33" si="10">((P5*$C$40)/($G$37*$C$39))</f>
        <v>760.30996737133</v>
      </c>
      <c r="T5" s="66">
        <f t="shared" ref="T5:T33" si="11">((Q5*$C$40)/(2*$C$41*$J$37*(R5^2)))</f>
        <v>0.13016668699886255</v>
      </c>
      <c r="U5" s="39">
        <v>8.2155833333333331E-2</v>
      </c>
      <c r="V5" s="40">
        <v>2602.1666666666665</v>
      </c>
      <c r="W5" s="40">
        <f t="shared" ref="W5:W33" si="12">(U5/($J$37*$D$39))</f>
        <v>0.76679223598037716</v>
      </c>
      <c r="X5" s="40">
        <f t="shared" ref="X5:X33" si="13">((U5*$D$40)/($G$37*$D$39))</f>
        <v>3870.9967891814258</v>
      </c>
      <c r="Y5" s="68">
        <f t="shared" ref="Y5:Y33" si="14">((V5*$D$40)/(2*$D$41*$J$37*(W5^2)))</f>
        <v>8.0028055691328759E-2</v>
      </c>
      <c r="Z5" s="41"/>
      <c r="AA5" s="41"/>
      <c r="AB5" s="41">
        <f t="shared" ref="AB5:AB33" si="15">(Z5/($J$37*$D$39))</f>
        <v>0</v>
      </c>
      <c r="AC5" s="41">
        <f t="shared" ref="AC5:AC33" si="16">((Z5*$D$40)/($G$37*$D$39))</f>
        <v>0</v>
      </c>
      <c r="AD5" s="41" t="e">
        <f t="shared" ref="AD5:AD33" si="17">((AA5*$D$40)/(2*$D$41*$J$37*(AB5^2)))</f>
        <v>#DIV/0!</v>
      </c>
      <c r="AE5" s="42">
        <v>8.0168333333333328E-2</v>
      </c>
      <c r="AF5" s="43">
        <v>1913.2499999999998</v>
      </c>
      <c r="AG5" s="43">
        <f t="shared" ref="AG5:AG33" si="18">(AE5/($J$37*$E$39))</f>
        <v>0.74824212812829516</v>
      </c>
      <c r="AH5" s="43">
        <f t="shared" ref="AH5:AH33" si="19">((AE5*$E$40)/($G$37*$E$39))</f>
        <v>4501.84590543587</v>
      </c>
      <c r="AI5" s="69">
        <f t="shared" ref="AI5:AI33" si="20">((AF5*$E$40)/(2*$E$41*$J$37*(AG5^2)))</f>
        <v>7.3646708826798885E-2</v>
      </c>
      <c r="AJ5" s="44"/>
      <c r="AK5" s="44"/>
      <c r="AL5" s="44">
        <f t="shared" ref="AL5:AL33" si="21">(AJ5/($J$37*$E$39))</f>
        <v>0</v>
      </c>
      <c r="AM5" s="44">
        <f t="shared" ref="AM5:AM33" si="22">((AJ5*$E$40)/($G$37*$E$39))</f>
        <v>0</v>
      </c>
      <c r="AN5" s="44" t="e">
        <f t="shared" ref="AN5:AN33" si="23">((AK5*$E$40)/(2*$E$41*$J$37*(AL5^2)))</f>
        <v>#DIV/0!</v>
      </c>
    </row>
    <row r="6" spans="1:40" x14ac:dyDescent="0.25">
      <c r="A6" s="26">
        <v>8.5369090909090894E-2</v>
      </c>
      <c r="B6" s="27">
        <v>9909.7272727272721</v>
      </c>
      <c r="C6" s="28">
        <f t="shared" si="0"/>
        <v>0.79678281438884113</v>
      </c>
      <c r="D6" s="29">
        <f t="shared" si="1"/>
        <v>2306.9314270662812</v>
      </c>
      <c r="E6" s="65">
        <f t="shared" si="2"/>
        <v>0.16188029182916316</v>
      </c>
      <c r="F6" s="32"/>
      <c r="G6" s="31"/>
      <c r="H6" s="31">
        <f t="shared" si="3"/>
        <v>0</v>
      </c>
      <c r="I6" s="31">
        <f t="shared" si="4"/>
        <v>0</v>
      </c>
      <c r="J6" s="30" t="e">
        <f t="shared" si="5"/>
        <v>#DIV/0!</v>
      </c>
      <c r="K6" s="33">
        <v>9.1563636363636375E-2</v>
      </c>
      <c r="L6" s="34">
        <v>4984.545454545455</v>
      </c>
      <c r="M6" s="35">
        <f t="shared" si="6"/>
        <v>0.85459890811283723</v>
      </c>
      <c r="N6" s="36">
        <f t="shared" si="7"/>
        <v>3480.8372688018344</v>
      </c>
      <c r="O6" s="38">
        <f t="shared" si="8"/>
        <v>9.9572576751508615E-2</v>
      </c>
      <c r="P6" s="37">
        <v>0.03</v>
      </c>
      <c r="Q6" s="35">
        <v>643.98175300000003</v>
      </c>
      <c r="R6" s="35">
        <f t="shared" si="9"/>
        <v>0.2800016279559534</v>
      </c>
      <c r="S6" s="35">
        <f t="shared" si="10"/>
        <v>1140.464951056995</v>
      </c>
      <c r="T6" s="66">
        <f t="shared" si="11"/>
        <v>0.11983710300867242</v>
      </c>
      <c r="U6" s="39">
        <v>8.2138181818181805E-2</v>
      </c>
      <c r="V6" s="40">
        <v>2604.181818181818</v>
      </c>
      <c r="W6" s="40">
        <f t="shared" si="12"/>
        <v>0.76662748754776655</v>
      </c>
      <c r="X6" s="40">
        <f t="shared" si="13"/>
        <v>3870.1650897669911</v>
      </c>
      <c r="Y6" s="68">
        <f t="shared" si="14"/>
        <v>8.0124456885076509E-2</v>
      </c>
      <c r="Z6" s="41"/>
      <c r="AA6" s="41"/>
      <c r="AB6" s="41">
        <f t="shared" si="15"/>
        <v>0</v>
      </c>
      <c r="AC6" s="41">
        <f t="shared" si="16"/>
        <v>0</v>
      </c>
      <c r="AD6" s="41" t="e">
        <f t="shared" si="17"/>
        <v>#DIV/0!</v>
      </c>
      <c r="AE6" s="42">
        <v>9.3826363636363638E-2</v>
      </c>
      <c r="AF6" s="43">
        <v>2630.7272727272725</v>
      </c>
      <c r="AG6" s="43">
        <f t="shared" si="18"/>
        <v>0.87571781877896959</v>
      </c>
      <c r="AH6" s="43">
        <f t="shared" si="19"/>
        <v>5268.8114295956511</v>
      </c>
      <c r="AI6" s="69">
        <f t="shared" si="20"/>
        <v>7.3928754316553852E-2</v>
      </c>
      <c r="AJ6" s="44"/>
      <c r="AK6" s="44"/>
      <c r="AL6" s="44">
        <f t="shared" si="21"/>
        <v>0</v>
      </c>
      <c r="AM6" s="44">
        <f t="shared" si="22"/>
        <v>0</v>
      </c>
      <c r="AN6" s="44" t="e">
        <f t="shared" si="23"/>
        <v>#DIV/0!</v>
      </c>
    </row>
    <row r="7" spans="1:40" x14ac:dyDescent="0.25">
      <c r="A7" s="26">
        <v>9.7405454545454559E-2</v>
      </c>
      <c r="B7" s="27">
        <v>12694.636363636364</v>
      </c>
      <c r="C7" s="28">
        <f t="shared" si="0"/>
        <v>0.90912286148389654</v>
      </c>
      <c r="D7" s="29">
        <f t="shared" si="1"/>
        <v>2632.1904317556264</v>
      </c>
      <c r="E7" s="65">
        <f t="shared" si="2"/>
        <v>0.15928955537418865</v>
      </c>
      <c r="F7" s="32"/>
      <c r="G7" s="31"/>
      <c r="H7" s="31">
        <f t="shared" si="3"/>
        <v>0</v>
      </c>
      <c r="I7" s="31">
        <f t="shared" si="4"/>
        <v>0</v>
      </c>
      <c r="J7" s="30" t="e">
        <f t="shared" si="5"/>
        <v>#DIV/0!</v>
      </c>
      <c r="K7" s="33">
        <v>0.10474818181818181</v>
      </c>
      <c r="L7" s="34">
        <v>6447.818181818182</v>
      </c>
      <c r="M7" s="35">
        <f t="shared" si="6"/>
        <v>0.97765538115057016</v>
      </c>
      <c r="N7" s="36">
        <f t="shared" si="7"/>
        <v>3982.0543350193971</v>
      </c>
      <c r="O7" s="38">
        <f t="shared" si="8"/>
        <v>9.8419248590824779E-2</v>
      </c>
      <c r="P7" s="37">
        <v>0.04</v>
      </c>
      <c r="Q7" s="35">
        <v>1096.6559130000001</v>
      </c>
      <c r="R7" s="35">
        <f t="shared" si="9"/>
        <v>0.37333550394127119</v>
      </c>
      <c r="S7" s="35">
        <f t="shared" si="10"/>
        <v>1520.61993474266</v>
      </c>
      <c r="T7" s="66">
        <f t="shared" si="11"/>
        <v>0.11479174322401728</v>
      </c>
      <c r="U7" s="39">
        <v>0.10774727272727275</v>
      </c>
      <c r="V7" s="40">
        <v>4365.454545454545</v>
      </c>
      <c r="W7" s="40">
        <f t="shared" si="12"/>
        <v>1.0056470590483491</v>
      </c>
      <c r="X7" s="40">
        <f t="shared" si="13"/>
        <v>5076.8074505197837</v>
      </c>
      <c r="Y7" s="68">
        <f t="shared" si="14"/>
        <v>7.8055024591711084E-2</v>
      </c>
      <c r="Z7" s="41"/>
      <c r="AA7" s="41"/>
      <c r="AB7" s="41">
        <f t="shared" si="15"/>
        <v>0</v>
      </c>
      <c r="AC7" s="41">
        <f t="shared" si="16"/>
        <v>0</v>
      </c>
      <c r="AD7" s="41" t="e">
        <f t="shared" si="17"/>
        <v>#DIV/0!</v>
      </c>
      <c r="AE7" s="42">
        <v>0.10716272727272727</v>
      </c>
      <c r="AF7" s="43">
        <v>3417.7272727272721</v>
      </c>
      <c r="AG7" s="43">
        <f t="shared" si="18"/>
        <v>1.000191269752116</v>
      </c>
      <c r="AH7" s="43">
        <f t="shared" si="19"/>
        <v>6017.7137895852666</v>
      </c>
      <c r="AI7" s="69">
        <f t="shared" si="20"/>
        <v>7.3627019436698485E-2</v>
      </c>
      <c r="AJ7" s="44"/>
      <c r="AK7" s="44"/>
      <c r="AL7" s="44">
        <f t="shared" si="21"/>
        <v>0</v>
      </c>
      <c r="AM7" s="44">
        <f t="shared" si="22"/>
        <v>0</v>
      </c>
      <c r="AN7" s="44" t="e">
        <f t="shared" si="23"/>
        <v>#DIV/0!</v>
      </c>
    </row>
    <row r="8" spans="1:40" x14ac:dyDescent="0.25">
      <c r="A8" s="26">
        <v>0.10933727272727273</v>
      </c>
      <c r="B8" s="27">
        <v>15685.000000000002</v>
      </c>
      <c r="C8" s="28">
        <f t="shared" si="0"/>
        <v>1.0204871453300144</v>
      </c>
      <c r="D8" s="29">
        <f t="shared" si="1"/>
        <v>2954.6243015855089</v>
      </c>
      <c r="E8" s="65">
        <f t="shared" si="2"/>
        <v>0.15620021922480642</v>
      </c>
      <c r="F8" s="32"/>
      <c r="G8" s="31"/>
      <c r="H8" s="31">
        <f t="shared" si="3"/>
        <v>0</v>
      </c>
      <c r="I8" s="31">
        <f t="shared" si="4"/>
        <v>0</v>
      </c>
      <c r="J8" s="30" t="e">
        <f t="shared" si="5"/>
        <v>#DIV/0!</v>
      </c>
      <c r="K8" s="33">
        <v>0.11690909090909091</v>
      </c>
      <c r="L8" s="34">
        <v>7917.7272727272739</v>
      </c>
      <c r="M8" s="35">
        <f t="shared" si="6"/>
        <v>1.0911578592465336</v>
      </c>
      <c r="N8" s="36">
        <f t="shared" si="7"/>
        <v>4444.3573547251381</v>
      </c>
      <c r="O8" s="38">
        <f t="shared" si="8"/>
        <v>9.7020659099904011E-2</v>
      </c>
      <c r="P8" s="37">
        <v>0.05</v>
      </c>
      <c r="Q8" s="35">
        <v>1649.410707</v>
      </c>
      <c r="R8" s="35">
        <f t="shared" si="9"/>
        <v>0.46666937992658902</v>
      </c>
      <c r="S8" s="35">
        <f t="shared" si="10"/>
        <v>1900.774918428325</v>
      </c>
      <c r="T8" s="66">
        <f t="shared" si="11"/>
        <v>0.11049663434704775</v>
      </c>
      <c r="U8" s="39">
        <v>0.12038000000000001</v>
      </c>
      <c r="V8" s="40">
        <v>5368.818181818182</v>
      </c>
      <c r="W8" s="40">
        <f t="shared" si="12"/>
        <v>1.1235531991112557</v>
      </c>
      <c r="X8" s="40">
        <f t="shared" si="13"/>
        <v>5672.0329473256324</v>
      </c>
      <c r="Y8" s="68">
        <f t="shared" si="14"/>
        <v>7.690489532074149E-2</v>
      </c>
      <c r="Z8" s="41"/>
      <c r="AA8" s="41"/>
      <c r="AB8" s="41">
        <f t="shared" si="15"/>
        <v>0</v>
      </c>
      <c r="AC8" s="41">
        <f t="shared" si="16"/>
        <v>0</v>
      </c>
      <c r="AD8" s="41" t="e">
        <f t="shared" si="17"/>
        <v>#DIV/0!</v>
      </c>
      <c r="AE8" s="42">
        <v>0.12017272727272728</v>
      </c>
      <c r="AF8" s="43">
        <v>4267.818181818182</v>
      </c>
      <c r="AG8" s="43">
        <f t="shared" si="18"/>
        <v>1.1216186424090147</v>
      </c>
      <c r="AH8" s="43">
        <f t="shared" si="19"/>
        <v>6748.2892274728865</v>
      </c>
      <c r="AI8" s="69">
        <f t="shared" si="20"/>
        <v>7.3110778057339731E-2</v>
      </c>
      <c r="AJ8" s="44"/>
      <c r="AK8" s="44"/>
      <c r="AL8" s="44">
        <f t="shared" si="21"/>
        <v>0</v>
      </c>
      <c r="AM8" s="44">
        <f t="shared" si="22"/>
        <v>0</v>
      </c>
      <c r="AN8" s="44" t="e">
        <f t="shared" si="23"/>
        <v>#DIV/0!</v>
      </c>
    </row>
    <row r="9" spans="1:40" x14ac:dyDescent="0.25">
      <c r="A9" s="26">
        <v>0.12105500000000002</v>
      </c>
      <c r="B9" s="27">
        <v>18925.500000000004</v>
      </c>
      <c r="C9" s="28">
        <f t="shared" si="0"/>
        <v>1.1298532357402649</v>
      </c>
      <c r="D9" s="29">
        <f t="shared" si="1"/>
        <v>3271.272786551016</v>
      </c>
      <c r="E9" s="65">
        <f t="shared" si="2"/>
        <v>0.15375012857833548</v>
      </c>
      <c r="F9" s="32"/>
      <c r="G9" s="31"/>
      <c r="H9" s="31">
        <f t="shared" si="3"/>
        <v>0</v>
      </c>
      <c r="I9" s="31">
        <f t="shared" si="4"/>
        <v>0</v>
      </c>
      <c r="J9" s="30" t="e">
        <f t="shared" si="5"/>
        <v>#DIV/0!</v>
      </c>
      <c r="K9" s="33">
        <v>0.12961249999999999</v>
      </c>
      <c r="L9" s="34">
        <v>9555.4166666666661</v>
      </c>
      <c r="M9" s="35">
        <f t="shared" si="6"/>
        <v>1.2097237001147003</v>
      </c>
      <c r="N9" s="36">
        <f t="shared" si="7"/>
        <v>4927.2837822958245</v>
      </c>
      <c r="O9" s="38">
        <f t="shared" si="8"/>
        <v>9.5261212180868859E-2</v>
      </c>
      <c r="P9" s="37">
        <v>0.06</v>
      </c>
      <c r="Q9" s="35">
        <v>2280.677698</v>
      </c>
      <c r="R9" s="35">
        <f t="shared" si="9"/>
        <v>0.56000325591190681</v>
      </c>
      <c r="S9" s="35">
        <f t="shared" si="10"/>
        <v>2280.92990211399</v>
      </c>
      <c r="T9" s="66">
        <f t="shared" si="11"/>
        <v>0.10610153430263725</v>
      </c>
      <c r="U9" s="39">
        <v>0.13291416666666667</v>
      </c>
      <c r="V9" s="40">
        <v>6491.9999999999991</v>
      </c>
      <c r="W9" s="40">
        <f t="shared" si="12"/>
        <v>1.2405394348358527</v>
      </c>
      <c r="X9" s="40">
        <f t="shared" si="13"/>
        <v>6262.6144916071071</v>
      </c>
      <c r="Y9" s="68">
        <f t="shared" si="14"/>
        <v>7.6281624364223491E-2</v>
      </c>
      <c r="Z9" s="41"/>
      <c r="AA9" s="41"/>
      <c r="AB9" s="41">
        <f t="shared" si="15"/>
        <v>0</v>
      </c>
      <c r="AC9" s="41">
        <f t="shared" si="16"/>
        <v>0</v>
      </c>
      <c r="AD9" s="41" t="e">
        <f t="shared" si="17"/>
        <v>#DIV/0!</v>
      </c>
      <c r="AE9" s="42">
        <v>0.1331691666666667</v>
      </c>
      <c r="AF9" s="43">
        <v>5201.833333333333</v>
      </c>
      <c r="AG9" s="43">
        <f t="shared" si="18"/>
        <v>1.2429194486734787</v>
      </c>
      <c r="AH9" s="43">
        <f t="shared" si="19"/>
        <v>7478.1031706863532</v>
      </c>
      <c r="AI9" s="69">
        <f t="shared" si="20"/>
        <v>7.2566537369048806E-2</v>
      </c>
      <c r="AJ9" s="44"/>
      <c r="AK9" s="44"/>
      <c r="AL9" s="44">
        <f t="shared" si="21"/>
        <v>0</v>
      </c>
      <c r="AM9" s="44">
        <f t="shared" si="22"/>
        <v>0</v>
      </c>
      <c r="AN9" s="44" t="e">
        <f t="shared" si="23"/>
        <v>#DIV/0!</v>
      </c>
    </row>
    <row r="10" spans="1:40" x14ac:dyDescent="0.25">
      <c r="A10" s="26">
        <v>0.13287750000000001</v>
      </c>
      <c r="B10" s="27">
        <v>22359.416666666664</v>
      </c>
      <c r="C10" s="28">
        <f t="shared" si="0"/>
        <v>1.2401972106239068</v>
      </c>
      <c r="D10" s="29">
        <f t="shared" si="1"/>
        <v>3590.7525479735041</v>
      </c>
      <c r="E10" s="65">
        <f t="shared" si="2"/>
        <v>0.15076174708358664</v>
      </c>
      <c r="F10" s="32"/>
      <c r="G10" s="31"/>
      <c r="H10" s="31">
        <f t="shared" si="3"/>
        <v>0</v>
      </c>
      <c r="I10" s="31">
        <f t="shared" si="4"/>
        <v>0</v>
      </c>
      <c r="J10" s="30" t="e">
        <f t="shared" si="5"/>
        <v>#DIV/0!</v>
      </c>
      <c r="K10" s="33">
        <v>0.14137666666666668</v>
      </c>
      <c r="L10" s="34">
        <v>11259.000000000002</v>
      </c>
      <c r="M10" s="35">
        <f t="shared" si="6"/>
        <v>1.3195232273884281</v>
      </c>
      <c r="N10" s="36">
        <f t="shared" si="7"/>
        <v>5374.5044410200362</v>
      </c>
      <c r="O10" s="38">
        <f t="shared" si="8"/>
        <v>9.4341894402226387E-2</v>
      </c>
      <c r="P10" s="37">
        <v>7.0000000000000007E-2</v>
      </c>
      <c r="Q10" s="35">
        <v>3017.9140419999999</v>
      </c>
      <c r="R10" s="35">
        <f t="shared" si="9"/>
        <v>0.65333713189722464</v>
      </c>
      <c r="S10" s="35">
        <f t="shared" si="10"/>
        <v>2661.0848857996552</v>
      </c>
      <c r="T10" s="66">
        <f t="shared" si="11"/>
        <v>0.10315042814075004</v>
      </c>
      <c r="U10" s="39">
        <v>0.14616749999999998</v>
      </c>
      <c r="V10" s="40">
        <v>7722.5833333333339</v>
      </c>
      <c r="W10" s="40">
        <f t="shared" si="12"/>
        <v>1.3642379318083937</v>
      </c>
      <c r="X10" s="40">
        <f t="shared" si="13"/>
        <v>6887.0815403573615</v>
      </c>
      <c r="Y10" s="68">
        <f t="shared" si="14"/>
        <v>7.5031725182722886E-2</v>
      </c>
      <c r="Z10" s="41"/>
      <c r="AA10" s="41"/>
      <c r="AB10" s="41">
        <f t="shared" si="15"/>
        <v>0</v>
      </c>
      <c r="AC10" s="41">
        <f t="shared" si="16"/>
        <v>0</v>
      </c>
      <c r="AD10" s="41" t="e">
        <f t="shared" si="17"/>
        <v>#DIV/0!</v>
      </c>
      <c r="AE10" s="42">
        <v>0.14556833333333333</v>
      </c>
      <c r="AF10" s="43">
        <v>6148.0000000000009</v>
      </c>
      <c r="AG10" s="43">
        <f t="shared" si="18"/>
        <v>1.3586456770722737</v>
      </c>
      <c r="AH10" s="43">
        <f t="shared" si="19"/>
        <v>8174.3773149554963</v>
      </c>
      <c r="AI10" s="69">
        <f t="shared" si="20"/>
        <v>7.1777341843698161E-2</v>
      </c>
      <c r="AJ10" s="44"/>
      <c r="AK10" s="44"/>
      <c r="AL10" s="44">
        <f t="shared" si="21"/>
        <v>0</v>
      </c>
      <c r="AM10" s="44">
        <f t="shared" si="22"/>
        <v>0</v>
      </c>
      <c r="AN10" s="44" t="e">
        <f t="shared" si="23"/>
        <v>#DIV/0!</v>
      </c>
    </row>
    <row r="11" spans="1:40" x14ac:dyDescent="0.25">
      <c r="A11" s="26">
        <v>0.14477333333333334</v>
      </c>
      <c r="B11" s="27">
        <v>26194.666666666672</v>
      </c>
      <c r="C11" s="28">
        <f t="shared" si="0"/>
        <v>1.351225633931441</v>
      </c>
      <c r="D11" s="29">
        <f t="shared" si="1"/>
        <v>3912.2139981959631</v>
      </c>
      <c r="E11" s="65">
        <f t="shared" si="2"/>
        <v>0.14878848375945702</v>
      </c>
      <c r="F11" s="32"/>
      <c r="G11" s="31"/>
      <c r="H11" s="31">
        <f t="shared" si="3"/>
        <v>0</v>
      </c>
      <c r="I11" s="31">
        <f t="shared" si="4"/>
        <v>0</v>
      </c>
      <c r="J11" s="30" t="e">
        <f t="shared" si="5"/>
        <v>#DIV/0!</v>
      </c>
      <c r="K11" s="33">
        <v>0.15500666666666665</v>
      </c>
      <c r="L11" s="34">
        <v>13245.916666666672</v>
      </c>
      <c r="M11" s="35">
        <f t="shared" si="6"/>
        <v>1.4467373003564159</v>
      </c>
      <c r="N11" s="36">
        <f t="shared" si="7"/>
        <v>5892.655683783596</v>
      </c>
      <c r="O11" s="38">
        <f t="shared" si="8"/>
        <v>9.2329718916704551E-2</v>
      </c>
      <c r="P11" s="37">
        <v>0.08</v>
      </c>
      <c r="Q11" s="35">
        <v>3906.3114089999999</v>
      </c>
      <c r="R11" s="35">
        <f t="shared" si="9"/>
        <v>0.74667100788254237</v>
      </c>
      <c r="S11" s="35">
        <f t="shared" si="10"/>
        <v>3041.23986948532</v>
      </c>
      <c r="T11" s="66">
        <f t="shared" si="11"/>
        <v>0.10222265044564099</v>
      </c>
      <c r="U11" s="39">
        <v>0.15995916666666668</v>
      </c>
      <c r="V11" s="40">
        <v>9115.9166666666661</v>
      </c>
      <c r="W11" s="40">
        <f t="shared" si="12"/>
        <v>1.4929609024381449</v>
      </c>
      <c r="X11" s="40">
        <f t="shared" si="13"/>
        <v>7536.9136364851756</v>
      </c>
      <c r="Y11" s="68">
        <f t="shared" si="14"/>
        <v>7.3954745572230154E-2</v>
      </c>
      <c r="Z11" s="41"/>
      <c r="AA11" s="41"/>
      <c r="AB11" s="41">
        <f t="shared" si="15"/>
        <v>0</v>
      </c>
      <c r="AC11" s="41">
        <f t="shared" si="16"/>
        <v>0</v>
      </c>
      <c r="AD11" s="41" t="e">
        <f t="shared" si="17"/>
        <v>#DIV/0!</v>
      </c>
      <c r="AE11" s="42">
        <v>0.15904833333333335</v>
      </c>
      <c r="AF11" s="43">
        <v>7212.9166666666661</v>
      </c>
      <c r="AG11" s="43">
        <f t="shared" si="18"/>
        <v>1.4844597419004821</v>
      </c>
      <c r="AH11" s="43">
        <f t="shared" si="19"/>
        <v>8931.345562666882</v>
      </c>
      <c r="AI11" s="69">
        <f t="shared" si="20"/>
        <v>7.0540738333348493E-2</v>
      </c>
      <c r="AJ11" s="44"/>
      <c r="AK11" s="44"/>
      <c r="AL11" s="44">
        <f t="shared" si="21"/>
        <v>0</v>
      </c>
      <c r="AM11" s="44">
        <f t="shared" si="22"/>
        <v>0</v>
      </c>
      <c r="AN11" s="44" t="e">
        <f t="shared" si="23"/>
        <v>#DIV/0!</v>
      </c>
    </row>
    <row r="12" spans="1:40" x14ac:dyDescent="0.25">
      <c r="A12" s="26">
        <v>0.15668916666666668</v>
      </c>
      <c r="B12" s="27">
        <v>30253.833333333328</v>
      </c>
      <c r="C12" s="28">
        <f t="shared" si="0"/>
        <v>1.4624407249909459</v>
      </c>
      <c r="D12" s="29">
        <f t="shared" si="1"/>
        <v>4234.2159090002324</v>
      </c>
      <c r="E12" s="65">
        <f t="shared" si="2"/>
        <v>0.14670200790247448</v>
      </c>
      <c r="F12" s="32"/>
      <c r="G12" s="31"/>
      <c r="H12" s="31">
        <f t="shared" si="3"/>
        <v>0</v>
      </c>
      <c r="I12" s="31">
        <f t="shared" si="4"/>
        <v>0</v>
      </c>
      <c r="J12" s="30" t="e">
        <f t="shared" si="5"/>
        <v>#DIV/0!</v>
      </c>
      <c r="K12" s="33">
        <v>0.16743333333333332</v>
      </c>
      <c r="L12" s="34">
        <v>15220.416666666666</v>
      </c>
      <c r="M12" s="35">
        <f t="shared" si="6"/>
        <v>1.5627201969141709</v>
      </c>
      <c r="N12" s="36">
        <f t="shared" si="7"/>
        <v>6365.0616101769829</v>
      </c>
      <c r="O12" s="38">
        <f t="shared" si="8"/>
        <v>9.0929110755278361E-2</v>
      </c>
      <c r="P12" s="37">
        <v>0.09</v>
      </c>
      <c r="Q12" s="35">
        <v>4799.837407</v>
      </c>
      <c r="R12" s="35">
        <f t="shared" si="9"/>
        <v>0.84000488386786021</v>
      </c>
      <c r="S12" s="35">
        <f t="shared" si="10"/>
        <v>3421.3948531709848</v>
      </c>
      <c r="T12" s="66">
        <f t="shared" si="11"/>
        <v>9.9243427850412361E-2</v>
      </c>
      <c r="U12" s="39">
        <v>0.17239000000000002</v>
      </c>
      <c r="V12" s="40">
        <v>10484.833333333332</v>
      </c>
      <c r="W12" s="40">
        <f t="shared" si="12"/>
        <v>1.6089826881108937</v>
      </c>
      <c r="X12" s="40">
        <f t="shared" si="13"/>
        <v>8122.6263481430951</v>
      </c>
      <c r="Y12" s="68">
        <f t="shared" si="14"/>
        <v>7.3235450725091564E-2</v>
      </c>
      <c r="Z12" s="41"/>
      <c r="AA12" s="41"/>
      <c r="AB12" s="41">
        <f t="shared" si="15"/>
        <v>0</v>
      </c>
      <c r="AC12" s="41">
        <f t="shared" si="16"/>
        <v>0</v>
      </c>
      <c r="AD12" s="41" t="e">
        <f t="shared" si="17"/>
        <v>#DIV/0!</v>
      </c>
      <c r="AE12" s="42">
        <v>0.17212750000000002</v>
      </c>
      <c r="AF12" s="43">
        <v>8423.9166666666661</v>
      </c>
      <c r="AG12" s="43">
        <f t="shared" si="18"/>
        <v>1.6065326738662791</v>
      </c>
      <c r="AH12" s="43">
        <f t="shared" si="19"/>
        <v>9665.8050488087083</v>
      </c>
      <c r="AI12" s="69">
        <f t="shared" si="20"/>
        <v>7.0339758222165927E-2</v>
      </c>
      <c r="AJ12" s="44"/>
      <c r="AK12" s="44"/>
      <c r="AL12" s="44">
        <f t="shared" si="21"/>
        <v>0</v>
      </c>
      <c r="AM12" s="44">
        <f t="shared" si="22"/>
        <v>0</v>
      </c>
      <c r="AN12" s="44" t="e">
        <f t="shared" si="23"/>
        <v>#DIV/0!</v>
      </c>
    </row>
    <row r="13" spans="1:40" x14ac:dyDescent="0.25">
      <c r="A13" s="26">
        <v>0.16912916666666666</v>
      </c>
      <c r="B13" s="27">
        <v>34608.916666666672</v>
      </c>
      <c r="C13" s="28">
        <f t="shared" si="0"/>
        <v>1.5785480667166811</v>
      </c>
      <c r="D13" s="29">
        <f t="shared" si="1"/>
        <v>4570.3823908861077</v>
      </c>
      <c r="E13" s="65">
        <f t="shared" si="2"/>
        <v>0.14404048557180402</v>
      </c>
      <c r="F13" s="32"/>
      <c r="G13" s="31"/>
      <c r="H13" s="31">
        <f t="shared" si="3"/>
        <v>0</v>
      </c>
      <c r="I13" s="31">
        <f t="shared" si="4"/>
        <v>0</v>
      </c>
      <c r="J13" s="30" t="e">
        <f t="shared" si="5"/>
        <v>#DIV/0!</v>
      </c>
      <c r="K13" s="33">
        <v>0.18003166666666667</v>
      </c>
      <c r="L13" s="34">
        <v>17360.5</v>
      </c>
      <c r="M13" s="35">
        <f t="shared" si="6"/>
        <v>1.680305325009674</v>
      </c>
      <c r="N13" s="36">
        <f t="shared" si="7"/>
        <v>6843.9935304569735</v>
      </c>
      <c r="O13" s="38">
        <f t="shared" si="8"/>
        <v>8.970665733388182E-2</v>
      </c>
      <c r="P13" s="37">
        <v>0.1</v>
      </c>
      <c r="Q13" s="35">
        <v>5893.3901249999999</v>
      </c>
      <c r="R13" s="35">
        <f t="shared" si="9"/>
        <v>0.93333875985317805</v>
      </c>
      <c r="S13" s="35">
        <f t="shared" si="10"/>
        <v>3801.54983685665</v>
      </c>
      <c r="T13" s="66">
        <f t="shared" si="11"/>
        <v>9.8701883488292882E-2</v>
      </c>
      <c r="U13" s="39">
        <v>0.18521916666666668</v>
      </c>
      <c r="V13" s="40">
        <v>11954</v>
      </c>
      <c r="W13" s="40">
        <f t="shared" si="12"/>
        <v>1.7287222731770577</v>
      </c>
      <c r="X13" s="40">
        <f t="shared" si="13"/>
        <v>8727.1076242692379</v>
      </c>
      <c r="Y13" s="68">
        <f t="shared" si="14"/>
        <v>7.2331149401595074E-2</v>
      </c>
      <c r="Z13" s="41"/>
      <c r="AA13" s="41"/>
      <c r="AB13" s="41">
        <f t="shared" si="15"/>
        <v>0</v>
      </c>
      <c r="AC13" s="41">
        <f t="shared" si="16"/>
        <v>0</v>
      </c>
      <c r="AD13" s="41" t="e">
        <f t="shared" si="17"/>
        <v>#DIV/0!</v>
      </c>
      <c r="AE13" s="42">
        <v>0.17212750000000002</v>
      </c>
      <c r="AF13" s="43">
        <v>8423.9166666666661</v>
      </c>
      <c r="AG13" s="43">
        <f t="shared" si="18"/>
        <v>1.6065326738662791</v>
      </c>
      <c r="AH13" s="43">
        <f t="shared" si="19"/>
        <v>9665.8050488087083</v>
      </c>
      <c r="AI13" s="69">
        <f t="shared" si="20"/>
        <v>7.0339758222165927E-2</v>
      </c>
      <c r="AJ13" s="44"/>
      <c r="AK13" s="44"/>
      <c r="AL13" s="44">
        <f t="shared" si="21"/>
        <v>0</v>
      </c>
      <c r="AM13" s="44">
        <f t="shared" si="22"/>
        <v>0</v>
      </c>
      <c r="AN13" s="44" t="e">
        <f t="shared" si="23"/>
        <v>#DIV/0!</v>
      </c>
    </row>
    <row r="14" spans="1:40" x14ac:dyDescent="0.25">
      <c r="A14" s="26">
        <v>0.18102416666666668</v>
      </c>
      <c r="B14" s="27">
        <v>39228.916666666664</v>
      </c>
      <c r="C14" s="28">
        <f t="shared" si="0"/>
        <v>1.6895687122012168</v>
      </c>
      <c r="D14" s="29">
        <f t="shared" si="1"/>
        <v>4891.8213219176578</v>
      </c>
      <c r="E14" s="65">
        <f t="shared" si="2"/>
        <v>0.14251703902851484</v>
      </c>
      <c r="F14" s="32"/>
      <c r="G14" s="31"/>
      <c r="H14" s="31">
        <f t="shared" si="3"/>
        <v>0</v>
      </c>
      <c r="I14" s="31">
        <f t="shared" si="4"/>
        <v>0</v>
      </c>
      <c r="J14" s="30" t="e">
        <f t="shared" si="5"/>
        <v>#DIV/0!</v>
      </c>
      <c r="K14" s="33">
        <v>0.18003166666666667</v>
      </c>
      <c r="L14" s="34">
        <v>17360.5</v>
      </c>
      <c r="M14" s="35">
        <f t="shared" si="6"/>
        <v>1.680305325009674</v>
      </c>
      <c r="N14" s="36">
        <f t="shared" si="7"/>
        <v>6843.9935304569735</v>
      </c>
      <c r="O14" s="38">
        <f t="shared" si="8"/>
        <v>8.970665733388182E-2</v>
      </c>
      <c r="P14" s="37">
        <v>0.11</v>
      </c>
      <c r="Q14" s="35">
        <v>6991.6780760000001</v>
      </c>
      <c r="R14" s="35">
        <f t="shared" si="9"/>
        <v>1.0266726358384959</v>
      </c>
      <c r="S14" s="35">
        <f t="shared" si="10"/>
        <v>4181.7048205423152</v>
      </c>
      <c r="T14" s="66">
        <f t="shared" si="11"/>
        <v>9.6773467443335953E-2</v>
      </c>
      <c r="U14" s="39">
        <v>0.19822833333333331</v>
      </c>
      <c r="V14" s="40">
        <v>13504.333333333336</v>
      </c>
      <c r="W14" s="40">
        <f t="shared" si="12"/>
        <v>1.8501418680109569</v>
      </c>
      <c r="X14" s="40">
        <f t="shared" si="13"/>
        <v>9340.0700927073794</v>
      </c>
      <c r="Y14" s="68">
        <f t="shared" si="14"/>
        <v>7.1338776556463313E-2</v>
      </c>
      <c r="Z14" s="41"/>
      <c r="AA14" s="41"/>
      <c r="AB14" s="41">
        <f t="shared" si="15"/>
        <v>0</v>
      </c>
      <c r="AC14" s="41">
        <f t="shared" si="16"/>
        <v>0</v>
      </c>
      <c r="AD14" s="41" t="e">
        <f t="shared" si="17"/>
        <v>#DIV/0!</v>
      </c>
      <c r="AE14" s="42">
        <v>0.19806499999999996</v>
      </c>
      <c r="AF14" s="43">
        <v>10932.166666666666</v>
      </c>
      <c r="AG14" s="43">
        <f t="shared" si="18"/>
        <v>1.8486174147031966</v>
      </c>
      <c r="AH14" s="43">
        <f t="shared" si="19"/>
        <v>11122.323144136157</v>
      </c>
      <c r="AI14" s="69">
        <f t="shared" si="20"/>
        <v>6.8941082588528727E-2</v>
      </c>
      <c r="AJ14" s="44"/>
      <c r="AK14" s="44"/>
      <c r="AL14" s="44">
        <f t="shared" si="21"/>
        <v>0</v>
      </c>
      <c r="AM14" s="44">
        <f t="shared" si="22"/>
        <v>0</v>
      </c>
      <c r="AN14" s="44" t="e">
        <f t="shared" si="23"/>
        <v>#DIV/0!</v>
      </c>
    </row>
    <row r="15" spans="1:40" x14ac:dyDescent="0.25">
      <c r="A15" s="26">
        <v>0.19320249999999997</v>
      </c>
      <c r="B15" s="27">
        <v>44049.833333333336</v>
      </c>
      <c r="C15" s="28">
        <f t="shared" si="0"/>
        <v>1.803233817505336</v>
      </c>
      <c r="D15" s="29">
        <f t="shared" si="1"/>
        <v>5220.9167778581832</v>
      </c>
      <c r="E15" s="65">
        <f t="shared" si="2"/>
        <v>0.14049225250737485</v>
      </c>
      <c r="F15" s="32"/>
      <c r="G15" s="31"/>
      <c r="H15" s="31">
        <f t="shared" si="3"/>
        <v>0</v>
      </c>
      <c r="I15" s="31">
        <f t="shared" si="4"/>
        <v>0</v>
      </c>
      <c r="J15" s="30" t="e">
        <f t="shared" si="5"/>
        <v>#DIV/0!</v>
      </c>
      <c r="K15" s="33">
        <v>0.20475083333333333</v>
      </c>
      <c r="L15" s="34">
        <v>21975.083333333336</v>
      </c>
      <c r="M15" s="35">
        <f t="shared" si="6"/>
        <v>1.9110188886223807</v>
      </c>
      <c r="N15" s="36">
        <f t="shared" si="7"/>
        <v>7783.7049705459631</v>
      </c>
      <c r="O15" s="38">
        <f t="shared" si="8"/>
        <v>8.7788862903972628E-2</v>
      </c>
      <c r="P15" s="37">
        <v>0.12</v>
      </c>
      <c r="Q15" s="35">
        <v>8244.7303350000002</v>
      </c>
      <c r="R15" s="35">
        <f t="shared" si="9"/>
        <v>1.1200065118238136</v>
      </c>
      <c r="S15" s="35">
        <f t="shared" si="10"/>
        <v>4561.85980422798</v>
      </c>
      <c r="T15" s="66">
        <f t="shared" si="11"/>
        <v>9.5890197376652345E-2</v>
      </c>
      <c r="U15" s="39">
        <v>0.21075916666666664</v>
      </c>
      <c r="V15" s="40">
        <v>15070.333333333332</v>
      </c>
      <c r="W15" s="40">
        <f t="shared" si="12"/>
        <v>1.9670969924435588</v>
      </c>
      <c r="X15" s="40">
        <f t="shared" si="13"/>
        <v>9930.4945778719666</v>
      </c>
      <c r="Y15" s="68">
        <f t="shared" si="14"/>
        <v>7.0426139022274417E-2</v>
      </c>
      <c r="Z15" s="41"/>
      <c r="AA15" s="41"/>
      <c r="AB15" s="41">
        <f>(Z15/($J$37*$D$39))</f>
        <v>0</v>
      </c>
      <c r="AC15" s="41">
        <f>((Z15*$D$40)/($G$37*$D$39))</f>
        <v>0</v>
      </c>
      <c r="AD15" s="41" t="e">
        <f>((AA15*$D$40)/(2*$D$41*$J$37*(AB15^2)))</f>
        <v>#DIV/0!</v>
      </c>
      <c r="AE15" s="42">
        <v>0.21103833333333336</v>
      </c>
      <c r="AF15" s="43">
        <v>12260.25</v>
      </c>
      <c r="AG15" s="43">
        <f t="shared" si="18"/>
        <v>1.9697025631481495</v>
      </c>
      <c r="AH15" s="43">
        <f t="shared" si="19"/>
        <v>11850.839568491429</v>
      </c>
      <c r="AI15" s="69">
        <f t="shared" si="20"/>
        <v>6.810264202329136E-2</v>
      </c>
      <c r="AJ15" s="44"/>
      <c r="AK15" s="44"/>
      <c r="AL15" s="44">
        <f t="shared" si="21"/>
        <v>0</v>
      </c>
      <c r="AM15" s="44">
        <f t="shared" si="22"/>
        <v>0</v>
      </c>
      <c r="AN15" s="44" t="e">
        <f t="shared" si="23"/>
        <v>#DIV/0!</v>
      </c>
    </row>
    <row r="16" spans="1:40" x14ac:dyDescent="0.25">
      <c r="A16" s="26">
        <v>0.20477999999999999</v>
      </c>
      <c r="B16" s="27">
        <v>48849.750000000007</v>
      </c>
      <c r="C16" s="28">
        <f t="shared" si="0"/>
        <v>1.9112911124273377</v>
      </c>
      <c r="D16" s="29">
        <f t="shared" si="1"/>
        <v>5533.7758971534995</v>
      </c>
      <c r="E16" s="65">
        <f t="shared" si="2"/>
        <v>0.13868224318464636</v>
      </c>
      <c r="F16" s="32"/>
      <c r="G16" s="31"/>
      <c r="H16" s="31">
        <f t="shared" si="3"/>
        <v>0</v>
      </c>
      <c r="I16" s="31">
        <f t="shared" si="4"/>
        <v>0</v>
      </c>
      <c r="J16" s="30" t="e">
        <f t="shared" si="5"/>
        <v>#DIV/0!</v>
      </c>
      <c r="K16" s="33">
        <v>0.20475083333333333</v>
      </c>
      <c r="L16" s="34">
        <v>21975.083333333336</v>
      </c>
      <c r="M16" s="35">
        <f t="shared" si="6"/>
        <v>1.9110188886223807</v>
      </c>
      <c r="N16" s="36">
        <f t="shared" si="7"/>
        <v>7783.7049705459631</v>
      </c>
      <c r="O16" s="38">
        <f t="shared" si="8"/>
        <v>8.7788862903972628E-2</v>
      </c>
      <c r="P16" s="37">
        <v>0.13</v>
      </c>
      <c r="Q16" s="35">
        <v>9418.0616890000001</v>
      </c>
      <c r="R16" s="35">
        <f t="shared" si="9"/>
        <v>1.2133403878091316</v>
      </c>
      <c r="S16" s="35">
        <f t="shared" si="10"/>
        <v>4942.0147879136448</v>
      </c>
      <c r="T16" s="66">
        <f t="shared" si="11"/>
        <v>9.3332967710926196E-2</v>
      </c>
      <c r="U16" s="39">
        <v>0.22386249999999999</v>
      </c>
      <c r="V16" s="40">
        <v>16712.083333333328</v>
      </c>
      <c r="W16" s="40">
        <f t="shared" si="12"/>
        <v>2.0893954812763207</v>
      </c>
      <c r="X16" s="40">
        <f t="shared" si="13"/>
        <v>10547.893966362222</v>
      </c>
      <c r="Y16" s="68">
        <f t="shared" si="14"/>
        <v>6.9223230077928771E-2</v>
      </c>
      <c r="Z16" s="41"/>
      <c r="AA16" s="41"/>
      <c r="AB16" s="41">
        <f t="shared" si="15"/>
        <v>0</v>
      </c>
      <c r="AC16" s="41">
        <f t="shared" si="16"/>
        <v>0</v>
      </c>
      <c r="AD16" s="41" t="e">
        <f t="shared" si="17"/>
        <v>#DIV/0!</v>
      </c>
      <c r="AE16" s="42">
        <v>0.22363333333333335</v>
      </c>
      <c r="AF16" s="43">
        <v>13552.166666666664</v>
      </c>
      <c r="AG16" s="43">
        <f t="shared" si="18"/>
        <v>2.0872565799516574</v>
      </c>
      <c r="AH16" s="43">
        <f t="shared" si="19"/>
        <v>12558.110716853811</v>
      </c>
      <c r="AI16" s="69">
        <f t="shared" si="20"/>
        <v>6.7038299757383249E-2</v>
      </c>
      <c r="AJ16" s="44"/>
      <c r="AK16" s="44"/>
      <c r="AL16" s="44">
        <f t="shared" si="21"/>
        <v>0</v>
      </c>
      <c r="AM16" s="44">
        <f t="shared" si="22"/>
        <v>0</v>
      </c>
      <c r="AN16" s="44" t="e">
        <f t="shared" si="23"/>
        <v>#DIV/0!</v>
      </c>
    </row>
    <row r="17" spans="1:40" x14ac:dyDescent="0.25">
      <c r="A17" s="26">
        <v>0.2166576923076923</v>
      </c>
      <c r="B17" s="27">
        <v>53976.846153846149</v>
      </c>
      <c r="C17" s="28">
        <f t="shared" si="0"/>
        <v>2.0221502185111295</v>
      </c>
      <c r="D17" s="29">
        <f t="shared" si="1"/>
        <v>5854.7471219123299</v>
      </c>
      <c r="E17" s="65">
        <f t="shared" si="2"/>
        <v>0.1368966652069982</v>
      </c>
      <c r="F17" s="32"/>
      <c r="G17" s="31"/>
      <c r="H17" s="31">
        <f t="shared" si="3"/>
        <v>0</v>
      </c>
      <c r="I17" s="31">
        <f t="shared" si="4"/>
        <v>0</v>
      </c>
      <c r="J17" s="30" t="e">
        <f t="shared" si="5"/>
        <v>#DIV/0!</v>
      </c>
      <c r="K17" s="33">
        <v>0.22937249999999998</v>
      </c>
      <c r="L17" s="34">
        <v>26886.083333333332</v>
      </c>
      <c r="M17" s="35">
        <f t="shared" si="6"/>
        <v>2.1408224469442305</v>
      </c>
      <c r="N17" s="36">
        <f t="shared" si="7"/>
        <v>8719.7098995440174</v>
      </c>
      <c r="O17" s="38">
        <f t="shared" si="8"/>
        <v>8.5586465857438315E-2</v>
      </c>
      <c r="P17" s="37">
        <v>0.14000000000000001</v>
      </c>
      <c r="Q17" s="35">
        <v>10985.235971</v>
      </c>
      <c r="R17" s="35">
        <f t="shared" si="9"/>
        <v>1.3066742637944493</v>
      </c>
      <c r="S17" s="35">
        <f t="shared" si="10"/>
        <v>5322.1697715993105</v>
      </c>
      <c r="T17" s="66">
        <f t="shared" si="11"/>
        <v>9.3867136196238446E-2</v>
      </c>
      <c r="U17" s="39">
        <v>0.23601333333333338</v>
      </c>
      <c r="V17" s="40">
        <v>18372</v>
      </c>
      <c r="W17" s="40">
        <f t="shared" si="12"/>
        <v>2.2028039184214809</v>
      </c>
      <c r="X17" s="40">
        <f t="shared" si="13"/>
        <v>11120.413712201476</v>
      </c>
      <c r="Y17" s="68">
        <f t="shared" si="14"/>
        <v>6.8464797209376746E-2</v>
      </c>
      <c r="Z17" s="41"/>
      <c r="AA17" s="41"/>
      <c r="AB17" s="41">
        <f t="shared" si="15"/>
        <v>0</v>
      </c>
      <c r="AC17" s="41">
        <f t="shared" si="16"/>
        <v>0</v>
      </c>
      <c r="AD17" s="41" t="e">
        <f t="shared" si="17"/>
        <v>#DIV/0!</v>
      </c>
      <c r="AE17" s="42">
        <v>0.23613000000000006</v>
      </c>
      <c r="AF17" s="43">
        <v>14977.5</v>
      </c>
      <c r="AG17" s="43">
        <f t="shared" si="18"/>
        <v>2.2038928136413096</v>
      </c>
      <c r="AH17" s="43">
        <f t="shared" si="19"/>
        <v>13259.859965288526</v>
      </c>
      <c r="AI17" s="69">
        <f t="shared" si="20"/>
        <v>6.6454489385356641E-2</v>
      </c>
      <c r="AJ17" s="44"/>
      <c r="AK17" s="44"/>
      <c r="AL17" s="44">
        <f t="shared" si="21"/>
        <v>0</v>
      </c>
      <c r="AM17" s="44">
        <f t="shared" si="22"/>
        <v>0</v>
      </c>
      <c r="AN17" s="44" t="e">
        <f t="shared" si="23"/>
        <v>#DIV/0!</v>
      </c>
    </row>
    <row r="18" spans="1:40" x14ac:dyDescent="0.2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2"/>
        <v>#DIV/0!</v>
      </c>
      <c r="F18" s="32"/>
      <c r="G18" s="31"/>
      <c r="H18" s="31">
        <f t="shared" si="3"/>
        <v>0</v>
      </c>
      <c r="I18" s="31">
        <f t="shared" si="4"/>
        <v>0</v>
      </c>
      <c r="J18" s="30" t="e">
        <f t="shared" si="5"/>
        <v>#DIV/0!</v>
      </c>
      <c r="K18" s="33"/>
      <c r="L18" s="34"/>
      <c r="M18" s="35">
        <f t="shared" si="6"/>
        <v>0</v>
      </c>
      <c r="N18" s="36">
        <f t="shared" si="7"/>
        <v>0</v>
      </c>
      <c r="O18" s="38" t="e">
        <f t="shared" si="8"/>
        <v>#DIV/0!</v>
      </c>
      <c r="P18" s="37">
        <v>0.15</v>
      </c>
      <c r="Q18" s="35">
        <v>12133.795136000001</v>
      </c>
      <c r="R18" s="35">
        <f t="shared" si="9"/>
        <v>1.400008139779767</v>
      </c>
      <c r="S18" s="35">
        <f t="shared" si="10"/>
        <v>5702.3247552849743</v>
      </c>
      <c r="T18" s="66">
        <f t="shared" si="11"/>
        <v>9.0318016050927485E-2</v>
      </c>
      <c r="U18" s="39"/>
      <c r="V18" s="40"/>
      <c r="W18" s="40">
        <f t="shared" si="12"/>
        <v>0</v>
      </c>
      <c r="X18" s="40">
        <f t="shared" si="13"/>
        <v>0</v>
      </c>
      <c r="Y18" s="68" t="e">
        <f t="shared" si="14"/>
        <v>#DIV/0!</v>
      </c>
      <c r="Z18" s="41"/>
      <c r="AA18" s="41"/>
      <c r="AB18" s="41">
        <f t="shared" si="15"/>
        <v>0</v>
      </c>
      <c r="AC18" s="41">
        <f t="shared" si="16"/>
        <v>0</v>
      </c>
      <c r="AD18" s="41" t="e">
        <f t="shared" si="17"/>
        <v>#DIV/0!</v>
      </c>
      <c r="AE18" s="42"/>
      <c r="AF18" s="43"/>
      <c r="AG18" s="43">
        <f t="shared" si="18"/>
        <v>0</v>
      </c>
      <c r="AH18" s="43">
        <f t="shared" si="19"/>
        <v>0</v>
      </c>
      <c r="AI18" s="69" t="e">
        <f t="shared" si="20"/>
        <v>#DIV/0!</v>
      </c>
      <c r="AJ18" s="44"/>
      <c r="AK18" s="44"/>
      <c r="AL18" s="44">
        <f t="shared" si="21"/>
        <v>0</v>
      </c>
      <c r="AM18" s="44">
        <f t="shared" si="22"/>
        <v>0</v>
      </c>
      <c r="AN18" s="44" t="e">
        <f t="shared" si="23"/>
        <v>#DIV/0!</v>
      </c>
    </row>
    <row r="19" spans="1:40" x14ac:dyDescent="0.2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2"/>
        <v>#DIV/0!</v>
      </c>
      <c r="F19" s="32"/>
      <c r="G19" s="31"/>
      <c r="H19" s="31">
        <f t="shared" si="3"/>
        <v>0</v>
      </c>
      <c r="I19" s="31">
        <f t="shared" si="4"/>
        <v>0</v>
      </c>
      <c r="J19" s="30" t="e">
        <f t="shared" si="5"/>
        <v>#DIV/0!</v>
      </c>
      <c r="K19" s="33"/>
      <c r="L19" s="34"/>
      <c r="M19" s="35">
        <f t="shared" si="6"/>
        <v>0</v>
      </c>
      <c r="N19" s="36">
        <f t="shared" si="7"/>
        <v>0</v>
      </c>
      <c r="O19" s="38" t="e">
        <f t="shared" si="8"/>
        <v>#DIV/0!</v>
      </c>
      <c r="P19" s="37">
        <v>0.16</v>
      </c>
      <c r="Q19" s="35">
        <v>14195.869548000001</v>
      </c>
      <c r="R19" s="35">
        <f t="shared" si="9"/>
        <v>1.4933420157650847</v>
      </c>
      <c r="S19" s="35">
        <f t="shared" si="10"/>
        <v>6082.47973897064</v>
      </c>
      <c r="T19" s="66">
        <f t="shared" si="11"/>
        <v>9.2871462272167485E-2</v>
      </c>
      <c r="U19" s="39"/>
      <c r="V19" s="40"/>
      <c r="W19" s="40">
        <f t="shared" si="12"/>
        <v>0</v>
      </c>
      <c r="X19" s="40">
        <f t="shared" si="13"/>
        <v>0</v>
      </c>
      <c r="Y19" s="68" t="e">
        <f t="shared" si="14"/>
        <v>#DIV/0!</v>
      </c>
      <c r="Z19" s="41"/>
      <c r="AA19" s="41"/>
      <c r="AB19" s="41">
        <f t="shared" si="15"/>
        <v>0</v>
      </c>
      <c r="AC19" s="41">
        <f t="shared" si="16"/>
        <v>0</v>
      </c>
      <c r="AD19" s="41" t="e">
        <f t="shared" si="17"/>
        <v>#DIV/0!</v>
      </c>
      <c r="AE19" s="42"/>
      <c r="AF19" s="43"/>
      <c r="AG19" s="43">
        <f t="shared" si="18"/>
        <v>0</v>
      </c>
      <c r="AH19" s="43">
        <f t="shared" si="19"/>
        <v>0</v>
      </c>
      <c r="AI19" s="69" t="e">
        <f t="shared" si="20"/>
        <v>#DIV/0!</v>
      </c>
      <c r="AJ19" s="44"/>
      <c r="AK19" s="44"/>
      <c r="AL19" s="44">
        <f t="shared" si="21"/>
        <v>0</v>
      </c>
      <c r="AM19" s="44">
        <f t="shared" si="22"/>
        <v>0</v>
      </c>
      <c r="AN19" s="44" t="e">
        <f t="shared" si="23"/>
        <v>#DIV/0!</v>
      </c>
    </row>
    <row r="20" spans="1:40" x14ac:dyDescent="0.2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2"/>
        <v>#DIV/0!</v>
      </c>
      <c r="F20" s="32"/>
      <c r="G20" s="31"/>
      <c r="H20" s="31">
        <f t="shared" si="3"/>
        <v>0</v>
      </c>
      <c r="I20" s="31">
        <f t="shared" si="4"/>
        <v>0</v>
      </c>
      <c r="J20" s="30" t="e">
        <f t="shared" si="5"/>
        <v>#DIV/0!</v>
      </c>
      <c r="K20" s="33"/>
      <c r="L20" s="34"/>
      <c r="M20" s="35">
        <f t="shared" si="6"/>
        <v>0</v>
      </c>
      <c r="N20" s="36">
        <f t="shared" si="7"/>
        <v>0</v>
      </c>
      <c r="O20" s="38" t="e">
        <f t="shared" si="8"/>
        <v>#DIV/0!</v>
      </c>
      <c r="P20" s="37">
        <v>0.17</v>
      </c>
      <c r="Q20" s="35">
        <v>15514.596389</v>
      </c>
      <c r="R20" s="35">
        <f t="shared" si="9"/>
        <v>1.5866758917504027</v>
      </c>
      <c r="S20" s="35">
        <f t="shared" si="10"/>
        <v>6462.6347226563048</v>
      </c>
      <c r="T20" s="66">
        <f t="shared" si="11"/>
        <v>8.9908942244335308E-2</v>
      </c>
      <c r="U20" s="39"/>
      <c r="V20" s="40"/>
      <c r="W20" s="40">
        <f t="shared" si="12"/>
        <v>0</v>
      </c>
      <c r="X20" s="40">
        <f t="shared" si="13"/>
        <v>0</v>
      </c>
      <c r="Y20" s="68" t="e">
        <f t="shared" si="14"/>
        <v>#DIV/0!</v>
      </c>
      <c r="Z20" s="41"/>
      <c r="AA20" s="41"/>
      <c r="AB20" s="41">
        <f t="shared" si="15"/>
        <v>0</v>
      </c>
      <c r="AC20" s="41">
        <f t="shared" si="16"/>
        <v>0</v>
      </c>
      <c r="AD20" s="41" t="e">
        <f t="shared" si="17"/>
        <v>#DIV/0!</v>
      </c>
      <c r="AE20" s="42"/>
      <c r="AF20" s="43"/>
      <c r="AG20" s="43">
        <f t="shared" si="18"/>
        <v>0</v>
      </c>
      <c r="AH20" s="43">
        <f t="shared" si="19"/>
        <v>0</v>
      </c>
      <c r="AI20" s="69" t="e">
        <f t="shared" si="20"/>
        <v>#DIV/0!</v>
      </c>
      <c r="AJ20" s="44"/>
      <c r="AK20" s="44"/>
      <c r="AL20" s="44">
        <f t="shared" si="21"/>
        <v>0</v>
      </c>
      <c r="AM20" s="44">
        <f t="shared" si="22"/>
        <v>0</v>
      </c>
      <c r="AN20" s="44" t="e">
        <f t="shared" si="23"/>
        <v>#DIV/0!</v>
      </c>
    </row>
    <row r="21" spans="1:40" x14ac:dyDescent="0.2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2"/>
        <v>#DIV/0!</v>
      </c>
      <c r="F21" s="32"/>
      <c r="G21" s="31"/>
      <c r="H21" s="31">
        <f t="shared" si="3"/>
        <v>0</v>
      </c>
      <c r="I21" s="31">
        <f t="shared" si="4"/>
        <v>0</v>
      </c>
      <c r="J21" s="30" t="e">
        <f t="shared" si="5"/>
        <v>#DIV/0!</v>
      </c>
      <c r="K21" s="33"/>
      <c r="L21" s="34"/>
      <c r="M21" s="35">
        <f t="shared" si="6"/>
        <v>0</v>
      </c>
      <c r="N21" s="36">
        <f t="shared" si="7"/>
        <v>0</v>
      </c>
      <c r="O21" s="38" t="e">
        <f t="shared" si="8"/>
        <v>#DIV/0!</v>
      </c>
      <c r="P21" s="37">
        <v>0.18</v>
      </c>
      <c r="Q21" s="35">
        <v>17554.891677</v>
      </c>
      <c r="R21" s="35">
        <f t="shared" si="9"/>
        <v>1.6800097677357204</v>
      </c>
      <c r="S21" s="35">
        <f t="shared" si="10"/>
        <v>6842.7897063419696</v>
      </c>
      <c r="T21" s="66">
        <f t="shared" si="11"/>
        <v>9.07430542869717E-2</v>
      </c>
      <c r="U21" s="39"/>
      <c r="V21" s="40"/>
      <c r="W21" s="40">
        <f t="shared" si="12"/>
        <v>0</v>
      </c>
      <c r="X21" s="40">
        <f t="shared" si="13"/>
        <v>0</v>
      </c>
      <c r="Y21" s="68" t="e">
        <f t="shared" si="14"/>
        <v>#DIV/0!</v>
      </c>
      <c r="Z21" s="41"/>
      <c r="AA21" s="41"/>
      <c r="AB21" s="41">
        <f t="shared" si="15"/>
        <v>0</v>
      </c>
      <c r="AC21" s="41">
        <f t="shared" si="16"/>
        <v>0</v>
      </c>
      <c r="AD21" s="41" t="e">
        <f t="shared" si="17"/>
        <v>#DIV/0!</v>
      </c>
      <c r="AE21" s="42"/>
      <c r="AF21" s="43"/>
      <c r="AG21" s="43">
        <f t="shared" si="18"/>
        <v>0</v>
      </c>
      <c r="AH21" s="43">
        <f t="shared" si="19"/>
        <v>0</v>
      </c>
      <c r="AI21" s="69" t="e">
        <f t="shared" si="20"/>
        <v>#DIV/0!</v>
      </c>
      <c r="AJ21" s="44"/>
      <c r="AK21" s="44"/>
      <c r="AL21" s="44">
        <f t="shared" si="21"/>
        <v>0</v>
      </c>
      <c r="AM21" s="44">
        <f t="shared" si="22"/>
        <v>0</v>
      </c>
      <c r="AN21" s="44" t="e">
        <f t="shared" si="23"/>
        <v>#DIV/0!</v>
      </c>
    </row>
    <row r="22" spans="1:40" x14ac:dyDescent="0.2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2"/>
        <v>#DIV/0!</v>
      </c>
      <c r="F22" s="32"/>
      <c r="G22" s="31"/>
      <c r="H22" s="31">
        <f t="shared" si="3"/>
        <v>0</v>
      </c>
      <c r="I22" s="31">
        <f t="shared" si="4"/>
        <v>0</v>
      </c>
      <c r="J22" s="30" t="e">
        <f t="shared" si="5"/>
        <v>#DIV/0!</v>
      </c>
      <c r="K22" s="33"/>
      <c r="L22" s="34"/>
      <c r="M22" s="35">
        <f t="shared" si="6"/>
        <v>0</v>
      </c>
      <c r="N22" s="36">
        <f t="shared" si="7"/>
        <v>0</v>
      </c>
      <c r="O22" s="38" t="e">
        <f t="shared" si="8"/>
        <v>#DIV/0!</v>
      </c>
      <c r="P22" s="37">
        <v>0.19</v>
      </c>
      <c r="Q22" s="35">
        <v>19229.606166000001</v>
      </c>
      <c r="R22" s="35">
        <f t="shared" si="9"/>
        <v>1.7733436437210381</v>
      </c>
      <c r="S22" s="35">
        <f t="shared" si="10"/>
        <v>7222.9446900276344</v>
      </c>
      <c r="T22" s="66">
        <f t="shared" si="11"/>
        <v>8.9212033124606016E-2</v>
      </c>
      <c r="U22" s="39"/>
      <c r="V22" s="40"/>
      <c r="W22" s="40">
        <f t="shared" si="12"/>
        <v>0</v>
      </c>
      <c r="X22" s="40">
        <f t="shared" si="13"/>
        <v>0</v>
      </c>
      <c r="Y22" s="68" t="e">
        <f t="shared" si="14"/>
        <v>#DIV/0!</v>
      </c>
      <c r="Z22" s="41"/>
      <c r="AA22" s="41"/>
      <c r="AB22" s="41">
        <f t="shared" si="15"/>
        <v>0</v>
      </c>
      <c r="AC22" s="41">
        <f t="shared" si="16"/>
        <v>0</v>
      </c>
      <c r="AD22" s="41" t="e">
        <f t="shared" si="17"/>
        <v>#DIV/0!</v>
      </c>
      <c r="AE22" s="42"/>
      <c r="AF22" s="43"/>
      <c r="AG22" s="43">
        <f t="shared" si="18"/>
        <v>0</v>
      </c>
      <c r="AH22" s="43">
        <f t="shared" si="19"/>
        <v>0</v>
      </c>
      <c r="AI22" s="69" t="e">
        <f t="shared" si="20"/>
        <v>#DIV/0!</v>
      </c>
      <c r="AJ22" s="44"/>
      <c r="AK22" s="44"/>
      <c r="AL22" s="44">
        <f t="shared" si="21"/>
        <v>0</v>
      </c>
      <c r="AM22" s="44">
        <f t="shared" si="22"/>
        <v>0</v>
      </c>
      <c r="AN22" s="44" t="e">
        <f t="shared" si="23"/>
        <v>#DIV/0!</v>
      </c>
    </row>
    <row r="23" spans="1:40" x14ac:dyDescent="0.2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2"/>
        <v>#DIV/0!</v>
      </c>
      <c r="F23" s="32"/>
      <c r="G23" s="31"/>
      <c r="H23" s="31">
        <f t="shared" si="3"/>
        <v>0</v>
      </c>
      <c r="I23" s="31">
        <f t="shared" si="4"/>
        <v>0</v>
      </c>
      <c r="J23" s="30" t="e">
        <f t="shared" si="5"/>
        <v>#DIV/0!</v>
      </c>
      <c r="K23" s="33"/>
      <c r="L23" s="34"/>
      <c r="M23" s="35">
        <f t="shared" si="6"/>
        <v>0</v>
      </c>
      <c r="N23" s="36">
        <f t="shared" si="7"/>
        <v>0</v>
      </c>
      <c r="O23" s="38" t="e">
        <f t="shared" si="8"/>
        <v>#DIV/0!</v>
      </c>
      <c r="P23" s="37">
        <v>0.2</v>
      </c>
      <c r="Q23" s="35">
        <v>20793.472726</v>
      </c>
      <c r="R23" s="35">
        <f t="shared" si="9"/>
        <v>1.8666775197063561</v>
      </c>
      <c r="S23" s="35">
        <f t="shared" si="10"/>
        <v>7603.0996737133</v>
      </c>
      <c r="T23" s="66">
        <f t="shared" si="11"/>
        <v>8.70617284274324E-2</v>
      </c>
      <c r="U23" s="39"/>
      <c r="V23" s="40"/>
      <c r="W23" s="40">
        <f t="shared" si="12"/>
        <v>0</v>
      </c>
      <c r="X23" s="40">
        <f t="shared" si="13"/>
        <v>0</v>
      </c>
      <c r="Y23" s="68" t="e">
        <f t="shared" si="14"/>
        <v>#DIV/0!</v>
      </c>
      <c r="Z23" s="41"/>
      <c r="AA23" s="41"/>
      <c r="AB23" s="41">
        <f t="shared" si="15"/>
        <v>0</v>
      </c>
      <c r="AC23" s="41">
        <f t="shared" si="16"/>
        <v>0</v>
      </c>
      <c r="AD23" s="41" t="e">
        <f t="shared" si="17"/>
        <v>#DIV/0!</v>
      </c>
      <c r="AE23" s="42"/>
      <c r="AF23" s="43"/>
      <c r="AG23" s="43">
        <f t="shared" si="18"/>
        <v>0</v>
      </c>
      <c r="AH23" s="43">
        <f t="shared" si="19"/>
        <v>0</v>
      </c>
      <c r="AI23" s="69" t="e">
        <f t="shared" si="20"/>
        <v>#DIV/0!</v>
      </c>
      <c r="AJ23" s="44"/>
      <c r="AK23" s="44"/>
      <c r="AL23" s="44">
        <f t="shared" si="21"/>
        <v>0</v>
      </c>
      <c r="AM23" s="44">
        <f t="shared" si="22"/>
        <v>0</v>
      </c>
      <c r="AN23" s="44" t="e">
        <f t="shared" si="23"/>
        <v>#DIV/0!</v>
      </c>
    </row>
    <row r="24" spans="1:40" x14ac:dyDescent="0.2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2"/>
        <v>#DIV/0!</v>
      </c>
      <c r="F24" s="32"/>
      <c r="G24" s="31"/>
      <c r="H24" s="31">
        <f t="shared" si="3"/>
        <v>0</v>
      </c>
      <c r="I24" s="31">
        <f t="shared" si="4"/>
        <v>0</v>
      </c>
      <c r="J24" s="30" t="e">
        <f t="shared" si="5"/>
        <v>#DIV/0!</v>
      </c>
      <c r="K24" s="33"/>
      <c r="L24" s="34"/>
      <c r="M24" s="35">
        <f t="shared" si="6"/>
        <v>0</v>
      </c>
      <c r="N24" s="36">
        <f t="shared" si="7"/>
        <v>0</v>
      </c>
      <c r="O24" s="38" t="e">
        <f t="shared" si="8"/>
        <v>#DIV/0!</v>
      </c>
      <c r="P24" s="37"/>
      <c r="Q24" s="35"/>
      <c r="R24" s="35">
        <f t="shared" si="9"/>
        <v>0</v>
      </c>
      <c r="S24" s="35">
        <f t="shared" si="10"/>
        <v>0</v>
      </c>
      <c r="T24" s="66" t="e">
        <f t="shared" si="11"/>
        <v>#DIV/0!</v>
      </c>
      <c r="U24" s="39"/>
      <c r="V24" s="40"/>
      <c r="W24" s="40">
        <f t="shared" si="12"/>
        <v>0</v>
      </c>
      <c r="X24" s="40">
        <f t="shared" si="13"/>
        <v>0</v>
      </c>
      <c r="Y24" s="68" t="e">
        <f t="shared" si="14"/>
        <v>#DIV/0!</v>
      </c>
      <c r="Z24" s="41"/>
      <c r="AA24" s="41"/>
      <c r="AB24" s="41">
        <f t="shared" si="15"/>
        <v>0</v>
      </c>
      <c r="AC24" s="41">
        <f t="shared" si="16"/>
        <v>0</v>
      </c>
      <c r="AD24" s="41" t="e">
        <f t="shared" si="17"/>
        <v>#DIV/0!</v>
      </c>
      <c r="AE24" s="42"/>
      <c r="AF24" s="43"/>
      <c r="AG24" s="43">
        <f t="shared" si="18"/>
        <v>0</v>
      </c>
      <c r="AH24" s="43">
        <f t="shared" si="19"/>
        <v>0</v>
      </c>
      <c r="AI24" s="69" t="e">
        <f t="shared" si="20"/>
        <v>#DIV/0!</v>
      </c>
      <c r="AJ24" s="44"/>
      <c r="AK24" s="44"/>
      <c r="AL24" s="44">
        <f t="shared" si="21"/>
        <v>0</v>
      </c>
      <c r="AM24" s="44">
        <f t="shared" si="22"/>
        <v>0</v>
      </c>
      <c r="AN24" s="44" t="e">
        <f t="shared" si="23"/>
        <v>#DIV/0!</v>
      </c>
    </row>
    <row r="25" spans="1:40" x14ac:dyDescent="0.2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2"/>
        <v>#DIV/0!</v>
      </c>
      <c r="F25" s="32"/>
      <c r="G25" s="31"/>
      <c r="H25" s="31">
        <f t="shared" si="3"/>
        <v>0</v>
      </c>
      <c r="I25" s="31">
        <f t="shared" si="4"/>
        <v>0</v>
      </c>
      <c r="J25" s="30" t="e">
        <f t="shared" si="5"/>
        <v>#DIV/0!</v>
      </c>
      <c r="K25" s="33"/>
      <c r="L25" s="34"/>
      <c r="M25" s="35">
        <f t="shared" si="6"/>
        <v>0</v>
      </c>
      <c r="N25" s="36">
        <f t="shared" si="7"/>
        <v>0</v>
      </c>
      <c r="O25" s="38" t="e">
        <f t="shared" si="8"/>
        <v>#DIV/0!</v>
      </c>
      <c r="P25" s="37"/>
      <c r="Q25" s="35"/>
      <c r="R25" s="35">
        <f t="shared" si="9"/>
        <v>0</v>
      </c>
      <c r="S25" s="35">
        <f t="shared" si="10"/>
        <v>0</v>
      </c>
      <c r="T25" s="66" t="e">
        <f t="shared" si="11"/>
        <v>#DIV/0!</v>
      </c>
      <c r="U25" s="39"/>
      <c r="V25" s="40"/>
      <c r="W25" s="40">
        <f t="shared" si="12"/>
        <v>0</v>
      </c>
      <c r="X25" s="40">
        <f t="shared" si="13"/>
        <v>0</v>
      </c>
      <c r="Y25" s="68" t="e">
        <f t="shared" si="14"/>
        <v>#DIV/0!</v>
      </c>
      <c r="Z25" s="41"/>
      <c r="AA25" s="41"/>
      <c r="AB25" s="41">
        <f t="shared" si="15"/>
        <v>0</v>
      </c>
      <c r="AC25" s="41">
        <f t="shared" si="16"/>
        <v>0</v>
      </c>
      <c r="AD25" s="41" t="e">
        <f t="shared" si="17"/>
        <v>#DIV/0!</v>
      </c>
      <c r="AE25" s="42"/>
      <c r="AF25" s="43"/>
      <c r="AG25" s="43">
        <f t="shared" si="18"/>
        <v>0</v>
      </c>
      <c r="AH25" s="43">
        <f t="shared" si="19"/>
        <v>0</v>
      </c>
      <c r="AI25" s="69" t="e">
        <f t="shared" si="20"/>
        <v>#DIV/0!</v>
      </c>
      <c r="AJ25" s="44"/>
      <c r="AK25" s="44"/>
      <c r="AL25" s="44">
        <f t="shared" si="21"/>
        <v>0</v>
      </c>
      <c r="AM25" s="44">
        <f t="shared" si="22"/>
        <v>0</v>
      </c>
      <c r="AN25" s="44" t="e">
        <f t="shared" si="23"/>
        <v>#DIV/0!</v>
      </c>
    </row>
    <row r="26" spans="1:40" x14ac:dyDescent="0.2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2"/>
        <v>#DIV/0!</v>
      </c>
      <c r="F26" s="32"/>
      <c r="G26" s="31"/>
      <c r="H26" s="31">
        <f t="shared" si="3"/>
        <v>0</v>
      </c>
      <c r="I26" s="31">
        <f t="shared" si="4"/>
        <v>0</v>
      </c>
      <c r="J26" s="30" t="e">
        <f t="shared" si="5"/>
        <v>#DIV/0!</v>
      </c>
      <c r="K26" s="33"/>
      <c r="L26" s="34"/>
      <c r="M26" s="35">
        <f t="shared" si="6"/>
        <v>0</v>
      </c>
      <c r="N26" s="36">
        <f t="shared" si="7"/>
        <v>0</v>
      </c>
      <c r="O26" s="38" t="e">
        <f t="shared" si="8"/>
        <v>#DIV/0!</v>
      </c>
      <c r="P26" s="37"/>
      <c r="Q26" s="35"/>
      <c r="R26" s="35">
        <f t="shared" si="9"/>
        <v>0</v>
      </c>
      <c r="S26" s="35">
        <f t="shared" si="10"/>
        <v>0</v>
      </c>
      <c r="T26" s="66" t="e">
        <f t="shared" si="11"/>
        <v>#DIV/0!</v>
      </c>
      <c r="U26" s="39"/>
      <c r="V26" s="40"/>
      <c r="W26" s="40">
        <f t="shared" si="12"/>
        <v>0</v>
      </c>
      <c r="X26" s="40">
        <f t="shared" si="13"/>
        <v>0</v>
      </c>
      <c r="Y26" s="68" t="e">
        <f t="shared" si="14"/>
        <v>#DIV/0!</v>
      </c>
      <c r="Z26" s="41"/>
      <c r="AA26" s="41"/>
      <c r="AB26" s="41">
        <f t="shared" si="15"/>
        <v>0</v>
      </c>
      <c r="AC26" s="41">
        <f t="shared" si="16"/>
        <v>0</v>
      </c>
      <c r="AD26" s="41" t="e">
        <f t="shared" si="17"/>
        <v>#DIV/0!</v>
      </c>
      <c r="AE26" s="42"/>
      <c r="AF26" s="43"/>
      <c r="AG26" s="43">
        <f t="shared" si="18"/>
        <v>0</v>
      </c>
      <c r="AH26" s="43">
        <f t="shared" si="19"/>
        <v>0</v>
      </c>
      <c r="AI26" s="69" t="e">
        <f t="shared" si="20"/>
        <v>#DIV/0!</v>
      </c>
      <c r="AJ26" s="44"/>
      <c r="AK26" s="44"/>
      <c r="AL26" s="44">
        <f t="shared" si="21"/>
        <v>0</v>
      </c>
      <c r="AM26" s="44">
        <f t="shared" si="22"/>
        <v>0</v>
      </c>
      <c r="AN26" s="44" t="e">
        <f t="shared" si="23"/>
        <v>#DIV/0!</v>
      </c>
    </row>
    <row r="27" spans="1:40" x14ac:dyDescent="0.2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2"/>
        <v>#DIV/0!</v>
      </c>
      <c r="F27" s="32"/>
      <c r="G27" s="31"/>
      <c r="H27" s="31">
        <f t="shared" si="3"/>
        <v>0</v>
      </c>
      <c r="I27" s="31">
        <f t="shared" si="4"/>
        <v>0</v>
      </c>
      <c r="J27" s="30" t="e">
        <f t="shared" si="5"/>
        <v>#DIV/0!</v>
      </c>
      <c r="K27" s="33"/>
      <c r="L27" s="34"/>
      <c r="M27" s="35">
        <f t="shared" si="6"/>
        <v>0</v>
      </c>
      <c r="N27" s="36">
        <f t="shared" si="7"/>
        <v>0</v>
      </c>
      <c r="O27" s="38" t="e">
        <f t="shared" si="8"/>
        <v>#DIV/0!</v>
      </c>
      <c r="P27" s="37"/>
      <c r="Q27" s="35"/>
      <c r="R27" s="35">
        <f t="shared" si="9"/>
        <v>0</v>
      </c>
      <c r="S27" s="35">
        <f t="shared" si="10"/>
        <v>0</v>
      </c>
      <c r="T27" s="66" t="e">
        <f t="shared" si="11"/>
        <v>#DIV/0!</v>
      </c>
      <c r="U27" s="39"/>
      <c r="V27" s="40"/>
      <c r="W27" s="40">
        <f t="shared" si="12"/>
        <v>0</v>
      </c>
      <c r="X27" s="40">
        <f t="shared" si="13"/>
        <v>0</v>
      </c>
      <c r="Y27" s="68" t="e">
        <f t="shared" si="14"/>
        <v>#DIV/0!</v>
      </c>
      <c r="Z27" s="41"/>
      <c r="AA27" s="41"/>
      <c r="AB27" s="41">
        <f t="shared" si="15"/>
        <v>0</v>
      </c>
      <c r="AC27" s="41">
        <f t="shared" si="16"/>
        <v>0</v>
      </c>
      <c r="AD27" s="41" t="e">
        <f t="shared" si="17"/>
        <v>#DIV/0!</v>
      </c>
      <c r="AE27" s="42"/>
      <c r="AF27" s="43"/>
      <c r="AG27" s="43">
        <f t="shared" si="18"/>
        <v>0</v>
      </c>
      <c r="AH27" s="43">
        <f t="shared" si="19"/>
        <v>0</v>
      </c>
      <c r="AI27" s="69" t="e">
        <f t="shared" si="20"/>
        <v>#DIV/0!</v>
      </c>
      <c r="AJ27" s="44"/>
      <c r="AK27" s="44"/>
      <c r="AL27" s="44">
        <f t="shared" si="21"/>
        <v>0</v>
      </c>
      <c r="AM27" s="44">
        <f t="shared" si="22"/>
        <v>0</v>
      </c>
      <c r="AN27" s="44" t="e">
        <f t="shared" si="23"/>
        <v>#DIV/0!</v>
      </c>
    </row>
    <row r="28" spans="1:40" x14ac:dyDescent="0.2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2"/>
        <v>#DIV/0!</v>
      </c>
      <c r="F28" s="32"/>
      <c r="G28" s="31"/>
      <c r="H28" s="31">
        <f t="shared" si="3"/>
        <v>0</v>
      </c>
      <c r="I28" s="31">
        <f t="shared" si="4"/>
        <v>0</v>
      </c>
      <c r="J28" s="30" t="e">
        <f t="shared" si="5"/>
        <v>#DIV/0!</v>
      </c>
      <c r="K28" s="33"/>
      <c r="L28" s="34"/>
      <c r="M28" s="35">
        <f t="shared" si="6"/>
        <v>0</v>
      </c>
      <c r="N28" s="36">
        <f t="shared" si="7"/>
        <v>0</v>
      </c>
      <c r="O28" s="38" t="e">
        <f t="shared" si="8"/>
        <v>#DIV/0!</v>
      </c>
      <c r="P28" s="37"/>
      <c r="Q28" s="35"/>
      <c r="R28" s="35">
        <f t="shared" si="9"/>
        <v>0</v>
      </c>
      <c r="S28" s="35">
        <f t="shared" si="10"/>
        <v>0</v>
      </c>
      <c r="T28" s="66" t="e">
        <f t="shared" si="11"/>
        <v>#DIV/0!</v>
      </c>
      <c r="U28" s="39"/>
      <c r="V28" s="40"/>
      <c r="W28" s="40">
        <f t="shared" si="12"/>
        <v>0</v>
      </c>
      <c r="X28" s="40">
        <f t="shared" si="13"/>
        <v>0</v>
      </c>
      <c r="Y28" s="68" t="e">
        <f t="shared" si="14"/>
        <v>#DIV/0!</v>
      </c>
      <c r="Z28" s="41"/>
      <c r="AA28" s="41"/>
      <c r="AB28" s="41">
        <f t="shared" si="15"/>
        <v>0</v>
      </c>
      <c r="AC28" s="41">
        <f t="shared" si="16"/>
        <v>0</v>
      </c>
      <c r="AD28" s="41" t="e">
        <f t="shared" si="17"/>
        <v>#DIV/0!</v>
      </c>
      <c r="AE28" s="42"/>
      <c r="AF28" s="43"/>
      <c r="AG28" s="43">
        <f t="shared" si="18"/>
        <v>0</v>
      </c>
      <c r="AH28" s="43">
        <f t="shared" si="19"/>
        <v>0</v>
      </c>
      <c r="AI28" s="69" t="e">
        <f t="shared" si="20"/>
        <v>#DIV/0!</v>
      </c>
      <c r="AJ28" s="44"/>
      <c r="AK28" s="44"/>
      <c r="AL28" s="44">
        <f t="shared" si="21"/>
        <v>0</v>
      </c>
      <c r="AM28" s="44">
        <f t="shared" si="22"/>
        <v>0</v>
      </c>
      <c r="AN28" s="44" t="e">
        <f t="shared" si="23"/>
        <v>#DIV/0!</v>
      </c>
    </row>
    <row r="29" spans="1:40" x14ac:dyDescent="0.2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2"/>
        <v>#DIV/0!</v>
      </c>
      <c r="F29" s="32"/>
      <c r="G29" s="31"/>
      <c r="H29" s="31">
        <f t="shared" si="3"/>
        <v>0</v>
      </c>
      <c r="I29" s="31">
        <f t="shared" si="4"/>
        <v>0</v>
      </c>
      <c r="J29" s="30" t="e">
        <f t="shared" si="5"/>
        <v>#DIV/0!</v>
      </c>
      <c r="K29" s="33"/>
      <c r="L29" s="34"/>
      <c r="M29" s="35">
        <f t="shared" si="6"/>
        <v>0</v>
      </c>
      <c r="N29" s="36">
        <f t="shared" si="7"/>
        <v>0</v>
      </c>
      <c r="O29" s="38" t="e">
        <f t="shared" si="8"/>
        <v>#DIV/0!</v>
      </c>
      <c r="P29" s="37"/>
      <c r="Q29" s="35"/>
      <c r="R29" s="35">
        <f t="shared" si="9"/>
        <v>0</v>
      </c>
      <c r="S29" s="35">
        <f t="shared" si="10"/>
        <v>0</v>
      </c>
      <c r="T29" s="66" t="e">
        <f t="shared" si="11"/>
        <v>#DIV/0!</v>
      </c>
      <c r="U29" s="39"/>
      <c r="V29" s="40"/>
      <c r="W29" s="40">
        <f t="shared" si="12"/>
        <v>0</v>
      </c>
      <c r="X29" s="40">
        <f t="shared" si="13"/>
        <v>0</v>
      </c>
      <c r="Y29" s="68" t="e">
        <f t="shared" si="14"/>
        <v>#DIV/0!</v>
      </c>
      <c r="Z29" s="41"/>
      <c r="AA29" s="41"/>
      <c r="AB29" s="41">
        <f t="shared" si="15"/>
        <v>0</v>
      </c>
      <c r="AC29" s="41">
        <f t="shared" si="16"/>
        <v>0</v>
      </c>
      <c r="AD29" s="41" t="e">
        <f t="shared" si="17"/>
        <v>#DIV/0!</v>
      </c>
      <c r="AE29" s="42"/>
      <c r="AF29" s="43"/>
      <c r="AG29" s="43">
        <f t="shared" si="18"/>
        <v>0</v>
      </c>
      <c r="AH29" s="43">
        <f t="shared" si="19"/>
        <v>0</v>
      </c>
      <c r="AI29" s="69" t="e">
        <f t="shared" si="20"/>
        <v>#DIV/0!</v>
      </c>
      <c r="AJ29" s="44"/>
      <c r="AK29" s="44"/>
      <c r="AL29" s="44">
        <f t="shared" si="21"/>
        <v>0</v>
      </c>
      <c r="AM29" s="44">
        <f t="shared" si="22"/>
        <v>0</v>
      </c>
      <c r="AN29" s="44" t="e">
        <f t="shared" si="23"/>
        <v>#DIV/0!</v>
      </c>
    </row>
    <row r="30" spans="1:40" x14ac:dyDescent="0.2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2"/>
        <v>#DIV/0!</v>
      </c>
      <c r="F30" s="32"/>
      <c r="G30" s="31"/>
      <c r="H30" s="31">
        <f t="shared" si="3"/>
        <v>0</v>
      </c>
      <c r="I30" s="31">
        <f t="shared" si="4"/>
        <v>0</v>
      </c>
      <c r="J30" s="30" t="e">
        <f t="shared" si="5"/>
        <v>#DIV/0!</v>
      </c>
      <c r="K30" s="33"/>
      <c r="L30" s="34"/>
      <c r="M30" s="35">
        <f t="shared" si="6"/>
        <v>0</v>
      </c>
      <c r="N30" s="36">
        <f t="shared" si="7"/>
        <v>0</v>
      </c>
      <c r="O30" s="38" t="e">
        <f t="shared" si="8"/>
        <v>#DIV/0!</v>
      </c>
      <c r="P30" s="37"/>
      <c r="Q30" s="35"/>
      <c r="R30" s="35">
        <f t="shared" si="9"/>
        <v>0</v>
      </c>
      <c r="S30" s="35">
        <f t="shared" si="10"/>
        <v>0</v>
      </c>
      <c r="T30" s="66" t="e">
        <f t="shared" si="11"/>
        <v>#DIV/0!</v>
      </c>
      <c r="U30" s="39"/>
      <c r="V30" s="40"/>
      <c r="W30" s="40">
        <f t="shared" si="12"/>
        <v>0</v>
      </c>
      <c r="X30" s="40">
        <f t="shared" si="13"/>
        <v>0</v>
      </c>
      <c r="Y30" s="68" t="e">
        <f t="shared" si="14"/>
        <v>#DIV/0!</v>
      </c>
      <c r="Z30" s="41"/>
      <c r="AA30" s="41"/>
      <c r="AB30" s="41">
        <f t="shared" si="15"/>
        <v>0</v>
      </c>
      <c r="AC30" s="41">
        <f t="shared" si="16"/>
        <v>0</v>
      </c>
      <c r="AD30" s="41" t="e">
        <f t="shared" si="17"/>
        <v>#DIV/0!</v>
      </c>
      <c r="AE30" s="42"/>
      <c r="AF30" s="43"/>
      <c r="AG30" s="43">
        <f t="shared" si="18"/>
        <v>0</v>
      </c>
      <c r="AH30" s="43">
        <f t="shared" si="19"/>
        <v>0</v>
      </c>
      <c r="AI30" s="69" t="e">
        <f t="shared" si="20"/>
        <v>#DIV/0!</v>
      </c>
      <c r="AJ30" s="44"/>
      <c r="AK30" s="44"/>
      <c r="AL30" s="44">
        <f t="shared" si="21"/>
        <v>0</v>
      </c>
      <c r="AM30" s="44">
        <f t="shared" si="22"/>
        <v>0</v>
      </c>
      <c r="AN30" s="44" t="e">
        <f t="shared" si="23"/>
        <v>#DIV/0!</v>
      </c>
    </row>
    <row r="31" spans="1:40" x14ac:dyDescent="0.2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2"/>
        <v>#DIV/0!</v>
      </c>
      <c r="F31" s="32"/>
      <c r="G31" s="31"/>
      <c r="H31" s="31">
        <f t="shared" si="3"/>
        <v>0</v>
      </c>
      <c r="I31" s="31">
        <f t="shared" si="4"/>
        <v>0</v>
      </c>
      <c r="J31" s="30" t="e">
        <f t="shared" si="5"/>
        <v>#DIV/0!</v>
      </c>
      <c r="K31" s="33"/>
      <c r="L31" s="34"/>
      <c r="M31" s="35">
        <f t="shared" si="6"/>
        <v>0</v>
      </c>
      <c r="N31" s="36">
        <f t="shared" si="7"/>
        <v>0</v>
      </c>
      <c r="O31" s="38" t="e">
        <f t="shared" si="8"/>
        <v>#DIV/0!</v>
      </c>
      <c r="P31" s="37"/>
      <c r="Q31" s="35"/>
      <c r="R31" s="35">
        <f t="shared" si="9"/>
        <v>0</v>
      </c>
      <c r="S31" s="35">
        <f t="shared" si="10"/>
        <v>0</v>
      </c>
      <c r="T31" s="66" t="e">
        <f t="shared" si="11"/>
        <v>#DIV/0!</v>
      </c>
      <c r="U31" s="39"/>
      <c r="V31" s="40"/>
      <c r="W31" s="40">
        <f t="shared" si="12"/>
        <v>0</v>
      </c>
      <c r="X31" s="40">
        <f t="shared" si="13"/>
        <v>0</v>
      </c>
      <c r="Y31" s="68" t="e">
        <f t="shared" si="14"/>
        <v>#DIV/0!</v>
      </c>
      <c r="Z31" s="41"/>
      <c r="AA31" s="41"/>
      <c r="AB31" s="41">
        <f t="shared" si="15"/>
        <v>0</v>
      </c>
      <c r="AC31" s="41">
        <f t="shared" si="16"/>
        <v>0</v>
      </c>
      <c r="AD31" s="41" t="e">
        <f t="shared" si="17"/>
        <v>#DIV/0!</v>
      </c>
      <c r="AE31" s="42"/>
      <c r="AF31" s="43"/>
      <c r="AG31" s="43">
        <f t="shared" si="18"/>
        <v>0</v>
      </c>
      <c r="AH31" s="43">
        <f t="shared" si="19"/>
        <v>0</v>
      </c>
      <c r="AI31" s="69" t="e">
        <f t="shared" si="20"/>
        <v>#DIV/0!</v>
      </c>
      <c r="AJ31" s="44"/>
      <c r="AK31" s="44"/>
      <c r="AL31" s="44">
        <f t="shared" si="21"/>
        <v>0</v>
      </c>
      <c r="AM31" s="44">
        <f t="shared" si="22"/>
        <v>0</v>
      </c>
      <c r="AN31" s="44" t="e">
        <f t="shared" si="23"/>
        <v>#DIV/0!</v>
      </c>
    </row>
    <row r="32" spans="1:40" x14ac:dyDescent="0.2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2"/>
        <v>#DIV/0!</v>
      </c>
      <c r="F32" s="32"/>
      <c r="G32" s="31"/>
      <c r="H32" s="31">
        <f t="shared" si="3"/>
        <v>0</v>
      </c>
      <c r="I32" s="31">
        <f t="shared" si="4"/>
        <v>0</v>
      </c>
      <c r="J32" s="30" t="e">
        <f t="shared" si="5"/>
        <v>#DIV/0!</v>
      </c>
      <c r="K32" s="33"/>
      <c r="L32" s="34"/>
      <c r="M32" s="35">
        <f t="shared" si="6"/>
        <v>0</v>
      </c>
      <c r="N32" s="36">
        <f t="shared" si="7"/>
        <v>0</v>
      </c>
      <c r="O32" s="38" t="e">
        <f t="shared" si="8"/>
        <v>#DIV/0!</v>
      </c>
      <c r="P32" s="37"/>
      <c r="Q32" s="35"/>
      <c r="R32" s="35">
        <f t="shared" si="9"/>
        <v>0</v>
      </c>
      <c r="S32" s="35">
        <f t="shared" si="10"/>
        <v>0</v>
      </c>
      <c r="T32" s="66" t="e">
        <f t="shared" si="11"/>
        <v>#DIV/0!</v>
      </c>
      <c r="U32" s="39"/>
      <c r="V32" s="40"/>
      <c r="W32" s="40">
        <f t="shared" si="12"/>
        <v>0</v>
      </c>
      <c r="X32" s="40">
        <f t="shared" si="13"/>
        <v>0</v>
      </c>
      <c r="Y32" s="68" t="e">
        <f t="shared" si="14"/>
        <v>#DIV/0!</v>
      </c>
      <c r="Z32" s="41"/>
      <c r="AA32" s="41"/>
      <c r="AB32" s="41">
        <f t="shared" si="15"/>
        <v>0</v>
      </c>
      <c r="AC32" s="41">
        <f t="shared" si="16"/>
        <v>0</v>
      </c>
      <c r="AD32" s="41" t="e">
        <f t="shared" si="17"/>
        <v>#DIV/0!</v>
      </c>
      <c r="AE32" s="42"/>
      <c r="AF32" s="43"/>
      <c r="AG32" s="43">
        <f t="shared" si="18"/>
        <v>0</v>
      </c>
      <c r="AH32" s="43">
        <f t="shared" si="19"/>
        <v>0</v>
      </c>
      <c r="AI32" s="69" t="e">
        <f t="shared" si="20"/>
        <v>#DIV/0!</v>
      </c>
      <c r="AJ32" s="44"/>
      <c r="AK32" s="44"/>
      <c r="AL32" s="44">
        <f t="shared" si="21"/>
        <v>0</v>
      </c>
      <c r="AM32" s="44">
        <f t="shared" si="22"/>
        <v>0</v>
      </c>
      <c r="AN32" s="44" t="e">
        <f t="shared" si="23"/>
        <v>#DIV/0!</v>
      </c>
    </row>
    <row r="33" spans="1:40" ht="15.75" thickBot="1" x14ac:dyDescent="0.3">
      <c r="A33" s="45"/>
      <c r="B33" s="46"/>
      <c r="C33" s="28">
        <f t="shared" si="0"/>
        <v>0</v>
      </c>
      <c r="D33" s="29">
        <f t="shared" si="1"/>
        <v>0</v>
      </c>
      <c r="E33" s="65" t="e">
        <f t="shared" si="2"/>
        <v>#DIV/0!</v>
      </c>
      <c r="F33" s="47"/>
      <c r="G33" s="48"/>
      <c r="H33" s="31">
        <f t="shared" si="3"/>
        <v>0</v>
      </c>
      <c r="I33" s="31">
        <f t="shared" si="4"/>
        <v>0</v>
      </c>
      <c r="J33" s="30" t="e">
        <f t="shared" si="5"/>
        <v>#DIV/0!</v>
      </c>
      <c r="K33" s="49"/>
      <c r="L33" s="50"/>
      <c r="M33" s="35">
        <f t="shared" si="6"/>
        <v>0</v>
      </c>
      <c r="N33" s="36">
        <f t="shared" si="7"/>
        <v>0</v>
      </c>
      <c r="O33" s="38" t="e">
        <f t="shared" si="8"/>
        <v>#DIV/0!</v>
      </c>
      <c r="P33" s="52"/>
      <c r="Q33" s="51"/>
      <c r="R33" s="35">
        <f t="shared" si="9"/>
        <v>0</v>
      </c>
      <c r="S33" s="35">
        <f t="shared" si="10"/>
        <v>0</v>
      </c>
      <c r="T33" s="66" t="e">
        <f t="shared" si="11"/>
        <v>#DIV/0!</v>
      </c>
      <c r="U33" s="53"/>
      <c r="V33" s="54"/>
      <c r="W33" s="40">
        <f t="shared" si="12"/>
        <v>0</v>
      </c>
      <c r="X33" s="40">
        <f t="shared" si="13"/>
        <v>0</v>
      </c>
      <c r="Y33" s="68" t="e">
        <f t="shared" si="14"/>
        <v>#DIV/0!</v>
      </c>
      <c r="Z33" s="55"/>
      <c r="AA33" s="55"/>
      <c r="AB33" s="41">
        <f t="shared" si="15"/>
        <v>0</v>
      </c>
      <c r="AC33" s="41">
        <f t="shared" si="16"/>
        <v>0</v>
      </c>
      <c r="AD33" s="41" t="e">
        <f t="shared" si="17"/>
        <v>#DIV/0!</v>
      </c>
      <c r="AE33" s="56"/>
      <c r="AF33" s="57"/>
      <c r="AG33" s="43">
        <f t="shared" si="18"/>
        <v>0</v>
      </c>
      <c r="AH33" s="43">
        <f t="shared" si="19"/>
        <v>0</v>
      </c>
      <c r="AI33" s="69" t="e">
        <f t="shared" si="20"/>
        <v>#DIV/0!</v>
      </c>
      <c r="AJ33" s="58"/>
      <c r="AK33" s="58"/>
      <c r="AL33" s="44">
        <f t="shared" si="21"/>
        <v>0</v>
      </c>
      <c r="AM33" s="44">
        <f t="shared" si="22"/>
        <v>0</v>
      </c>
      <c r="AN33" s="44" t="e">
        <f t="shared" si="23"/>
        <v>#DIV/0!</v>
      </c>
    </row>
    <row r="34" spans="1:40" ht="15.75" thickBot="1" x14ac:dyDescent="0.3"/>
    <row r="35" spans="1:40" ht="24" thickBot="1" x14ac:dyDescent="0.35">
      <c r="A35" s="85" t="s">
        <v>21</v>
      </c>
      <c r="B35" s="86"/>
      <c r="C35" s="86"/>
      <c r="D35" s="86"/>
      <c r="E35" s="86"/>
      <c r="G35" s="87" t="s">
        <v>23</v>
      </c>
      <c r="H35" s="88"/>
      <c r="I35" s="88"/>
      <c r="J35" s="88"/>
      <c r="K35" s="88"/>
      <c r="L35" s="89"/>
    </row>
    <row r="36" spans="1:40" ht="20.100000000000001" customHeight="1" x14ac:dyDescent="0.25">
      <c r="A36" s="59" t="s">
        <v>30</v>
      </c>
      <c r="B36" s="60" t="s">
        <v>0</v>
      </c>
      <c r="C36" s="60" t="s">
        <v>1</v>
      </c>
      <c r="D36" s="60" t="s">
        <v>2</v>
      </c>
      <c r="E36" s="60" t="s">
        <v>3</v>
      </c>
      <c r="G36" s="90" t="s">
        <v>24</v>
      </c>
      <c r="H36" s="91"/>
      <c r="I36" s="91"/>
      <c r="J36" s="92" t="s">
        <v>25</v>
      </c>
      <c r="K36" s="92"/>
      <c r="L36" s="93"/>
    </row>
    <row r="37" spans="1:40" ht="20.100000000000001" customHeight="1" thickBot="1" x14ac:dyDescent="0.3">
      <c r="A37" s="61" t="s">
        <v>16</v>
      </c>
      <c r="B37" s="62">
        <v>2.6387946000000001E-5</v>
      </c>
      <c r="C37" s="62">
        <v>2.957E-5</v>
      </c>
      <c r="D37" s="62">
        <v>3.1395593999999998E-5</v>
      </c>
      <c r="E37" s="62">
        <v>3.2836784600000003E-5</v>
      </c>
      <c r="G37" s="94">
        <v>8.5374248628593903E-4</v>
      </c>
      <c r="H37" s="95"/>
      <c r="I37" s="95"/>
      <c r="J37" s="95">
        <v>996.55</v>
      </c>
      <c r="K37" s="95"/>
      <c r="L37" s="96"/>
    </row>
    <row r="38" spans="1:40" ht="20.100000000000001" customHeight="1" x14ac:dyDescent="0.25">
      <c r="A38" s="61" t="s">
        <v>17</v>
      </c>
      <c r="B38" s="62">
        <v>4.2554260699999999E-2</v>
      </c>
      <c r="C38" s="62">
        <v>3.3897067500000003E-2</v>
      </c>
      <c r="D38" s="62">
        <v>2.90372705E-2</v>
      </c>
      <c r="E38" s="62">
        <v>2.5482635699999999E-2</v>
      </c>
    </row>
    <row r="39" spans="1:40" ht="20.100000000000001" customHeight="1" x14ac:dyDescent="0.25">
      <c r="A39" s="61" t="s">
        <v>18</v>
      </c>
      <c r="B39" s="62">
        <v>1.0751315458747668E-4</v>
      </c>
      <c r="C39" s="62">
        <v>1.0751315458747668E-4</v>
      </c>
      <c r="D39" s="62">
        <v>1.0751315458747668E-4</v>
      </c>
      <c r="E39" s="62">
        <v>1.0751315458747668E-4</v>
      </c>
    </row>
    <row r="40" spans="1:40" ht="20.100000000000001" customHeight="1" x14ac:dyDescent="0.25">
      <c r="A40" s="61" t="s">
        <v>19</v>
      </c>
      <c r="B40" s="62">
        <f>(4*B37)/B38</f>
        <v>2.4804046002378324E-3</v>
      </c>
      <c r="C40" s="62">
        <f>(4*C37)/C38</f>
        <v>3.4893873931719902E-3</v>
      </c>
      <c r="D40" s="62">
        <f>(4*D37)/D38</f>
        <v>4.3248684823871441E-3</v>
      </c>
      <c r="E40" s="62">
        <f>(4*E37)/E38</f>
        <v>5.1543780614499001E-3</v>
      </c>
    </row>
    <row r="41" spans="1:40" ht="20.100000000000001" customHeight="1" thickBot="1" x14ac:dyDescent="0.3">
      <c r="A41" s="63" t="s">
        <v>20</v>
      </c>
      <c r="B41" s="64">
        <f t="shared" ref="B41:E41" si="24">120/1000</f>
        <v>0.12</v>
      </c>
      <c r="C41" s="64">
        <f t="shared" si="24"/>
        <v>0.12</v>
      </c>
      <c r="D41" s="64">
        <f t="shared" si="24"/>
        <v>0.12</v>
      </c>
      <c r="E41" s="64">
        <f t="shared" si="24"/>
        <v>0.12</v>
      </c>
    </row>
    <row r="44" spans="1:40" x14ac:dyDescent="0.25">
      <c r="D44">
        <v>4.523893421169302E-4</v>
      </c>
    </row>
  </sheetData>
  <mergeCells count="15">
    <mergeCell ref="A1:AN1"/>
    <mergeCell ref="A2:E2"/>
    <mergeCell ref="F2:J2"/>
    <mergeCell ref="K2:O2"/>
    <mergeCell ref="P2:T2"/>
    <mergeCell ref="U2:Y2"/>
    <mergeCell ref="Z2:AD2"/>
    <mergeCell ref="AE2:AI2"/>
    <mergeCell ref="AJ2:AN2"/>
    <mergeCell ref="A35:E35"/>
    <mergeCell ref="G35:L35"/>
    <mergeCell ref="G36:I36"/>
    <mergeCell ref="J36:L36"/>
    <mergeCell ref="G37:I37"/>
    <mergeCell ref="J37:L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57EB-CFE3-4546-A88F-F6A352110FD8}">
  <dimension ref="A2:K37"/>
  <sheetViews>
    <sheetView workbookViewId="0">
      <selection activeCell="E34" sqref="E34"/>
    </sheetView>
  </sheetViews>
  <sheetFormatPr defaultRowHeight="15" x14ac:dyDescent="0.25"/>
  <sheetData>
    <row r="2" spans="1:11" x14ac:dyDescent="0.25">
      <c r="A2">
        <v>0.01</v>
      </c>
      <c r="B2">
        <v>319.95971800000001</v>
      </c>
      <c r="D2">
        <v>0.01</v>
      </c>
      <c r="E2">
        <v>113.404259</v>
      </c>
      <c r="G2">
        <v>0.01</v>
      </c>
      <c r="H2">
        <v>101.052909</v>
      </c>
      <c r="J2">
        <v>0.01</v>
      </c>
      <c r="K2">
        <v>97.328477000000007</v>
      </c>
    </row>
    <row r="3" spans="1:11" x14ac:dyDescent="0.25">
      <c r="A3">
        <v>1.2E-2</v>
      </c>
      <c r="B3">
        <v>446.83352400000001</v>
      </c>
      <c r="D3">
        <v>1.2E-2</v>
      </c>
      <c r="E3">
        <v>153.29000199999999</v>
      </c>
      <c r="G3">
        <v>1.2E-2</v>
      </c>
      <c r="H3">
        <v>136.63164399999999</v>
      </c>
      <c r="J3">
        <v>1.2E-2</v>
      </c>
      <c r="K3">
        <v>131.13779199999999</v>
      </c>
    </row>
    <row r="4" spans="1:11" x14ac:dyDescent="0.25">
      <c r="A4">
        <v>1.4E-2</v>
      </c>
      <c r="B4">
        <v>593.93300699999998</v>
      </c>
      <c r="D4">
        <v>1.4E-2</v>
      </c>
      <c r="E4">
        <v>198.633782</v>
      </c>
      <c r="G4">
        <v>1.4E-2</v>
      </c>
      <c r="H4">
        <v>176.94694200000001</v>
      </c>
      <c r="J4">
        <v>1.4E-2</v>
      </c>
      <c r="K4">
        <v>169.31021899999999</v>
      </c>
    </row>
    <row r="5" spans="1:11" x14ac:dyDescent="0.25">
      <c r="A5">
        <v>1.6E-2</v>
      </c>
      <c r="B5">
        <v>761.22075500000005</v>
      </c>
      <c r="D5">
        <v>1.6E-2</v>
      </c>
      <c r="E5">
        <v>250.106382</v>
      </c>
      <c r="G5">
        <v>1.6E-2</v>
      </c>
      <c r="H5">
        <v>221.91940700000001</v>
      </c>
      <c r="J5">
        <v>1.6E-2</v>
      </c>
      <c r="K5">
        <v>211.760841</v>
      </c>
    </row>
    <row r="6" spans="1:11" x14ac:dyDescent="0.25">
      <c r="A6">
        <v>1.7999999999999999E-2</v>
      </c>
      <c r="B6">
        <v>948.43710400000009</v>
      </c>
      <c r="D6">
        <v>1.7999999999999999E-2</v>
      </c>
      <c r="E6">
        <v>306.70291200000003</v>
      </c>
      <c r="G6">
        <v>1.7999999999999999E-2</v>
      </c>
      <c r="H6">
        <v>271.47625199999999</v>
      </c>
      <c r="J6">
        <v>1.7999999999999999E-2</v>
      </c>
      <c r="K6">
        <v>258.420389</v>
      </c>
    </row>
    <row r="7" spans="1:11" x14ac:dyDescent="0.25">
      <c r="A7">
        <v>0.02</v>
      </c>
      <c r="B7">
        <v>1155.5423659999999</v>
      </c>
      <c r="D7">
        <v>0.02</v>
      </c>
      <c r="E7">
        <v>368.43498899999997</v>
      </c>
      <c r="G7">
        <v>0.02</v>
      </c>
      <c r="H7">
        <v>325.56754999999998</v>
      </c>
      <c r="J7">
        <v>0.02</v>
      </c>
      <c r="K7">
        <v>309.22935100000001</v>
      </c>
    </row>
    <row r="8" spans="1:11" x14ac:dyDescent="0.25">
      <c r="A8">
        <v>2.1999999999999999E-2</v>
      </c>
      <c r="B8">
        <v>1382.462209</v>
      </c>
      <c r="D8">
        <v>2.1999999999999999E-2</v>
      </c>
      <c r="E8">
        <v>435.53941099999997</v>
      </c>
      <c r="G8">
        <v>2.1999999999999999E-2</v>
      </c>
      <c r="H8">
        <v>384.13225899999998</v>
      </c>
      <c r="J8">
        <v>2.1999999999999999E-2</v>
      </c>
      <c r="K8">
        <v>364.13257700000003</v>
      </c>
    </row>
    <row r="9" spans="1:11" x14ac:dyDescent="0.25">
      <c r="A9">
        <v>2.4E-2</v>
      </c>
      <c r="B9">
        <v>1629.0593269999999</v>
      </c>
      <c r="D9">
        <v>2.4E-2</v>
      </c>
      <c r="E9">
        <v>507.73199799999998</v>
      </c>
      <c r="G9">
        <v>2.4E-2</v>
      </c>
      <c r="H9">
        <v>447.133511</v>
      </c>
      <c r="J9">
        <v>2.4E-2</v>
      </c>
      <c r="K9">
        <v>423.07002499999999</v>
      </c>
    </row>
    <row r="10" spans="1:11" x14ac:dyDescent="0.25">
      <c r="A10">
        <v>2.5999999999999999E-2</v>
      </c>
      <c r="B10">
        <v>1895.1794870000001</v>
      </c>
      <c r="D10">
        <v>2.5999999999999999E-2</v>
      </c>
      <c r="E10">
        <v>587.38157799999999</v>
      </c>
      <c r="G10">
        <v>2.5999999999999999E-2</v>
      </c>
      <c r="H10">
        <v>514.53728699999999</v>
      </c>
      <c r="J10">
        <v>2.5999999999999999E-2</v>
      </c>
      <c r="K10">
        <v>486.01637299999999</v>
      </c>
    </row>
    <row r="11" spans="1:11" x14ac:dyDescent="0.25">
      <c r="A11">
        <v>2.8000000000000001E-2</v>
      </c>
      <c r="B11">
        <v>2180.8409109999998</v>
      </c>
      <c r="D11">
        <v>2.8000000000000001E-2</v>
      </c>
      <c r="E11">
        <v>674.52912700000002</v>
      </c>
      <c r="G11">
        <v>2.8000000000000001E-2</v>
      </c>
      <c r="H11">
        <v>586.28818100000001</v>
      </c>
      <c r="J11">
        <v>2.8000000000000001E-2</v>
      </c>
      <c r="K11">
        <v>552.942995</v>
      </c>
    </row>
    <row r="12" spans="1:11" x14ac:dyDescent="0.25">
      <c r="A12">
        <v>0.03</v>
      </c>
      <c r="B12">
        <v>2485.942016</v>
      </c>
      <c r="D12">
        <v>0.03</v>
      </c>
      <c r="E12">
        <v>766.890265</v>
      </c>
      <c r="G12">
        <v>0.03</v>
      </c>
      <c r="H12">
        <v>662.36472200000003</v>
      </c>
      <c r="J12">
        <v>0.03</v>
      </c>
      <c r="K12">
        <v>623.79522499999996</v>
      </c>
    </row>
    <row r="13" spans="1:11" x14ac:dyDescent="0.25">
      <c r="A13">
        <v>3.2000000000000001E-2</v>
      </c>
      <c r="B13">
        <v>2810.3996029999998</v>
      </c>
      <c r="D13">
        <v>3.2000000000000001E-2</v>
      </c>
      <c r="E13">
        <v>864.95561699999996</v>
      </c>
      <c r="G13">
        <v>3.2000000000000001E-2</v>
      </c>
      <c r="H13">
        <v>742.75970700000005</v>
      </c>
      <c r="J13">
        <v>3.2000000000000001E-2</v>
      </c>
      <c r="K13">
        <v>698.56193499999904</v>
      </c>
    </row>
    <row r="14" spans="1:11" x14ac:dyDescent="0.25">
      <c r="A14">
        <v>3.4000000000000002E-2</v>
      </c>
      <c r="B14">
        <v>3154.124452</v>
      </c>
      <c r="D14">
        <v>3.4000000000000002E-2</v>
      </c>
      <c r="E14">
        <v>967.22361899999999</v>
      </c>
      <c r="G14">
        <v>3.4000000000000002E-2</v>
      </c>
      <c r="H14">
        <v>827.42023200000006</v>
      </c>
      <c r="J14">
        <v>3.4000000000000002E-2</v>
      </c>
      <c r="K14">
        <v>777.22869900000001</v>
      </c>
    </row>
    <row r="15" spans="1:11" x14ac:dyDescent="0.25">
      <c r="A15">
        <v>3.5999999999999997E-2</v>
      </c>
      <c r="B15">
        <v>3517.0394199999996</v>
      </c>
      <c r="D15">
        <v>3.5999999999999997E-2</v>
      </c>
      <c r="E15">
        <v>1075.198564</v>
      </c>
      <c r="G15">
        <v>3.5999999999999997E-2</v>
      </c>
      <c r="H15">
        <v>916.35774900000001</v>
      </c>
      <c r="J15">
        <v>3.5999999999999997E-2</v>
      </c>
      <c r="K15">
        <v>859.75832500000001</v>
      </c>
    </row>
    <row r="16" spans="1:11" x14ac:dyDescent="0.25">
      <c r="A16">
        <v>3.7999999999999999E-2</v>
      </c>
      <c r="B16">
        <v>3899.222671</v>
      </c>
      <c r="D16">
        <v>3.7999999999999999E-2</v>
      </c>
      <c r="E16">
        <v>1187.6497979999999</v>
      </c>
      <c r="G16">
        <v>3.7999999999999999E-2</v>
      </c>
      <c r="H16">
        <v>1009.537732</v>
      </c>
      <c r="J16">
        <v>3.7999999999999999E-2</v>
      </c>
      <c r="K16">
        <v>946.18000300000006</v>
      </c>
    </row>
    <row r="17" spans="1:11" x14ac:dyDescent="0.25">
      <c r="A17">
        <v>0.04</v>
      </c>
      <c r="B17">
        <v>4300.4340549999997</v>
      </c>
      <c r="D17">
        <v>0.04</v>
      </c>
      <c r="E17">
        <v>1303.642445</v>
      </c>
      <c r="G17">
        <v>0.04</v>
      </c>
      <c r="H17">
        <v>1106.95155</v>
      </c>
      <c r="J17">
        <v>0.04</v>
      </c>
      <c r="K17">
        <v>1036.4617129999999</v>
      </c>
    </row>
    <row r="18" spans="1:11" x14ac:dyDescent="0.25">
      <c r="A18">
        <v>4.2000000000000003E-2</v>
      </c>
      <c r="B18">
        <v>4720.8434569999999</v>
      </c>
      <c r="D18">
        <v>4.2000000000000003E-2</v>
      </c>
      <c r="E18">
        <v>1423.432002</v>
      </c>
      <c r="G18">
        <v>4.2000000000000003E-2</v>
      </c>
      <c r="H18">
        <v>1208.5703510000001</v>
      </c>
      <c r="J18">
        <v>4.2000000000000003E-2</v>
      </c>
      <c r="K18">
        <v>1130.5907380000001</v>
      </c>
    </row>
    <row r="19" spans="1:11" x14ac:dyDescent="0.25">
      <c r="A19">
        <v>4.3999999999999997E-2</v>
      </c>
      <c r="B19">
        <v>5160.2119890000004</v>
      </c>
      <c r="D19">
        <v>4.3999999999999997E-2</v>
      </c>
      <c r="E19">
        <v>1547.2571849999999</v>
      </c>
      <c r="G19">
        <v>4.3999999999999997E-2</v>
      </c>
      <c r="H19">
        <v>1314.434982</v>
      </c>
      <c r="J19">
        <v>4.3999999999999997E-2</v>
      </c>
      <c r="K19">
        <v>1228.3784499999999</v>
      </c>
    </row>
    <row r="20" spans="1:11" x14ac:dyDescent="0.25">
      <c r="A20">
        <v>4.5999999999999999E-2</v>
      </c>
      <c r="B20">
        <v>5618.4874440000003</v>
      </c>
      <c r="D20">
        <v>4.5999999999999999E-2</v>
      </c>
      <c r="E20">
        <v>1676.246257</v>
      </c>
      <c r="G20">
        <v>4.5999999999999999E-2</v>
      </c>
      <c r="H20">
        <v>1424.5184119999999</v>
      </c>
      <c r="J20">
        <v>4.5999999999999999E-2</v>
      </c>
      <c r="K20">
        <v>1330.0232659999999</v>
      </c>
    </row>
    <row r="21" spans="1:11" x14ac:dyDescent="0.25">
      <c r="A21">
        <v>4.8000000000000001E-2</v>
      </c>
      <c r="B21">
        <v>6095.8288139999995</v>
      </c>
      <c r="D21">
        <v>4.8000000000000001E-2</v>
      </c>
      <c r="E21">
        <v>1811.157414</v>
      </c>
      <c r="G21">
        <v>4.8000000000000001E-2</v>
      </c>
      <c r="H21">
        <v>1538.763193</v>
      </c>
      <c r="J21">
        <v>4.8000000000000001E-2</v>
      </c>
      <c r="K21">
        <v>1435.4928</v>
      </c>
    </row>
    <row r="22" spans="1:11" x14ac:dyDescent="0.25">
      <c r="A22">
        <v>0.05</v>
      </c>
      <c r="B22">
        <v>6592.1479330000002</v>
      </c>
      <c r="D22">
        <v>0.05</v>
      </c>
      <c r="E22">
        <v>1952.3633440000001</v>
      </c>
      <c r="G22">
        <v>0.05</v>
      </c>
      <c r="H22">
        <v>1657.1591550000001</v>
      </c>
      <c r="J22">
        <v>0.05</v>
      </c>
      <c r="K22">
        <v>1544.7107100000001</v>
      </c>
    </row>
    <row r="23" spans="1:11" x14ac:dyDescent="0.25">
      <c r="A23">
        <v>0.06</v>
      </c>
      <c r="B23">
        <v>9356.5531520000004</v>
      </c>
      <c r="D23">
        <v>0.06</v>
      </c>
      <c r="E23">
        <v>2738.6997999999999</v>
      </c>
      <c r="G23">
        <v>0.06</v>
      </c>
      <c r="H23">
        <v>2311.130752</v>
      </c>
      <c r="J23">
        <v>0.06</v>
      </c>
      <c r="K23">
        <v>2147.0085349999999</v>
      </c>
    </row>
    <row r="24" spans="1:11" x14ac:dyDescent="0.25">
      <c r="A24">
        <v>7.0000000000000007E-2</v>
      </c>
      <c r="B24">
        <v>12589.560086</v>
      </c>
      <c r="D24">
        <v>7.0000000000000007E-2</v>
      </c>
      <c r="E24">
        <v>3625.8957620000001</v>
      </c>
      <c r="G24">
        <v>7.0000000000000007E-2</v>
      </c>
      <c r="H24">
        <v>3067.9704099999999</v>
      </c>
      <c r="J24">
        <v>7.0000000000000007E-2</v>
      </c>
      <c r="K24">
        <v>2842.173941</v>
      </c>
    </row>
    <row r="25" spans="1:11" x14ac:dyDescent="0.25">
      <c r="A25">
        <v>0.08</v>
      </c>
      <c r="B25">
        <v>16286.271397999999</v>
      </c>
      <c r="D25">
        <v>0.08</v>
      </c>
      <c r="E25">
        <v>4587.0483899999999</v>
      </c>
      <c r="G25">
        <v>0.08</v>
      </c>
      <c r="H25">
        <v>3926.8155870000001</v>
      </c>
      <c r="J25">
        <v>0.08</v>
      </c>
      <c r="K25">
        <v>3629.7554100000002</v>
      </c>
    </row>
    <row r="26" spans="1:11" x14ac:dyDescent="0.25">
      <c r="A26">
        <v>0.09</v>
      </c>
      <c r="B26">
        <v>20442.713444000001</v>
      </c>
      <c r="D26">
        <v>0.09</v>
      </c>
      <c r="E26">
        <v>5650.5712890000004</v>
      </c>
      <c r="G26">
        <v>0.09</v>
      </c>
      <c r="H26">
        <v>4885.9306109999998</v>
      </c>
      <c r="J26">
        <v>0.09</v>
      </c>
      <c r="K26">
        <v>4508.9377619999996</v>
      </c>
    </row>
    <row r="27" spans="1:11" x14ac:dyDescent="0.25">
      <c r="A27">
        <v>0.1</v>
      </c>
      <c r="B27">
        <v>25058.008172999998</v>
      </c>
      <c r="D27">
        <v>0.1</v>
      </c>
      <c r="E27">
        <v>6836.57402</v>
      </c>
      <c r="G27">
        <v>0.1</v>
      </c>
      <c r="H27">
        <v>5944.731906</v>
      </c>
      <c r="J27">
        <v>0.1</v>
      </c>
      <c r="K27">
        <v>5478.8473370000002</v>
      </c>
    </row>
    <row r="28" spans="1:11" x14ac:dyDescent="0.25">
      <c r="A28">
        <v>0.11</v>
      </c>
      <c r="B28">
        <v>30129.490034999999</v>
      </c>
      <c r="D28">
        <v>0.11</v>
      </c>
      <c r="E28">
        <v>8138.5894950000002</v>
      </c>
      <c r="G28">
        <v>0.11</v>
      </c>
      <c r="H28">
        <v>7102.0294320000003</v>
      </c>
      <c r="J28">
        <v>0.11</v>
      </c>
      <c r="K28">
        <v>6538.8652270000002</v>
      </c>
    </row>
    <row r="29" spans="1:11" x14ac:dyDescent="0.25">
      <c r="A29">
        <v>0.12</v>
      </c>
      <c r="B29">
        <v>35649.934062</v>
      </c>
      <c r="D29">
        <v>0.12</v>
      </c>
      <c r="E29">
        <v>9551.6900459999997</v>
      </c>
      <c r="G29">
        <v>0.12</v>
      </c>
      <c r="H29">
        <v>8356.6075880000008</v>
      </c>
      <c r="J29">
        <v>0.12</v>
      </c>
      <c r="K29">
        <v>7688.2329920000002</v>
      </c>
    </row>
    <row r="30" spans="1:11" x14ac:dyDescent="0.25">
      <c r="A30">
        <v>0.13</v>
      </c>
      <c r="B30">
        <v>41622.123198000001</v>
      </c>
      <c r="D30">
        <v>0.13</v>
      </c>
      <c r="E30">
        <v>11062.051310000001</v>
      </c>
      <c r="G30">
        <v>0.13</v>
      </c>
      <c r="H30">
        <v>9707.0738450000008</v>
      </c>
      <c r="J30">
        <v>0.13</v>
      </c>
      <c r="K30">
        <v>8925.7746850000003</v>
      </c>
    </row>
    <row r="31" spans="1:11" x14ac:dyDescent="0.25">
      <c r="A31">
        <v>0.14000000000000001</v>
      </c>
      <c r="B31">
        <v>48041.415539000001</v>
      </c>
      <c r="D31">
        <v>0.14000000000000001</v>
      </c>
      <c r="E31">
        <v>12669.456303000001</v>
      </c>
      <c r="G31">
        <v>0.14000000000000001</v>
      </c>
      <c r="H31">
        <v>11154.720847000001</v>
      </c>
      <c r="J31">
        <v>0.14000000000000001</v>
      </c>
      <c r="K31">
        <v>10249.317606000001</v>
      </c>
    </row>
    <row r="32" spans="1:11" x14ac:dyDescent="0.25">
      <c r="A32">
        <v>0.15</v>
      </c>
      <c r="B32">
        <v>54900.826168</v>
      </c>
      <c r="D32">
        <v>0.15</v>
      </c>
      <c r="E32">
        <v>14384.581819999999</v>
      </c>
      <c r="G32">
        <v>0.15</v>
      </c>
      <c r="H32">
        <v>12698.285298999999</v>
      </c>
      <c r="J32">
        <v>0.15</v>
      </c>
      <c r="K32">
        <v>11660.144534999999</v>
      </c>
    </row>
    <row r="33" spans="1:11" x14ac:dyDescent="0.25">
      <c r="A33">
        <v>0.16</v>
      </c>
      <c r="B33">
        <v>62206.539863999998</v>
      </c>
      <c r="D33">
        <v>0.16</v>
      </c>
      <c r="E33">
        <v>16202.841286999999</v>
      </c>
      <c r="G33">
        <v>0.16</v>
      </c>
      <c r="H33">
        <v>14336.427111999999</v>
      </c>
      <c r="J33">
        <v>0.16</v>
      </c>
      <c r="K33">
        <v>13158.589040999999</v>
      </c>
    </row>
    <row r="34" spans="1:11" x14ac:dyDescent="0.25">
      <c r="A34">
        <v>0.17</v>
      </c>
      <c r="B34">
        <v>69956.112250999999</v>
      </c>
      <c r="D34">
        <v>0.17</v>
      </c>
      <c r="E34">
        <v>18129.665002000002</v>
      </c>
      <c r="G34">
        <v>0.17</v>
      </c>
      <c r="H34">
        <v>16068.623325</v>
      </c>
      <c r="J34">
        <v>0.17</v>
      </c>
      <c r="K34">
        <v>14744.229343000001</v>
      </c>
    </row>
    <row r="35" spans="1:11" x14ac:dyDescent="0.25">
      <c r="A35">
        <v>0.18</v>
      </c>
      <c r="B35">
        <v>78136.044070999997</v>
      </c>
      <c r="D35">
        <v>0.18</v>
      </c>
      <c r="E35">
        <v>20154.944960000001</v>
      </c>
      <c r="G35">
        <v>0.18</v>
      </c>
      <c r="H35">
        <v>17895.703792</v>
      </c>
      <c r="J35">
        <v>0.18</v>
      </c>
      <c r="K35">
        <v>16416.307216000001</v>
      </c>
    </row>
    <row r="36" spans="1:11" x14ac:dyDescent="0.25">
      <c r="A36">
        <v>0.19</v>
      </c>
      <c r="B36">
        <v>86722.059324999995</v>
      </c>
      <c r="D36">
        <v>0.19</v>
      </c>
      <c r="E36">
        <v>22286.272923</v>
      </c>
      <c r="G36">
        <v>0.19</v>
      </c>
      <c r="H36">
        <v>19816.878540999998</v>
      </c>
      <c r="J36">
        <v>0.19</v>
      </c>
      <c r="K36">
        <v>18171.986173000001</v>
      </c>
    </row>
    <row r="37" spans="1:11" x14ac:dyDescent="0.25">
      <c r="A37">
        <v>0.2</v>
      </c>
      <c r="B37">
        <v>95761.200211999996</v>
      </c>
      <c r="D37">
        <v>0.2</v>
      </c>
      <c r="E37">
        <v>24506.940301999999</v>
      </c>
      <c r="G37">
        <v>0.2</v>
      </c>
      <c r="H37">
        <v>21831.787533999999</v>
      </c>
      <c r="J37">
        <v>0.2</v>
      </c>
      <c r="K37">
        <v>20013.049533000001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9</vt:i4>
      </vt:variant>
    </vt:vector>
  </HeadingPairs>
  <TitlesOfParts>
    <vt:vector size="13" baseType="lpstr">
      <vt:lpstr>GeometryV2</vt:lpstr>
      <vt:lpstr>GeometryV3</vt:lpstr>
      <vt:lpstr>GeometryV4</vt:lpstr>
      <vt:lpstr>Planilha1</vt:lpstr>
      <vt:lpstr>f x Re (V4)</vt:lpstr>
      <vt:lpstr>p x re (v4)</vt:lpstr>
      <vt:lpstr>f x re(V3)</vt:lpstr>
      <vt:lpstr>p x Re (V3)</vt:lpstr>
      <vt:lpstr>f x Re (V2)</vt:lpstr>
      <vt:lpstr>P x Re (V2)</vt:lpstr>
      <vt:lpstr>P x Re (V2,V3,V4)</vt:lpstr>
      <vt:lpstr>f x Re (V2,V3,V4)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T2F</cp:lastModifiedBy>
  <dcterms:created xsi:type="dcterms:W3CDTF">2015-06-05T18:19:34Z</dcterms:created>
  <dcterms:modified xsi:type="dcterms:W3CDTF">2025-01-29T20:48:51Z</dcterms:modified>
</cp:coreProperties>
</file>