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dP_f_Agulhas\"/>
    </mc:Choice>
  </mc:AlternateContent>
  <xr:revisionPtr revIDLastSave="0" documentId="13_ncr:1_{C2415F8E-D479-4CC5-AF8F-375803D88693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EXP_Validaçã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S7" i="10"/>
  <c r="T7" i="10"/>
  <c r="R8" i="10"/>
  <c r="T8" i="10" s="1"/>
  <c r="S8" i="10"/>
  <c r="R9" i="10"/>
  <c r="S9" i="10"/>
  <c r="T9" i="10"/>
  <c r="R10" i="10"/>
  <c r="S10" i="10"/>
  <c r="T10" i="10"/>
  <c r="R11" i="10"/>
  <c r="S11" i="10"/>
  <c r="T11" i="10"/>
  <c r="S4" i="10"/>
  <c r="R4" i="10"/>
  <c r="T4" i="10" s="1"/>
  <c r="M5" i="10"/>
  <c r="N5" i="10"/>
  <c r="O5" i="10"/>
  <c r="M6" i="10"/>
  <c r="N6" i="10"/>
  <c r="O6" i="10"/>
  <c r="M7" i="10"/>
  <c r="N7" i="10"/>
  <c r="O7" i="10"/>
  <c r="M8" i="10"/>
  <c r="O8" i="10" s="1"/>
  <c r="N8" i="10"/>
  <c r="M9" i="10"/>
  <c r="O9" i="10" s="1"/>
  <c r="N9" i="10"/>
  <c r="M10" i="10"/>
  <c r="N10" i="10"/>
  <c r="O10" i="10"/>
  <c r="M11" i="10"/>
  <c r="N11" i="10"/>
  <c r="O11" i="10"/>
  <c r="N4" i="10"/>
  <c r="M4" i="10"/>
  <c r="O4" i="10" s="1"/>
  <c r="H28" i="2"/>
  <c r="I28" i="2"/>
  <c r="J28" i="2"/>
  <c r="H29" i="2"/>
  <c r="I29" i="2"/>
  <c r="J29" i="2"/>
  <c r="H30" i="2"/>
  <c r="I30" i="2"/>
  <c r="J30" i="2"/>
  <c r="H31" i="2"/>
  <c r="J31" i="2" s="1"/>
  <c r="I31" i="2"/>
  <c r="H32" i="2"/>
  <c r="I32" i="2"/>
  <c r="J32" i="2"/>
  <c r="H33" i="2"/>
  <c r="I33" i="2"/>
  <c r="J33" i="2"/>
  <c r="H34" i="2"/>
  <c r="I34" i="2"/>
  <c r="J34" i="2"/>
  <c r="J27" i="2"/>
  <c r="I27" i="2"/>
  <c r="H27" i="2"/>
  <c r="N194" i="10"/>
  <c r="M223" i="10"/>
  <c r="N223" i="10"/>
  <c r="M238" i="10"/>
  <c r="M239" i="10"/>
  <c r="O239" i="10" s="1"/>
  <c r="R28" i="2"/>
  <c r="S28" i="2"/>
  <c r="T28" i="2"/>
  <c r="R29" i="2"/>
  <c r="S29" i="2"/>
  <c r="T29" i="2"/>
  <c r="R30" i="2"/>
  <c r="S30" i="2"/>
  <c r="T30" i="2"/>
  <c r="R31" i="2"/>
  <c r="T31" i="2" s="1"/>
  <c r="S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S27" i="2"/>
  <c r="R27" i="2"/>
  <c r="T27" i="2" s="1"/>
  <c r="M28" i="2"/>
  <c r="N28" i="2"/>
  <c r="O28" i="2"/>
  <c r="M29" i="2"/>
  <c r="N29" i="2"/>
  <c r="O29" i="2"/>
  <c r="M30" i="2"/>
  <c r="N30" i="2"/>
  <c r="O30" i="2"/>
  <c r="M31" i="2"/>
  <c r="O31" i="2" s="1"/>
  <c r="N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N27" i="2"/>
  <c r="M27" i="2"/>
  <c r="O27" i="2" s="1"/>
  <c r="C28" i="2"/>
  <c r="D28" i="2"/>
  <c r="E28" i="2"/>
  <c r="C29" i="2"/>
  <c r="D29" i="2"/>
  <c r="E29" i="2"/>
  <c r="C30" i="2"/>
  <c r="E30" i="2" s="1"/>
  <c r="D30" i="2"/>
  <c r="C31" i="2"/>
  <c r="D31" i="2"/>
  <c r="E31" i="2"/>
  <c r="C32" i="2"/>
  <c r="D32" i="2"/>
  <c r="E32" i="2"/>
  <c r="C33" i="2"/>
  <c r="E33" i="2" s="1"/>
  <c r="D33" i="2"/>
  <c r="C34" i="2"/>
  <c r="E34" i="2" s="1"/>
  <c r="D34" i="2"/>
  <c r="C35" i="2"/>
  <c r="D35" i="2"/>
  <c r="E35" i="2"/>
  <c r="C36" i="2"/>
  <c r="D36" i="2"/>
  <c r="E36" i="2"/>
  <c r="D27" i="2"/>
  <c r="C27" i="2"/>
  <c r="E27" i="2" s="1"/>
  <c r="X36" i="2"/>
  <c r="Y36" i="2"/>
  <c r="I36" i="2"/>
  <c r="X35" i="2"/>
  <c r="Y35" i="2"/>
  <c r="I35" i="2"/>
  <c r="J35" i="2"/>
  <c r="X34" i="2"/>
  <c r="Y34" i="2"/>
  <c r="X33" i="2"/>
  <c r="Y33" i="2"/>
  <c r="Y32" i="2"/>
  <c r="X32" i="2"/>
  <c r="Y31" i="2"/>
  <c r="X31" i="2"/>
  <c r="X30" i="2"/>
  <c r="Y30" i="2"/>
  <c r="X29" i="2"/>
  <c r="Y29" i="2"/>
  <c r="X28" i="2"/>
  <c r="Y28" i="2"/>
  <c r="Y27" i="2"/>
  <c r="X27" i="2"/>
  <c r="AD23" i="10"/>
  <c r="AD21" i="10" s="1"/>
  <c r="R88" i="10" s="1"/>
  <c r="AC23" i="10"/>
  <c r="AC21" i="10" s="1"/>
  <c r="M96" i="10" s="1"/>
  <c r="AB23" i="10"/>
  <c r="AB21" i="10" s="1"/>
  <c r="AD22" i="10"/>
  <c r="S25" i="10" s="1"/>
  <c r="AC22" i="10"/>
  <c r="N20" i="10" s="1"/>
  <c r="AB22" i="10"/>
  <c r="M25" i="10" l="1"/>
  <c r="O25" i="10" s="1"/>
  <c r="N24" i="10"/>
  <c r="N25" i="10"/>
  <c r="M253" i="10"/>
  <c r="O253" i="10" s="1"/>
  <c r="M24" i="10"/>
  <c r="S202" i="10"/>
  <c r="S146" i="10"/>
  <c r="M165" i="10"/>
  <c r="S28" i="10"/>
  <c r="R90" i="10"/>
  <c r="T90" i="10" s="1"/>
  <c r="M119" i="10"/>
  <c r="O119" i="10" s="1"/>
  <c r="R89" i="10"/>
  <c r="T89" i="10" s="1"/>
  <c r="M28" i="10"/>
  <c r="O28" i="10" s="1"/>
  <c r="R22" i="10"/>
  <c r="T22" i="10" s="1"/>
  <c r="S226" i="10"/>
  <c r="R24" i="10"/>
  <c r="T24" i="10" s="1"/>
  <c r="S171" i="10"/>
  <c r="N179" i="10"/>
  <c r="N23" i="10"/>
  <c r="M103" i="10"/>
  <c r="O103" i="10" s="1"/>
  <c r="O22" i="10"/>
  <c r="R250" i="10"/>
  <c r="T250" i="10" s="1"/>
  <c r="O24" i="10"/>
  <c r="R23" i="10"/>
  <c r="T23" i="10" s="1"/>
  <c r="M149" i="10"/>
  <c r="O149" i="10" s="1"/>
  <c r="N133" i="10"/>
  <c r="M133" i="10"/>
  <c r="O133" i="10" s="1"/>
  <c r="M337" i="10"/>
  <c r="O337" i="10" s="1"/>
  <c r="S27" i="10"/>
  <c r="N22" i="10"/>
  <c r="R226" i="10"/>
  <c r="T226" i="10" s="1"/>
  <c r="M194" i="10"/>
  <c r="O194" i="10" s="1"/>
  <c r="M23" i="10"/>
  <c r="O23" i="10" s="1"/>
  <c r="N119" i="10"/>
  <c r="M22" i="10"/>
  <c r="S24" i="10"/>
  <c r="R171" i="10"/>
  <c r="T171" i="10" s="1"/>
  <c r="M179" i="10"/>
  <c r="O179" i="10" s="1"/>
  <c r="M151" i="10"/>
  <c r="R114" i="10"/>
  <c r="T114" i="10" s="1"/>
  <c r="N28" i="10"/>
  <c r="S57" i="10"/>
  <c r="M336" i="10"/>
  <c r="M73" i="10"/>
  <c r="R27" i="10"/>
  <c r="T27" i="10" s="1"/>
  <c r="M42" i="10"/>
  <c r="O42" i="10" s="1"/>
  <c r="R336" i="10"/>
  <c r="N27" i="10"/>
  <c r="S21" i="10"/>
  <c r="S335" i="10"/>
  <c r="M27" i="10"/>
  <c r="O27" i="10" s="1"/>
  <c r="R21" i="10"/>
  <c r="T21" i="10" s="1"/>
  <c r="M310" i="10"/>
  <c r="O310" i="10" s="1"/>
  <c r="R335" i="10"/>
  <c r="T335" i="10" s="1"/>
  <c r="R170" i="10"/>
  <c r="T170" i="10" s="1"/>
  <c r="R25" i="10"/>
  <c r="T25" i="10" s="1"/>
  <c r="R202" i="10"/>
  <c r="T202" i="10" s="1"/>
  <c r="R146" i="10"/>
  <c r="T146" i="10" s="1"/>
  <c r="R26" i="10"/>
  <c r="T26" i="10" s="1"/>
  <c r="M210" i="10"/>
  <c r="O210" i="10" s="1"/>
  <c r="S23" i="10"/>
  <c r="R28" i="10"/>
  <c r="T28" i="10" s="1"/>
  <c r="S22" i="10"/>
  <c r="M88" i="10"/>
  <c r="R57" i="10"/>
  <c r="T57" i="10" s="1"/>
  <c r="N323" i="10"/>
  <c r="M323" i="10"/>
  <c r="O323" i="10" s="1"/>
  <c r="N296" i="10"/>
  <c r="S318" i="10"/>
  <c r="S26" i="10"/>
  <c r="N21" i="10"/>
  <c r="M296" i="10"/>
  <c r="R318" i="10"/>
  <c r="T318" i="10" s="1"/>
  <c r="M21" i="10"/>
  <c r="O21" i="10" s="1"/>
  <c r="M281" i="10"/>
  <c r="R297" i="10"/>
  <c r="M280" i="10"/>
  <c r="R281" i="10"/>
  <c r="N26" i="10"/>
  <c r="S20" i="10"/>
  <c r="N267" i="10"/>
  <c r="S278" i="10"/>
  <c r="M26" i="10"/>
  <c r="O26" i="10" s="1"/>
  <c r="R20" i="10"/>
  <c r="T20" i="10" s="1"/>
  <c r="M267" i="10"/>
  <c r="O267" i="10" s="1"/>
  <c r="R274" i="10"/>
  <c r="T274" i="10" s="1"/>
  <c r="M266" i="10"/>
  <c r="O266" i="10" s="1"/>
  <c r="R251" i="10"/>
  <c r="T251" i="10" s="1"/>
  <c r="M20" i="10"/>
  <c r="O20" i="10" s="1"/>
  <c r="O238" i="10"/>
  <c r="S170" i="10"/>
  <c r="S317" i="10"/>
  <c r="N208" i="10"/>
  <c r="M148" i="10"/>
  <c r="O148" i="10" s="1"/>
  <c r="N131" i="10"/>
  <c r="N86" i="10"/>
  <c r="N56" i="10"/>
  <c r="N40" i="10"/>
  <c r="S296" i="10"/>
  <c r="S273" i="10"/>
  <c r="S249" i="10"/>
  <c r="R225" i="10"/>
  <c r="S169" i="10"/>
  <c r="R145" i="10"/>
  <c r="S113" i="10"/>
  <c r="S88" i="10"/>
  <c r="R56" i="10"/>
  <c r="T56" i="10" s="1"/>
  <c r="N148" i="10"/>
  <c r="N147" i="10"/>
  <c r="R249" i="10"/>
  <c r="T249" i="10" s="1"/>
  <c r="R194" i="10"/>
  <c r="T194" i="10" s="1"/>
  <c r="R169" i="10"/>
  <c r="T169" i="10" s="1"/>
  <c r="R113" i="10"/>
  <c r="T113" i="10" s="1"/>
  <c r="R47" i="10"/>
  <c r="T47" i="10" s="1"/>
  <c r="R58" i="10"/>
  <c r="T58" i="10" s="1"/>
  <c r="R81" i="10"/>
  <c r="T81" i="10" s="1"/>
  <c r="R92" i="10"/>
  <c r="T92" i="10" s="1"/>
  <c r="R115" i="10"/>
  <c r="T115" i="10" s="1"/>
  <c r="R126" i="10"/>
  <c r="T126" i="10" s="1"/>
  <c r="R263" i="10"/>
  <c r="T263" i="10" s="1"/>
  <c r="R321" i="10"/>
  <c r="T321" i="10" s="1"/>
  <c r="R127" i="10"/>
  <c r="T127" i="10" s="1"/>
  <c r="R207" i="10"/>
  <c r="T207" i="10" s="1"/>
  <c r="R264" i="10"/>
  <c r="T264" i="10" s="1"/>
  <c r="R287" i="10"/>
  <c r="T287" i="10" s="1"/>
  <c r="R322" i="10"/>
  <c r="T322" i="10" s="1"/>
  <c r="R299" i="10"/>
  <c r="T299" i="10" s="1"/>
  <c r="R36" i="10"/>
  <c r="R70" i="10"/>
  <c r="T70" i="10" s="1"/>
  <c r="R104" i="10"/>
  <c r="T104" i="10" s="1"/>
  <c r="R172" i="10"/>
  <c r="T172" i="10" s="1"/>
  <c r="R206" i="10"/>
  <c r="T206" i="10" s="1"/>
  <c r="R229" i="10"/>
  <c r="T229" i="10" s="1"/>
  <c r="R275" i="10"/>
  <c r="T275" i="10" s="1"/>
  <c r="R286" i="10"/>
  <c r="T286" i="10" s="1"/>
  <c r="R310" i="10"/>
  <c r="T310" i="10" s="1"/>
  <c r="R48" i="10"/>
  <c r="T48" i="10" s="1"/>
  <c r="R276" i="10"/>
  <c r="T276" i="10" s="1"/>
  <c r="R311" i="10"/>
  <c r="T311" i="10" s="1"/>
  <c r="R116" i="10"/>
  <c r="T116" i="10" s="1"/>
  <c r="R138" i="10"/>
  <c r="T138" i="10" s="1"/>
  <c r="R150" i="10"/>
  <c r="T150" i="10" s="1"/>
  <c r="R161" i="10"/>
  <c r="T161" i="10" s="1"/>
  <c r="R184" i="10"/>
  <c r="T184" i="10" s="1"/>
  <c r="R195" i="10"/>
  <c r="T195" i="10" s="1"/>
  <c r="R218" i="10"/>
  <c r="T218" i="10" s="1"/>
  <c r="R241" i="10"/>
  <c r="T241" i="10" s="1"/>
  <c r="R252" i="10"/>
  <c r="T252" i="10" s="1"/>
  <c r="R298" i="10"/>
  <c r="T298" i="10" s="1"/>
  <c r="R333" i="10"/>
  <c r="T333" i="10" s="1"/>
  <c r="R59" i="10"/>
  <c r="T59" i="10" s="1"/>
  <c r="R82" i="10"/>
  <c r="T82" i="10" s="1"/>
  <c r="R93" i="10"/>
  <c r="T93" i="10" s="1"/>
  <c r="R37" i="10"/>
  <c r="T37" i="10" s="1"/>
  <c r="R71" i="10"/>
  <c r="T71" i="10" s="1"/>
  <c r="R105" i="10"/>
  <c r="T105" i="10" s="1"/>
  <c r="R139" i="10"/>
  <c r="T139" i="10" s="1"/>
  <c r="R173" i="10"/>
  <c r="T173" i="10" s="1"/>
  <c r="R196" i="10"/>
  <c r="T196" i="10" s="1"/>
  <c r="R230" i="10"/>
  <c r="R117" i="10"/>
  <c r="T117" i="10" s="1"/>
  <c r="R128" i="10"/>
  <c r="T128" i="10" s="1"/>
  <c r="R151" i="10"/>
  <c r="T151" i="10" s="1"/>
  <c r="R162" i="10"/>
  <c r="T162" i="10" s="1"/>
  <c r="R185" i="10"/>
  <c r="T185" i="10" s="1"/>
  <c r="R208" i="10"/>
  <c r="T208" i="10" s="1"/>
  <c r="R219" i="10"/>
  <c r="T219" i="10" s="1"/>
  <c r="R242" i="10"/>
  <c r="T242" i="10" s="1"/>
  <c r="R253" i="10"/>
  <c r="T253" i="10" s="1"/>
  <c r="R288" i="10"/>
  <c r="T288" i="10" s="1"/>
  <c r="R49" i="10"/>
  <c r="T49" i="10" s="1"/>
  <c r="R60" i="10"/>
  <c r="T60" i="10" s="1"/>
  <c r="R83" i="10"/>
  <c r="T83" i="10" s="1"/>
  <c r="R94" i="10"/>
  <c r="T94" i="10" s="1"/>
  <c r="R265" i="10"/>
  <c r="R277" i="10"/>
  <c r="T277" i="10" s="1"/>
  <c r="R38" i="10"/>
  <c r="T38" i="10" s="1"/>
  <c r="R72" i="10"/>
  <c r="T72" i="10" s="1"/>
  <c r="R106" i="10"/>
  <c r="T106" i="10" s="1"/>
  <c r="R140" i="10"/>
  <c r="T140" i="10" s="1"/>
  <c r="R174" i="10"/>
  <c r="T174" i="10" s="1"/>
  <c r="R197" i="10"/>
  <c r="T197" i="10" s="1"/>
  <c r="R231" i="10"/>
  <c r="T231" i="10" s="1"/>
  <c r="R300" i="10"/>
  <c r="T300" i="10" s="1"/>
  <c r="R84" i="10"/>
  <c r="T84" i="10" s="1"/>
  <c r="R118" i="10"/>
  <c r="T118" i="10" s="1"/>
  <c r="R129" i="10"/>
  <c r="T129" i="10" s="1"/>
  <c r="R152" i="10"/>
  <c r="T152" i="10" s="1"/>
  <c r="R163" i="10"/>
  <c r="T163" i="10" s="1"/>
  <c r="R186" i="10"/>
  <c r="T186" i="10" s="1"/>
  <c r="R209" i="10"/>
  <c r="T209" i="10" s="1"/>
  <c r="R220" i="10"/>
  <c r="R243" i="10"/>
  <c r="T243" i="10" s="1"/>
  <c r="R254" i="10"/>
  <c r="T254" i="10" s="1"/>
  <c r="R289" i="10"/>
  <c r="T289" i="10" s="1"/>
  <c r="R50" i="10"/>
  <c r="T50" i="10" s="1"/>
  <c r="R61" i="10"/>
  <c r="T61" i="10" s="1"/>
  <c r="R95" i="10"/>
  <c r="T95" i="10" s="1"/>
  <c r="R107" i="10"/>
  <c r="T107" i="10" s="1"/>
  <c r="R175" i="10"/>
  <c r="T175" i="10" s="1"/>
  <c r="R266" i="10"/>
  <c r="T266" i="10" s="1"/>
  <c r="R278" i="10"/>
  <c r="T278" i="10" s="1"/>
  <c r="R39" i="10"/>
  <c r="R73" i="10"/>
  <c r="T73" i="10" s="1"/>
  <c r="R141" i="10"/>
  <c r="T141" i="10" s="1"/>
  <c r="R164" i="10"/>
  <c r="T164" i="10" s="1"/>
  <c r="R198" i="10"/>
  <c r="T198" i="10" s="1"/>
  <c r="R232" i="10"/>
  <c r="T232" i="10" s="1"/>
  <c r="R244" i="10"/>
  <c r="T244" i="10" s="1"/>
  <c r="R85" i="10"/>
  <c r="T85" i="10" s="1"/>
  <c r="R96" i="10"/>
  <c r="T96" i="10" s="1"/>
  <c r="R119" i="10"/>
  <c r="T119" i="10" s="1"/>
  <c r="R130" i="10"/>
  <c r="T130" i="10" s="1"/>
  <c r="R153" i="10"/>
  <c r="T153" i="10" s="1"/>
  <c r="R176" i="10"/>
  <c r="T176" i="10" s="1"/>
  <c r="R187" i="10"/>
  <c r="R210" i="10"/>
  <c r="T210" i="10" s="1"/>
  <c r="R221" i="10"/>
  <c r="T221" i="10" s="1"/>
  <c r="R267" i="10"/>
  <c r="T267" i="10" s="1"/>
  <c r="R290" i="10"/>
  <c r="T290" i="10" s="1"/>
  <c r="R325" i="10"/>
  <c r="T325" i="10" s="1"/>
  <c r="R51" i="10"/>
  <c r="T51" i="10" s="1"/>
  <c r="R62" i="10"/>
  <c r="T62" i="10" s="1"/>
  <c r="R108" i="10"/>
  <c r="T108" i="10" s="1"/>
  <c r="R256" i="10"/>
  <c r="T256" i="10" s="1"/>
  <c r="R279" i="10"/>
  <c r="T279" i="10" s="1"/>
  <c r="R302" i="10"/>
  <c r="T302" i="10" s="1"/>
  <c r="R337" i="10"/>
  <c r="T337" i="10" s="1"/>
  <c r="R40" i="10"/>
  <c r="T40" i="10" s="1"/>
  <c r="R74" i="10"/>
  <c r="T74" i="10" s="1"/>
  <c r="R142" i="10"/>
  <c r="T142" i="10" s="1"/>
  <c r="R165" i="10"/>
  <c r="T165" i="10" s="1"/>
  <c r="R199" i="10"/>
  <c r="T199" i="10" s="1"/>
  <c r="R233" i="10"/>
  <c r="T233" i="10" s="1"/>
  <c r="R245" i="10"/>
  <c r="R314" i="10"/>
  <c r="T314" i="10" s="1"/>
  <c r="R52" i="10"/>
  <c r="T52" i="10" s="1"/>
  <c r="R86" i="10"/>
  <c r="T86" i="10" s="1"/>
  <c r="R97" i="10"/>
  <c r="T97" i="10" s="1"/>
  <c r="R120" i="10"/>
  <c r="R131" i="10"/>
  <c r="T131" i="10" s="1"/>
  <c r="R154" i="10"/>
  <c r="T154" i="10" s="1"/>
  <c r="R177" i="10"/>
  <c r="T177" i="10" s="1"/>
  <c r="R188" i="10"/>
  <c r="T188" i="10" s="1"/>
  <c r="R211" i="10"/>
  <c r="T211" i="10" s="1"/>
  <c r="R222" i="10"/>
  <c r="T222" i="10" s="1"/>
  <c r="R268" i="10"/>
  <c r="T268" i="10" s="1"/>
  <c r="R291" i="10"/>
  <c r="T291" i="10" s="1"/>
  <c r="R303" i="10"/>
  <c r="T303" i="10" s="1"/>
  <c r="R326" i="10"/>
  <c r="T326" i="10" s="1"/>
  <c r="R29" i="10"/>
  <c r="T29" i="10" s="1"/>
  <c r="R63" i="10"/>
  <c r="T63" i="10" s="1"/>
  <c r="R75" i="10"/>
  <c r="T75" i="10" s="1"/>
  <c r="R109" i="10"/>
  <c r="T109" i="10" s="1"/>
  <c r="R143" i="10"/>
  <c r="T143" i="10" s="1"/>
  <c r="R257" i="10"/>
  <c r="T257" i="10" s="1"/>
  <c r="R280" i="10"/>
  <c r="T280" i="10" s="1"/>
  <c r="R41" i="10"/>
  <c r="T41" i="10" s="1"/>
  <c r="R98" i="10"/>
  <c r="T98" i="10" s="1"/>
  <c r="R132" i="10"/>
  <c r="T132" i="10" s="1"/>
  <c r="R166" i="10"/>
  <c r="T166" i="10" s="1"/>
  <c r="R200" i="10"/>
  <c r="T200" i="10" s="1"/>
  <c r="R212" i="10"/>
  <c r="R234" i="10"/>
  <c r="T234" i="10" s="1"/>
  <c r="R246" i="10"/>
  <c r="T246" i="10" s="1"/>
  <c r="R292" i="10"/>
  <c r="T292" i="10" s="1"/>
  <c r="R304" i="10"/>
  <c r="T304" i="10" s="1"/>
  <c r="R315" i="10"/>
  <c r="T315" i="10" s="1"/>
  <c r="R53" i="10"/>
  <c r="T53" i="10" s="1"/>
  <c r="R64" i="10"/>
  <c r="T64" i="10" s="1"/>
  <c r="R87" i="10"/>
  <c r="T87" i="10" s="1"/>
  <c r="R121" i="10"/>
  <c r="T121" i="10" s="1"/>
  <c r="R144" i="10"/>
  <c r="T144" i="10" s="1"/>
  <c r="R155" i="10"/>
  <c r="T155" i="10" s="1"/>
  <c r="R178" i="10"/>
  <c r="T178" i="10" s="1"/>
  <c r="R189" i="10"/>
  <c r="T189" i="10" s="1"/>
  <c r="R223" i="10"/>
  <c r="T223" i="10" s="1"/>
  <c r="R269" i="10"/>
  <c r="T269" i="10" s="1"/>
  <c r="R327" i="10"/>
  <c r="T327" i="10" s="1"/>
  <c r="R30" i="10"/>
  <c r="T30" i="10" s="1"/>
  <c r="R76" i="10"/>
  <c r="T76" i="10" s="1"/>
  <c r="R110" i="10"/>
  <c r="T110" i="10" s="1"/>
  <c r="R42" i="10"/>
  <c r="T42" i="10" s="1"/>
  <c r="R54" i="10"/>
  <c r="T54" i="10" s="1"/>
  <c r="R65" i="10"/>
  <c r="T65" i="10" s="1"/>
  <c r="R31" i="10"/>
  <c r="T31" i="10" s="1"/>
  <c r="M265" i="10"/>
  <c r="O265" i="10" s="1"/>
  <c r="M192" i="10"/>
  <c r="O192" i="10" s="1"/>
  <c r="S224" i="10"/>
  <c r="R137" i="10"/>
  <c r="T137" i="10" s="1"/>
  <c r="S55" i="10"/>
  <c r="N253" i="10"/>
  <c r="M236" i="10"/>
  <c r="O236" i="10" s="1"/>
  <c r="R201" i="10"/>
  <c r="T201" i="10" s="1"/>
  <c r="M335" i="10"/>
  <c r="O335" i="10" s="1"/>
  <c r="M279" i="10"/>
  <c r="O279" i="10" s="1"/>
  <c r="N192" i="10"/>
  <c r="M177" i="10"/>
  <c r="O177" i="10" s="1"/>
  <c r="N320" i="10"/>
  <c r="N307" i="10"/>
  <c r="N292" i="10"/>
  <c r="N278" i="10"/>
  <c r="N264" i="10"/>
  <c r="M250" i="10"/>
  <c r="O250" i="10" s="1"/>
  <c r="N234" i="10"/>
  <c r="N190" i="10"/>
  <c r="M162" i="10"/>
  <c r="O162" i="10" s="1"/>
  <c r="N145" i="10"/>
  <c r="N130" i="10"/>
  <c r="M99" i="10"/>
  <c r="O99" i="10" s="1"/>
  <c r="N85" i="10"/>
  <c r="M54" i="10"/>
  <c r="N39" i="10"/>
  <c r="S331" i="10"/>
  <c r="S295" i="10"/>
  <c r="S272" i="10"/>
  <c r="S248" i="10"/>
  <c r="R224" i="10"/>
  <c r="T224" i="10" s="1"/>
  <c r="S193" i="10"/>
  <c r="S168" i="10"/>
  <c r="S112" i="10"/>
  <c r="R55" i="10"/>
  <c r="T55" i="10" s="1"/>
  <c r="N101" i="10"/>
  <c r="M85" i="10"/>
  <c r="O85" i="10" s="1"/>
  <c r="R295" i="10"/>
  <c r="T295" i="10" s="1"/>
  <c r="R272" i="10"/>
  <c r="T272" i="10" s="1"/>
  <c r="R248" i="10"/>
  <c r="T248" i="10" s="1"/>
  <c r="S223" i="10"/>
  <c r="R193" i="10"/>
  <c r="T193" i="10" s="1"/>
  <c r="R168" i="10"/>
  <c r="T168" i="10" s="1"/>
  <c r="S136" i="10"/>
  <c r="R112" i="10"/>
  <c r="T112" i="10" s="1"/>
  <c r="S80" i="10"/>
  <c r="M309" i="10"/>
  <c r="O309" i="10" s="1"/>
  <c r="N163" i="10"/>
  <c r="N114" i="10"/>
  <c r="N98" i="10"/>
  <c r="N53" i="10"/>
  <c r="S330" i="10"/>
  <c r="R313" i="10"/>
  <c r="T313" i="10" s="1"/>
  <c r="S271" i="10"/>
  <c r="R217" i="10"/>
  <c r="T217" i="10" s="1"/>
  <c r="R136" i="10"/>
  <c r="T136" i="10" s="1"/>
  <c r="R80" i="10"/>
  <c r="T80" i="10" s="1"/>
  <c r="S54" i="10"/>
  <c r="M193" i="10"/>
  <c r="O193" i="10" s="1"/>
  <c r="M69" i="10"/>
  <c r="O69" i="10" s="1"/>
  <c r="N277" i="10"/>
  <c r="N144" i="10"/>
  <c r="M98" i="10"/>
  <c r="O98" i="10" s="1"/>
  <c r="N84" i="10"/>
  <c r="N68" i="10"/>
  <c r="M53" i="10"/>
  <c r="O53" i="10" s="1"/>
  <c r="N38" i="10"/>
  <c r="R330" i="10"/>
  <c r="T330" i="10" s="1"/>
  <c r="S294" i="10"/>
  <c r="R271" i="10"/>
  <c r="T271" i="10" s="1"/>
  <c r="S247" i="10"/>
  <c r="S192" i="10"/>
  <c r="S167" i="10"/>
  <c r="S111" i="10"/>
  <c r="S46" i="10"/>
  <c r="N42" i="10"/>
  <c r="N54" i="10"/>
  <c r="N65" i="10"/>
  <c r="N88" i="10"/>
  <c r="N99" i="10"/>
  <c r="N122" i="10"/>
  <c r="N236" i="10"/>
  <c r="N270" i="10"/>
  <c r="N317" i="10"/>
  <c r="N66" i="10"/>
  <c r="N123" i="10"/>
  <c r="N260" i="10"/>
  <c r="N283" i="10"/>
  <c r="O54" i="10"/>
  <c r="O88" i="10"/>
  <c r="N111" i="10"/>
  <c r="N168" i="10"/>
  <c r="N180" i="10"/>
  <c r="N202" i="10"/>
  <c r="N214" i="10"/>
  <c r="N225" i="10"/>
  <c r="N248" i="10"/>
  <c r="N259" i="10"/>
  <c r="N282" i="10"/>
  <c r="N294" i="10"/>
  <c r="N328" i="10"/>
  <c r="N340" i="10"/>
  <c r="N271" i="10"/>
  <c r="N306" i="10"/>
  <c r="N112" i="10"/>
  <c r="N203" i="10"/>
  <c r="N237" i="10"/>
  <c r="N31" i="10"/>
  <c r="N43" i="10"/>
  <c r="N77" i="10"/>
  <c r="N100" i="10"/>
  <c r="N134" i="10"/>
  <c r="N146" i="10"/>
  <c r="N157" i="10"/>
  <c r="N191" i="10"/>
  <c r="N55" i="10"/>
  <c r="N89" i="10"/>
  <c r="N46" i="10"/>
  <c r="N69" i="10"/>
  <c r="N103" i="10"/>
  <c r="N137" i="10"/>
  <c r="N286" i="10"/>
  <c r="N35" i="10"/>
  <c r="N58" i="10"/>
  <c r="N81" i="10"/>
  <c r="N92" i="10"/>
  <c r="N115" i="10"/>
  <c r="N126" i="10"/>
  <c r="N172" i="10"/>
  <c r="N206" i="10"/>
  <c r="N229" i="10"/>
  <c r="N263" i="10"/>
  <c r="N47" i="10"/>
  <c r="N150" i="10"/>
  <c r="N161" i="10"/>
  <c r="N184" i="10"/>
  <c r="N195" i="10"/>
  <c r="N218" i="10"/>
  <c r="N241" i="10"/>
  <c r="N252" i="10"/>
  <c r="N36" i="10"/>
  <c r="N70" i="10"/>
  <c r="N104" i="10"/>
  <c r="N116" i="10"/>
  <c r="N138" i="10"/>
  <c r="M102" i="10"/>
  <c r="N308" i="10"/>
  <c r="M159" i="10"/>
  <c r="O159" i="10" s="1"/>
  <c r="S312" i="10"/>
  <c r="R294" i="10"/>
  <c r="T294" i="10" s="1"/>
  <c r="S270" i="10"/>
  <c r="R247" i="10"/>
  <c r="T247" i="10" s="1"/>
  <c r="S216" i="10"/>
  <c r="R192" i="10"/>
  <c r="T192" i="10" s="1"/>
  <c r="R167" i="10"/>
  <c r="T167" i="10" s="1"/>
  <c r="S135" i="10"/>
  <c r="R111" i="10"/>
  <c r="T111" i="10" s="1"/>
  <c r="S79" i="10"/>
  <c r="R46" i="10"/>
  <c r="T46" i="10" s="1"/>
  <c r="N280" i="10"/>
  <c r="S201" i="10"/>
  <c r="M118" i="10"/>
  <c r="O118" i="10" s="1"/>
  <c r="R316" i="10"/>
  <c r="T316" i="10" s="1"/>
  <c r="M160" i="10"/>
  <c r="O160" i="10" s="1"/>
  <c r="N219" i="10"/>
  <c r="N143" i="10"/>
  <c r="S329" i="10"/>
  <c r="R312" i="10"/>
  <c r="T312" i="10" s="1"/>
  <c r="R270" i="10"/>
  <c r="T270" i="10" s="1"/>
  <c r="R216" i="10"/>
  <c r="T216" i="10" s="1"/>
  <c r="S191" i="10"/>
  <c r="R160" i="10"/>
  <c r="T160" i="10" s="1"/>
  <c r="R135" i="10"/>
  <c r="T135" i="10" s="1"/>
  <c r="S110" i="10"/>
  <c r="R79" i="10"/>
  <c r="T79" i="10" s="1"/>
  <c r="N59" i="10"/>
  <c r="M208" i="10"/>
  <c r="N207" i="10"/>
  <c r="N249" i="10"/>
  <c r="M84" i="10"/>
  <c r="O84" i="10" s="1"/>
  <c r="N290" i="10"/>
  <c r="M304" i="10"/>
  <c r="O304" i="10" s="1"/>
  <c r="N128" i="10"/>
  <c r="R240" i="10"/>
  <c r="T240" i="10" s="1"/>
  <c r="R191" i="10"/>
  <c r="T191" i="10" s="1"/>
  <c r="S159" i="10"/>
  <c r="S103" i="10"/>
  <c r="S78" i="10"/>
  <c r="S45" i="10"/>
  <c r="N72" i="10"/>
  <c r="R334" i="10"/>
  <c r="T334" i="10" s="1"/>
  <c r="M251" i="10"/>
  <c r="O251" i="10" s="1"/>
  <c r="M101" i="10"/>
  <c r="O101" i="10" s="1"/>
  <c r="N176" i="10"/>
  <c r="M68" i="10"/>
  <c r="O68" i="10" s="1"/>
  <c r="M247" i="10"/>
  <c r="O247" i="10" s="1"/>
  <c r="M52" i="10"/>
  <c r="O52" i="10" s="1"/>
  <c r="N261" i="10"/>
  <c r="N246" i="10"/>
  <c r="M232" i="10"/>
  <c r="O232" i="10" s="1"/>
  <c r="N217" i="10"/>
  <c r="M188" i="10"/>
  <c r="O188" i="10" s="1"/>
  <c r="M158" i="10"/>
  <c r="O158" i="10" s="1"/>
  <c r="N142" i="10"/>
  <c r="M128" i="10"/>
  <c r="O128" i="10" s="1"/>
  <c r="O96" i="10"/>
  <c r="N51" i="10"/>
  <c r="M37" i="10"/>
  <c r="O37" i="10" s="1"/>
  <c r="S311" i="10"/>
  <c r="R293" i="10"/>
  <c r="T293" i="10" s="1"/>
  <c r="S269" i="10"/>
  <c r="S239" i="10"/>
  <c r="S215" i="10"/>
  <c r="R159" i="10"/>
  <c r="T159" i="10" s="1"/>
  <c r="S134" i="10"/>
  <c r="R103" i="10"/>
  <c r="T103" i="10" s="1"/>
  <c r="R78" i="10"/>
  <c r="T78" i="10" s="1"/>
  <c r="R45" i="10"/>
  <c r="T45" i="10" s="1"/>
  <c r="N149" i="10"/>
  <c r="N222" i="10"/>
  <c r="M86" i="10"/>
  <c r="O86" i="10" s="1"/>
  <c r="M147" i="10"/>
  <c r="O147" i="10" s="1"/>
  <c r="M264" i="10"/>
  <c r="O264" i="10" s="1"/>
  <c r="S293" i="10"/>
  <c r="N275" i="10"/>
  <c r="M217" i="10"/>
  <c r="O217" i="10" s="1"/>
  <c r="N201" i="10"/>
  <c r="N173" i="10"/>
  <c r="N156" i="10"/>
  <c r="M142" i="10"/>
  <c r="O142" i="10" s="1"/>
  <c r="N127" i="10"/>
  <c r="N110" i="10"/>
  <c r="N96" i="10"/>
  <c r="N82" i="10"/>
  <c r="M65" i="10"/>
  <c r="O65" i="10" s="1"/>
  <c r="M51" i="10"/>
  <c r="O51" i="10" s="1"/>
  <c r="S343" i="10"/>
  <c r="S328" i="10"/>
  <c r="S309" i="10"/>
  <c r="S266" i="10"/>
  <c r="R239" i="10"/>
  <c r="T239" i="10" s="1"/>
  <c r="R215" i="10"/>
  <c r="T215" i="10" s="1"/>
  <c r="S190" i="10"/>
  <c r="R134" i="10"/>
  <c r="T134" i="10" s="1"/>
  <c r="O280" i="10"/>
  <c r="S35" i="10"/>
  <c r="S137" i="10"/>
  <c r="S149" i="10"/>
  <c r="S160" i="10"/>
  <c r="S183" i="10"/>
  <c r="S194" i="10"/>
  <c r="S217" i="10"/>
  <c r="S240" i="10"/>
  <c r="S251" i="10"/>
  <c r="S297" i="10"/>
  <c r="S332" i="10"/>
  <c r="T36" i="10"/>
  <c r="S150" i="10"/>
  <c r="S195" i="10"/>
  <c r="S47" i="10"/>
  <c r="S58" i="10"/>
  <c r="S81" i="10"/>
  <c r="S92" i="10"/>
  <c r="S115" i="10"/>
  <c r="S126" i="10"/>
  <c r="S263" i="10"/>
  <c r="T297" i="10"/>
  <c r="S321" i="10"/>
  <c r="S116" i="10"/>
  <c r="S138" i="10"/>
  <c r="S184" i="10"/>
  <c r="S218" i="10"/>
  <c r="S241" i="10"/>
  <c r="S333" i="10"/>
  <c r="S36" i="10"/>
  <c r="S70" i="10"/>
  <c r="S104" i="10"/>
  <c r="S172" i="10"/>
  <c r="S206" i="10"/>
  <c r="S229" i="10"/>
  <c r="S275" i="10"/>
  <c r="S286" i="10"/>
  <c r="S310" i="10"/>
  <c r="S161" i="10"/>
  <c r="S252" i="10"/>
  <c r="S298" i="10"/>
  <c r="S48" i="10"/>
  <c r="S59" i="10"/>
  <c r="S82" i="10"/>
  <c r="S93" i="10"/>
  <c r="S127" i="10"/>
  <c r="S207" i="10"/>
  <c r="S264" i="10"/>
  <c r="S276" i="10"/>
  <c r="S287" i="10"/>
  <c r="S322" i="10"/>
  <c r="S37" i="10"/>
  <c r="S71" i="10"/>
  <c r="S105" i="10"/>
  <c r="S139" i="10"/>
  <c r="S173" i="10"/>
  <c r="S196" i="10"/>
  <c r="S230" i="10"/>
  <c r="S117" i="10"/>
  <c r="S128" i="10"/>
  <c r="S151" i="10"/>
  <c r="S162" i="10"/>
  <c r="S185" i="10"/>
  <c r="S208" i="10"/>
  <c r="S219" i="10"/>
  <c r="T230" i="10"/>
  <c r="S242" i="10"/>
  <c r="S253" i="10"/>
  <c r="S288" i="10"/>
  <c r="S49" i="10"/>
  <c r="S60" i="10"/>
  <c r="S83" i="10"/>
  <c r="S94" i="10"/>
  <c r="S265" i="10"/>
  <c r="S277" i="10"/>
  <c r="S38" i="10"/>
  <c r="S72" i="10"/>
  <c r="S106" i="10"/>
  <c r="S140" i="10"/>
  <c r="S174" i="10"/>
  <c r="S197" i="10"/>
  <c r="S231" i="10"/>
  <c r="T265" i="10"/>
  <c r="S300" i="10"/>
  <c r="S84" i="10"/>
  <c r="S118" i="10"/>
  <c r="S129" i="10"/>
  <c r="S152" i="10"/>
  <c r="S163" i="10"/>
  <c r="S186" i="10"/>
  <c r="S209" i="10"/>
  <c r="S220" i="10"/>
  <c r="S243" i="10"/>
  <c r="S254" i="10"/>
  <c r="S289" i="10"/>
  <c r="S50" i="10"/>
  <c r="S61" i="10"/>
  <c r="S95" i="10"/>
  <c r="S107" i="10"/>
  <c r="S175" i="10"/>
  <c r="T220" i="10"/>
  <c r="S39" i="10"/>
  <c r="S73" i="10"/>
  <c r="S141" i="10"/>
  <c r="S164" i="10"/>
  <c r="S198" i="10"/>
  <c r="S232" i="10"/>
  <c r="S244" i="10"/>
  <c r="S255" i="10"/>
  <c r="S301" i="10"/>
  <c r="S313" i="10"/>
  <c r="T336" i="10"/>
  <c r="T39" i="10"/>
  <c r="S85" i="10"/>
  <c r="S96" i="10"/>
  <c r="S119" i="10"/>
  <c r="S130" i="10"/>
  <c r="S153" i="10"/>
  <c r="S176" i="10"/>
  <c r="S187" i="10"/>
  <c r="S210" i="10"/>
  <c r="S221" i="10"/>
  <c r="S267" i="10"/>
  <c r="S290" i="10"/>
  <c r="S325" i="10"/>
  <c r="S51" i="10"/>
  <c r="S62" i="10"/>
  <c r="S108" i="10"/>
  <c r="T187" i="10"/>
  <c r="S256" i="10"/>
  <c r="S279" i="10"/>
  <c r="S302" i="10"/>
  <c r="S337" i="10"/>
  <c r="S40" i="10"/>
  <c r="S74" i="10"/>
  <c r="S142" i="10"/>
  <c r="S165" i="10"/>
  <c r="S199" i="10"/>
  <c r="S233" i="10"/>
  <c r="S245" i="10"/>
  <c r="S314" i="10"/>
  <c r="S52" i="10"/>
  <c r="S86" i="10"/>
  <c r="S97" i="10"/>
  <c r="S120" i="10"/>
  <c r="S131" i="10"/>
  <c r="S154" i="10"/>
  <c r="S177" i="10"/>
  <c r="S188" i="10"/>
  <c r="S211" i="10"/>
  <c r="S222" i="10"/>
  <c r="T245" i="10"/>
  <c r="S268" i="10"/>
  <c r="S29" i="10"/>
  <c r="S63" i="10"/>
  <c r="S75" i="10"/>
  <c r="S109" i="10"/>
  <c r="T120" i="10"/>
  <c r="S143" i="10"/>
  <c r="S257" i="10"/>
  <c r="S280" i="10"/>
  <c r="S338" i="10"/>
  <c r="S41" i="10"/>
  <c r="S98" i="10"/>
  <c r="S132" i="10"/>
  <c r="S166" i="10"/>
  <c r="S200" i="10"/>
  <c r="S212" i="10"/>
  <c r="S234" i="10"/>
  <c r="S246" i="10"/>
  <c r="S292" i="10"/>
  <c r="S304" i="10"/>
  <c r="S315" i="10"/>
  <c r="S53" i="10"/>
  <c r="S64" i="10"/>
  <c r="S87" i="10"/>
  <c r="S121" i="10"/>
  <c r="S144" i="10"/>
  <c r="S155" i="10"/>
  <c r="S178" i="10"/>
  <c r="S189" i="10"/>
  <c r="S30" i="10"/>
  <c r="S42" i="10"/>
  <c r="S250" i="10"/>
  <c r="N322" i="10"/>
  <c r="S334" i="10"/>
  <c r="O208" i="10"/>
  <c r="N265" i="10"/>
  <c r="M293" i="10"/>
  <c r="O293" i="10" s="1"/>
  <c r="N177" i="10"/>
  <c r="M278" i="10"/>
  <c r="O278" i="10" s="1"/>
  <c r="N205" i="10"/>
  <c r="N332" i="10"/>
  <c r="M262" i="10"/>
  <c r="O262" i="10" s="1"/>
  <c r="N97" i="10"/>
  <c r="N331" i="10"/>
  <c r="N188" i="10"/>
  <c r="M67" i="10"/>
  <c r="O67" i="10" s="1"/>
  <c r="N303" i="10"/>
  <c r="M316" i="10"/>
  <c r="O316" i="10" s="1"/>
  <c r="M330" i="10"/>
  <c r="O330" i="10" s="1"/>
  <c r="N302" i="10"/>
  <c r="M289" i="10"/>
  <c r="O289" i="10" s="1"/>
  <c r="N274" i="10"/>
  <c r="N231" i="10"/>
  <c r="M201" i="10"/>
  <c r="O201" i="10" s="1"/>
  <c r="N187" i="10"/>
  <c r="M156" i="10"/>
  <c r="O156" i="10" s="1"/>
  <c r="M110" i="10"/>
  <c r="O110" i="10" s="1"/>
  <c r="R343" i="10"/>
  <c r="T343" i="10" s="1"/>
  <c r="R328" i="10"/>
  <c r="T328" i="10" s="1"/>
  <c r="R309" i="10"/>
  <c r="T309" i="10" s="1"/>
  <c r="S291" i="10"/>
  <c r="S238" i="10"/>
  <c r="R190" i="10"/>
  <c r="T190" i="10" s="1"/>
  <c r="S158" i="10"/>
  <c r="S102" i="10"/>
  <c r="S77" i="10"/>
  <c r="S44" i="10"/>
  <c r="O102" i="10"/>
  <c r="M111" i="10"/>
  <c r="O111" i="10" s="1"/>
  <c r="M168" i="10"/>
  <c r="O168" i="10" s="1"/>
  <c r="M180" i="10"/>
  <c r="O180" i="10" s="1"/>
  <c r="M202" i="10"/>
  <c r="O202" i="10" s="1"/>
  <c r="M214" i="10"/>
  <c r="O214" i="10" s="1"/>
  <c r="M225" i="10"/>
  <c r="O225" i="10" s="1"/>
  <c r="M248" i="10"/>
  <c r="O248" i="10" s="1"/>
  <c r="M259" i="10"/>
  <c r="O259" i="10" s="1"/>
  <c r="M282" i="10"/>
  <c r="O282" i="10" s="1"/>
  <c r="M294" i="10"/>
  <c r="O294" i="10" s="1"/>
  <c r="M328" i="10"/>
  <c r="O328" i="10" s="1"/>
  <c r="M340" i="10"/>
  <c r="O340" i="10" s="1"/>
  <c r="M260" i="10"/>
  <c r="O260" i="10" s="1"/>
  <c r="M283" i="10"/>
  <c r="O283" i="10" s="1"/>
  <c r="M32" i="10"/>
  <c r="O32" i="10" s="1"/>
  <c r="M181" i="10"/>
  <c r="M215" i="10"/>
  <c r="O215" i="10" s="1"/>
  <c r="M31" i="10"/>
  <c r="O31" i="10" s="1"/>
  <c r="M43" i="10"/>
  <c r="O43" i="10" s="1"/>
  <c r="M77" i="10"/>
  <c r="O77" i="10" s="1"/>
  <c r="M100" i="10"/>
  <c r="O100" i="10" s="1"/>
  <c r="M134" i="10"/>
  <c r="O134" i="10" s="1"/>
  <c r="M146" i="10"/>
  <c r="O146" i="10" s="1"/>
  <c r="M157" i="10"/>
  <c r="O157" i="10" s="1"/>
  <c r="M191" i="10"/>
  <c r="O191" i="10" s="1"/>
  <c r="M271" i="10"/>
  <c r="O271" i="10" s="1"/>
  <c r="M306" i="10"/>
  <c r="O306" i="10" s="1"/>
  <c r="M317" i="10"/>
  <c r="O317" i="10" s="1"/>
  <c r="M272" i="10"/>
  <c r="O272" i="10" s="1"/>
  <c r="M341" i="10"/>
  <c r="M55" i="10"/>
  <c r="O55" i="10" s="1"/>
  <c r="M66" i="10"/>
  <c r="O66" i="10" s="1"/>
  <c r="M89" i="10"/>
  <c r="O89" i="10" s="1"/>
  <c r="M112" i="10"/>
  <c r="O112" i="10" s="1"/>
  <c r="M123" i="10"/>
  <c r="O123" i="10" s="1"/>
  <c r="M203" i="10"/>
  <c r="O203" i="10" s="1"/>
  <c r="M237" i="10"/>
  <c r="O237" i="10" s="1"/>
  <c r="M169" i="10"/>
  <c r="O169" i="10" s="1"/>
  <c r="M226" i="10"/>
  <c r="O226" i="10" s="1"/>
  <c r="M249" i="10"/>
  <c r="O249" i="10" s="1"/>
  <c r="M295" i="10"/>
  <c r="O295" i="10" s="1"/>
  <c r="M329" i="10"/>
  <c r="O329" i="10" s="1"/>
  <c r="M35" i="10"/>
  <c r="O35" i="10" s="1"/>
  <c r="M58" i="10"/>
  <c r="O58" i="10" s="1"/>
  <c r="M81" i="10"/>
  <c r="O81" i="10" s="1"/>
  <c r="M92" i="10"/>
  <c r="O92" i="10" s="1"/>
  <c r="M115" i="10"/>
  <c r="O115" i="10" s="1"/>
  <c r="M126" i="10"/>
  <c r="O126" i="10" s="1"/>
  <c r="M172" i="10"/>
  <c r="O172" i="10" s="1"/>
  <c r="M206" i="10"/>
  <c r="O206" i="10" s="1"/>
  <c r="M229" i="10"/>
  <c r="O229" i="10" s="1"/>
  <c r="M263" i="10"/>
  <c r="O263" i="10" s="1"/>
  <c r="M332" i="10"/>
  <c r="O332" i="10" s="1"/>
  <c r="M47" i="10"/>
  <c r="O47" i="10" s="1"/>
  <c r="M150" i="10"/>
  <c r="O150" i="10" s="1"/>
  <c r="M161" i="10"/>
  <c r="O161" i="10" s="1"/>
  <c r="M184" i="10"/>
  <c r="O184" i="10" s="1"/>
  <c r="M195" i="10"/>
  <c r="O195" i="10" s="1"/>
  <c r="M218" i="10"/>
  <c r="O218" i="10" s="1"/>
  <c r="M241" i="10"/>
  <c r="O241" i="10" s="1"/>
  <c r="M252" i="10"/>
  <c r="O252" i="10" s="1"/>
  <c r="M275" i="10"/>
  <c r="O275" i="10" s="1"/>
  <c r="M298" i="10"/>
  <c r="O298" i="10" s="1"/>
  <c r="M36" i="10"/>
  <c r="O36" i="10" s="1"/>
  <c r="M70" i="10"/>
  <c r="O70" i="10" s="1"/>
  <c r="M104" i="10"/>
  <c r="O104" i="10" s="1"/>
  <c r="M116" i="10"/>
  <c r="O116" i="10" s="1"/>
  <c r="M138" i="10"/>
  <c r="O138" i="10" s="1"/>
  <c r="M207" i="10"/>
  <c r="O207" i="10" s="1"/>
  <c r="M48" i="10"/>
  <c r="O48" i="10" s="1"/>
  <c r="M59" i="10"/>
  <c r="O59" i="10" s="1"/>
  <c r="M82" i="10"/>
  <c r="O82" i="10" s="1"/>
  <c r="M93" i="10"/>
  <c r="O93" i="10" s="1"/>
  <c r="M127" i="10"/>
  <c r="O127" i="10" s="1"/>
  <c r="M173" i="10"/>
  <c r="O173" i="10" s="1"/>
  <c r="M196" i="10"/>
  <c r="O196" i="10" s="1"/>
  <c r="N334" i="10"/>
  <c r="M56" i="10"/>
  <c r="O56" i="10" s="1"/>
  <c r="M71" i="10"/>
  <c r="O71" i="10" s="1"/>
  <c r="M307" i="10"/>
  <c r="O307" i="10" s="1"/>
  <c r="M190" i="10"/>
  <c r="O190" i="10" s="1"/>
  <c r="M205" i="10"/>
  <c r="O205" i="10" s="1"/>
  <c r="M204" i="10"/>
  <c r="O204" i="10" s="1"/>
  <c r="N232" i="10"/>
  <c r="N37" i="10"/>
  <c r="N316" i="10"/>
  <c r="M303" i="10"/>
  <c r="O303" i="10" s="1"/>
  <c r="N343" i="10"/>
  <c r="N315" i="10"/>
  <c r="M302" i="10"/>
  <c r="O302" i="10" s="1"/>
  <c r="M274" i="10"/>
  <c r="O274" i="10" s="1"/>
  <c r="N245" i="10"/>
  <c r="M231" i="10"/>
  <c r="O231" i="10" s="1"/>
  <c r="N216" i="10"/>
  <c r="M187" i="10"/>
  <c r="O187" i="10" s="1"/>
  <c r="N171" i="10"/>
  <c r="N141" i="10"/>
  <c r="N125" i="10"/>
  <c r="N95" i="10"/>
  <c r="N80" i="10"/>
  <c r="N64" i="10"/>
  <c r="N50" i="10"/>
  <c r="N34" i="10"/>
  <c r="S262" i="10"/>
  <c r="R238" i="10"/>
  <c r="T238" i="10" s="1"/>
  <c r="S214" i="10"/>
  <c r="R158" i="10"/>
  <c r="T158" i="10" s="1"/>
  <c r="S133" i="10"/>
  <c r="R102" i="10"/>
  <c r="T102" i="10" s="1"/>
  <c r="R77" i="10"/>
  <c r="T77" i="10" s="1"/>
  <c r="R44" i="10"/>
  <c r="T44" i="10" s="1"/>
  <c r="N266" i="10"/>
  <c r="M41" i="10"/>
  <c r="O41" i="10" s="1"/>
  <c r="R317" i="10"/>
  <c r="T317" i="10" s="1"/>
  <c r="R332" i="10"/>
  <c r="T332" i="10" s="1"/>
  <c r="N250" i="10"/>
  <c r="N319" i="10"/>
  <c r="N189" i="10"/>
  <c r="M144" i="10"/>
  <c r="O144" i="10" s="1"/>
  <c r="N318" i="10"/>
  <c r="N67" i="10"/>
  <c r="N158" i="10"/>
  <c r="M113" i="10"/>
  <c r="O113" i="10" s="1"/>
  <c r="N289" i="10"/>
  <c r="M245" i="10"/>
  <c r="O245" i="10" s="1"/>
  <c r="M216" i="10"/>
  <c r="O216" i="10" s="1"/>
  <c r="N200" i="10"/>
  <c r="M171" i="10"/>
  <c r="O171" i="10" s="1"/>
  <c r="N155" i="10"/>
  <c r="M141" i="10"/>
  <c r="O141" i="10" s="1"/>
  <c r="M125" i="10"/>
  <c r="O125" i="10" s="1"/>
  <c r="N109" i="10"/>
  <c r="M95" i="10"/>
  <c r="O95" i="10" s="1"/>
  <c r="M80" i="10"/>
  <c r="O80" i="10" s="1"/>
  <c r="M64" i="10"/>
  <c r="O64" i="10" s="1"/>
  <c r="M50" i="10"/>
  <c r="O50" i="10" s="1"/>
  <c r="M34" i="10"/>
  <c r="O34" i="10" s="1"/>
  <c r="S342" i="10"/>
  <c r="S327" i="10"/>
  <c r="S308" i="10"/>
  <c r="S285" i="10"/>
  <c r="R262" i="10"/>
  <c r="T262" i="10" s="1"/>
  <c r="R214" i="10"/>
  <c r="T214" i="10" s="1"/>
  <c r="R183" i="10"/>
  <c r="T183" i="10" s="1"/>
  <c r="R133" i="10"/>
  <c r="T133" i="10" s="1"/>
  <c r="N238" i="10"/>
  <c r="N336" i="10"/>
  <c r="S274" i="10"/>
  <c r="S145" i="10"/>
  <c r="S316" i="10"/>
  <c r="M292" i="10"/>
  <c r="O292" i="10" s="1"/>
  <c r="N160" i="10"/>
  <c r="M220" i="10"/>
  <c r="O220" i="10" s="1"/>
  <c r="M319" i="10"/>
  <c r="O319" i="10" s="1"/>
  <c r="N174" i="10"/>
  <c r="N276" i="10"/>
  <c r="N329" i="10"/>
  <c r="N301" i="10"/>
  <c r="M288" i="10"/>
  <c r="O288" i="10" s="1"/>
  <c r="N273" i="10"/>
  <c r="M258" i="10"/>
  <c r="O258" i="10" s="1"/>
  <c r="N230" i="10"/>
  <c r="M200" i="10"/>
  <c r="O200" i="10" s="1"/>
  <c r="N186" i="10"/>
  <c r="N170" i="10"/>
  <c r="M155" i="10"/>
  <c r="O155" i="10" s="1"/>
  <c r="N140" i="10"/>
  <c r="M109" i="10"/>
  <c r="O109" i="10" s="1"/>
  <c r="N79" i="10"/>
  <c r="N63" i="10"/>
  <c r="N33" i="10"/>
  <c r="R342" i="10"/>
  <c r="T342" i="10" s="1"/>
  <c r="S326" i="10"/>
  <c r="R308" i="10"/>
  <c r="T308" i="10" s="1"/>
  <c r="R285" i="10"/>
  <c r="T285" i="10" s="1"/>
  <c r="S237" i="10"/>
  <c r="S157" i="10"/>
  <c r="S101" i="10"/>
  <c r="S76" i="10"/>
  <c r="S43" i="10"/>
  <c r="N310" i="10"/>
  <c r="N209" i="10"/>
  <c r="N309" i="10"/>
  <c r="M57" i="10"/>
  <c r="O57" i="10" s="1"/>
  <c r="N251" i="10"/>
  <c r="S225" i="10"/>
  <c r="M40" i="10"/>
  <c r="O40" i="10" s="1"/>
  <c r="M321" i="10"/>
  <c r="O321" i="10" s="1"/>
  <c r="N162" i="10"/>
  <c r="M130" i="10"/>
  <c r="O130" i="10" s="1"/>
  <c r="N291" i="10"/>
  <c r="M233" i="10"/>
  <c r="O233" i="10" s="1"/>
  <c r="M129" i="10"/>
  <c r="O129" i="10" s="1"/>
  <c r="N304" i="10"/>
  <c r="N83" i="10"/>
  <c r="M290" i="10"/>
  <c r="O290" i="10" s="1"/>
  <c r="M174" i="10"/>
  <c r="O174" i="10" s="1"/>
  <c r="M83" i="10"/>
  <c r="O83" i="10" s="1"/>
  <c r="M331" i="10"/>
  <c r="O331" i="10" s="1"/>
  <c r="M261" i="10"/>
  <c r="O261" i="10" s="1"/>
  <c r="N288" i="10"/>
  <c r="N314" i="10"/>
  <c r="M273" i="10"/>
  <c r="O273" i="10" s="1"/>
  <c r="M230" i="10"/>
  <c r="O230" i="10" s="1"/>
  <c r="N215" i="10"/>
  <c r="M186" i="10"/>
  <c r="O186" i="10" s="1"/>
  <c r="M140" i="10"/>
  <c r="O140" i="10" s="1"/>
  <c r="N124" i="10"/>
  <c r="N94" i="10"/>
  <c r="M79" i="10"/>
  <c r="O79" i="10" s="1"/>
  <c r="M63" i="10"/>
  <c r="O63" i="10" s="1"/>
  <c r="N49" i="10"/>
  <c r="M33" i="10"/>
  <c r="O33" i="10" s="1"/>
  <c r="S307" i="10"/>
  <c r="S261" i="10"/>
  <c r="R237" i="10"/>
  <c r="T237" i="10" s="1"/>
  <c r="S213" i="10"/>
  <c r="S182" i="10"/>
  <c r="R157" i="10"/>
  <c r="T157" i="10" s="1"/>
  <c r="S125" i="10"/>
  <c r="R101" i="10"/>
  <c r="T101" i="10" s="1"/>
  <c r="S69" i="10"/>
  <c r="R43" i="10"/>
  <c r="T43" i="10" s="1"/>
  <c r="S89" i="10"/>
  <c r="N102" i="10"/>
  <c r="N335" i="10"/>
  <c r="M308" i="10"/>
  <c r="O308" i="10" s="1"/>
  <c r="N333" i="10"/>
  <c r="N305" i="10"/>
  <c r="N159" i="10"/>
  <c r="N247" i="10"/>
  <c r="N52" i="10"/>
  <c r="M318" i="10"/>
  <c r="O318" i="10" s="1"/>
  <c r="M143" i="10"/>
  <c r="O143" i="10" s="1"/>
  <c r="M97" i="10"/>
  <c r="O97" i="10" s="1"/>
  <c r="M276" i="10"/>
  <c r="O276" i="10" s="1"/>
  <c r="N330" i="10"/>
  <c r="M315" i="10"/>
  <c r="O315" i="10" s="1"/>
  <c r="M301" i="10"/>
  <c r="O301" i="10" s="1"/>
  <c r="N244" i="10"/>
  <c r="M170" i="10"/>
  <c r="O170" i="10" s="1"/>
  <c r="M327" i="10"/>
  <c r="O327" i="10" s="1"/>
  <c r="M244" i="10"/>
  <c r="O244" i="10" s="1"/>
  <c r="N154" i="10"/>
  <c r="M124" i="10"/>
  <c r="O124" i="10" s="1"/>
  <c r="N108" i="10"/>
  <c r="M94" i="10"/>
  <c r="O94" i="10" s="1"/>
  <c r="N78" i="10"/>
  <c r="M49" i="10"/>
  <c r="O49" i="10" s="1"/>
  <c r="S341" i="10"/>
  <c r="S324" i="10"/>
  <c r="R307" i="10"/>
  <c r="T307" i="10" s="1"/>
  <c r="S284" i="10"/>
  <c r="R261" i="10"/>
  <c r="T261" i="10" s="1"/>
  <c r="R213" i="10"/>
  <c r="T213" i="10" s="1"/>
  <c r="R182" i="10"/>
  <c r="T182" i="10" s="1"/>
  <c r="R125" i="10"/>
  <c r="T125" i="10" s="1"/>
  <c r="R69" i="10"/>
  <c r="T69" i="10" s="1"/>
  <c r="R35" i="10"/>
  <c r="T35" i="10" s="1"/>
  <c r="O336" i="10"/>
  <c r="M164" i="10"/>
  <c r="O164" i="10" s="1"/>
  <c r="S56" i="10"/>
  <c r="N321" i="10"/>
  <c r="N71" i="10"/>
  <c r="M334" i="10"/>
  <c r="O334" i="10" s="1"/>
  <c r="M117" i="10"/>
  <c r="O117" i="10" s="1"/>
  <c r="M320" i="10"/>
  <c r="O320" i="10" s="1"/>
  <c r="M145" i="10"/>
  <c r="O145" i="10" s="1"/>
  <c r="M38" i="10"/>
  <c r="O38" i="10" s="1"/>
  <c r="M219" i="10"/>
  <c r="O219" i="10" s="1"/>
  <c r="N113" i="10"/>
  <c r="R329" i="10"/>
  <c r="T329" i="10" s="1"/>
  <c r="M246" i="10"/>
  <c r="O246" i="10" s="1"/>
  <c r="M343" i="10"/>
  <c r="O343" i="10" s="1"/>
  <c r="N258" i="10"/>
  <c r="N342" i="10"/>
  <c r="N327" i="10"/>
  <c r="N287" i="10"/>
  <c r="M342" i="10"/>
  <c r="O342" i="10" s="1"/>
  <c r="M314" i="10"/>
  <c r="O314" i="10" s="1"/>
  <c r="M287" i="10"/>
  <c r="O287" i="10" s="1"/>
  <c r="N257" i="10"/>
  <c r="N199" i="10"/>
  <c r="O341" i="10"/>
  <c r="N300" i="10"/>
  <c r="M286" i="10"/>
  <c r="O286" i="10" s="1"/>
  <c r="N272" i="10"/>
  <c r="M257" i="10"/>
  <c r="O257" i="10" s="1"/>
  <c r="N243" i="10"/>
  <c r="N228" i="10"/>
  <c r="N213" i="10"/>
  <c r="M199" i="10"/>
  <c r="O199" i="10" s="1"/>
  <c r="N185" i="10"/>
  <c r="N169" i="10"/>
  <c r="M154" i="10"/>
  <c r="O154" i="10" s="1"/>
  <c r="N139" i="10"/>
  <c r="M108" i="10"/>
  <c r="O108" i="10" s="1"/>
  <c r="M78" i="10"/>
  <c r="O78" i="10" s="1"/>
  <c r="N62" i="10"/>
  <c r="N32" i="10"/>
  <c r="R341" i="10"/>
  <c r="T341" i="10" s="1"/>
  <c r="R324" i="10"/>
  <c r="T324" i="10" s="1"/>
  <c r="R284" i="10"/>
  <c r="T284" i="10" s="1"/>
  <c r="S236" i="10"/>
  <c r="T212" i="10"/>
  <c r="S156" i="10"/>
  <c r="S100" i="10"/>
  <c r="O223" i="10"/>
  <c r="N87" i="10"/>
  <c r="N178" i="10"/>
  <c r="M131" i="10"/>
  <c r="O131" i="10" s="1"/>
  <c r="M221" i="10"/>
  <c r="O221" i="10" s="1"/>
  <c r="M234" i="10"/>
  <c r="O234" i="10" s="1"/>
  <c r="M114" i="10"/>
  <c r="O114" i="10" s="1"/>
  <c r="N341" i="10"/>
  <c r="M270" i="10"/>
  <c r="O270" i="10" s="1"/>
  <c r="M243" i="10"/>
  <c r="O243" i="10" s="1"/>
  <c r="M228" i="10"/>
  <c r="O228" i="10" s="1"/>
  <c r="M213" i="10"/>
  <c r="O213" i="10" s="1"/>
  <c r="M185" i="10"/>
  <c r="O185" i="10" s="1"/>
  <c r="M139" i="10"/>
  <c r="O139" i="10" s="1"/>
  <c r="M122" i="10"/>
  <c r="O122" i="10" s="1"/>
  <c r="N93" i="10"/>
  <c r="N76" i="10"/>
  <c r="M62" i="10"/>
  <c r="O62" i="10" s="1"/>
  <c r="N48" i="10"/>
  <c r="N30" i="10"/>
  <c r="S323" i="10"/>
  <c r="S306" i="10"/>
  <c r="S260" i="10"/>
  <c r="R236" i="10"/>
  <c r="T236" i="10" s="1"/>
  <c r="S205" i="10"/>
  <c r="S181" i="10"/>
  <c r="R156" i="10"/>
  <c r="T156" i="10" s="1"/>
  <c r="S124" i="10"/>
  <c r="R100" i="10"/>
  <c r="T100" i="10" s="1"/>
  <c r="S68" i="10"/>
  <c r="S34" i="10"/>
  <c r="T145" i="10"/>
  <c r="M322" i="10"/>
  <c r="O322" i="10" s="1"/>
  <c r="M132" i="10"/>
  <c r="O132" i="10" s="1"/>
  <c r="M189" i="10"/>
  <c r="O189" i="10" s="1"/>
  <c r="N198" i="10"/>
  <c r="N183" i="10"/>
  <c r="N167" i="10"/>
  <c r="N153" i="10"/>
  <c r="M137" i="10"/>
  <c r="O137" i="10" s="1"/>
  <c r="N107" i="10"/>
  <c r="M76" i="10"/>
  <c r="O76" i="10" s="1"/>
  <c r="M46" i="10"/>
  <c r="O46" i="10" s="1"/>
  <c r="M30" i="10"/>
  <c r="O30" i="10" s="1"/>
  <c r="S340" i="10"/>
  <c r="R323" i="10"/>
  <c r="T323" i="10" s="1"/>
  <c r="R306" i="10"/>
  <c r="T306" i="10" s="1"/>
  <c r="S283" i="10"/>
  <c r="R260" i="10"/>
  <c r="T260" i="10" s="1"/>
  <c r="R205" i="10"/>
  <c r="T205" i="10" s="1"/>
  <c r="R181" i="10"/>
  <c r="T181" i="10" s="1"/>
  <c r="R124" i="10"/>
  <c r="T124" i="10" s="1"/>
  <c r="S99" i="10"/>
  <c r="R68" i="10"/>
  <c r="T68" i="10" s="1"/>
  <c r="R34" i="10"/>
  <c r="T34" i="10" s="1"/>
  <c r="N295" i="10"/>
  <c r="N132" i="10"/>
  <c r="M72" i="10"/>
  <c r="O72" i="10" s="1"/>
  <c r="N293" i="10"/>
  <c r="N235" i="10"/>
  <c r="M39" i="10"/>
  <c r="O39" i="10" s="1"/>
  <c r="N233" i="10"/>
  <c r="M183" i="10"/>
  <c r="O183" i="10" s="1"/>
  <c r="M153" i="10"/>
  <c r="O153" i="10" s="1"/>
  <c r="N121" i="10"/>
  <c r="M107" i="10"/>
  <c r="O107" i="10" s="1"/>
  <c r="N91" i="10"/>
  <c r="N61" i="10"/>
  <c r="R340" i="10"/>
  <c r="T340" i="10" s="1"/>
  <c r="R283" i="10"/>
  <c r="T283" i="10" s="1"/>
  <c r="S259" i="10"/>
  <c r="S235" i="10"/>
  <c r="R149" i="10"/>
  <c r="T149" i="10" s="1"/>
  <c r="R99" i="10"/>
  <c r="T99" i="10" s="1"/>
  <c r="S67" i="10"/>
  <c r="S33" i="10"/>
  <c r="M178" i="10"/>
  <c r="O178" i="10" s="1"/>
  <c r="M163" i="10"/>
  <c r="O163" i="10" s="1"/>
  <c r="M176" i="10"/>
  <c r="O176" i="10" s="1"/>
  <c r="M175" i="10"/>
  <c r="O175" i="10" s="1"/>
  <c r="N339" i="10"/>
  <c r="N256" i="10"/>
  <c r="N269" i="10"/>
  <c r="N312" i="10"/>
  <c r="N136" i="10"/>
  <c r="M121" i="10"/>
  <c r="O121" i="10" s="1"/>
  <c r="N106" i="10"/>
  <c r="M91" i="10"/>
  <c r="O91" i="10" s="1"/>
  <c r="N75" i="10"/>
  <c r="M61" i="10"/>
  <c r="O61" i="10" s="1"/>
  <c r="N45" i="10"/>
  <c r="N29" i="10"/>
  <c r="S339" i="10"/>
  <c r="S305" i="10"/>
  <c r="R259" i="10"/>
  <c r="T259" i="10" s="1"/>
  <c r="R235" i="10"/>
  <c r="T235" i="10" s="1"/>
  <c r="S204" i="10"/>
  <c r="S180" i="10"/>
  <c r="S123" i="10"/>
  <c r="R67" i="10"/>
  <c r="T67" i="10" s="1"/>
  <c r="R33" i="10"/>
  <c r="T33" i="10" s="1"/>
  <c r="S299" i="10"/>
  <c r="N193" i="10"/>
  <c r="N117" i="10"/>
  <c r="M235" i="10"/>
  <c r="O235" i="10" s="1"/>
  <c r="N220" i="10"/>
  <c r="N129" i="10"/>
  <c r="N313" i="10"/>
  <c r="M313" i="10"/>
  <c r="O313" i="10" s="1"/>
  <c r="M227" i="10"/>
  <c r="O227" i="10" s="1"/>
  <c r="N255" i="10"/>
  <c r="M255" i="10"/>
  <c r="O255" i="10" s="1"/>
  <c r="N166" i="10"/>
  <c r="M75" i="10"/>
  <c r="O75" i="10" s="1"/>
  <c r="M45" i="10"/>
  <c r="O45" i="10" s="1"/>
  <c r="M29" i="10"/>
  <c r="O29" i="10" s="1"/>
  <c r="R339" i="10"/>
  <c r="T339" i="10" s="1"/>
  <c r="S320" i="10"/>
  <c r="R305" i="10"/>
  <c r="T305" i="10" s="1"/>
  <c r="S282" i="10"/>
  <c r="S228" i="10"/>
  <c r="R204" i="10"/>
  <c r="T204" i="10" s="1"/>
  <c r="R180" i="10"/>
  <c r="T180" i="10" s="1"/>
  <c r="S148" i="10"/>
  <c r="R123" i="10"/>
  <c r="T123" i="10" s="1"/>
  <c r="S91" i="10"/>
  <c r="N41" i="10"/>
  <c r="M87" i="10"/>
  <c r="O87" i="10" s="1"/>
  <c r="N279" i="10"/>
  <c r="N221" i="10"/>
  <c r="M291" i="10"/>
  <c r="O291" i="10" s="1"/>
  <c r="N262" i="10"/>
  <c r="N326" i="10"/>
  <c r="M285" i="10"/>
  <c r="O285" i="10" s="1"/>
  <c r="N212" i="10"/>
  <c r="N284" i="10"/>
  <c r="N338" i="10"/>
  <c r="N197" i="10"/>
  <c r="M211" i="10"/>
  <c r="O211" i="10" s="1"/>
  <c r="N74" i="10"/>
  <c r="R228" i="10"/>
  <c r="T228" i="10" s="1"/>
  <c r="R91" i="10"/>
  <c r="T91" i="10" s="1"/>
  <c r="S32" i="10"/>
  <c r="N73" i="10"/>
  <c r="T225" i="10"/>
  <c r="M222" i="10"/>
  <c r="O222" i="10" s="1"/>
  <c r="R296" i="10"/>
  <c r="T296" i="10" s="1"/>
  <c r="M305" i="10"/>
  <c r="O305" i="10" s="1"/>
  <c r="M277" i="10"/>
  <c r="O277" i="10" s="1"/>
  <c r="M300" i="10"/>
  <c r="O300" i="10" s="1"/>
  <c r="M326" i="10"/>
  <c r="O326" i="10" s="1"/>
  <c r="M198" i="10"/>
  <c r="O198" i="10" s="1"/>
  <c r="M269" i="10"/>
  <c r="O269" i="10" s="1"/>
  <c r="M312" i="10"/>
  <c r="O312" i="10" s="1"/>
  <c r="N211" i="10"/>
  <c r="M240" i="10"/>
  <c r="O240" i="10" s="1"/>
  <c r="N164" i="10"/>
  <c r="N57" i="10"/>
  <c r="S114" i="10"/>
  <c r="M209" i="10"/>
  <c r="O209" i="10" s="1"/>
  <c r="N118" i="10"/>
  <c r="T88" i="10"/>
  <c r="R273" i="10"/>
  <c r="T273" i="10" s="1"/>
  <c r="R331" i="10"/>
  <c r="T331" i="10" s="1"/>
  <c r="M333" i="10"/>
  <c r="O333" i="10" s="1"/>
  <c r="N175" i="10"/>
  <c r="N204" i="10"/>
  <c r="N285" i="10"/>
  <c r="N227" i="10"/>
  <c r="M339" i="10"/>
  <c r="O339" i="10" s="1"/>
  <c r="N299" i="10"/>
  <c r="M256" i="10"/>
  <c r="O256" i="10" s="1"/>
  <c r="N242" i="10"/>
  <c r="M167" i="10"/>
  <c r="O167" i="10" s="1"/>
  <c r="N325" i="10"/>
  <c r="M299" i="10"/>
  <c r="O299" i="10" s="1"/>
  <c r="M242" i="10"/>
  <c r="O242" i="10" s="1"/>
  <c r="M212" i="10"/>
  <c r="O212" i="10" s="1"/>
  <c r="M325" i="10"/>
  <c r="O325" i="10" s="1"/>
  <c r="N298" i="10"/>
  <c r="M284" i="10"/>
  <c r="O284" i="10" s="1"/>
  <c r="N226" i="10"/>
  <c r="N182" i="10"/>
  <c r="N152" i="10"/>
  <c r="M136" i="10"/>
  <c r="O136" i="10" s="1"/>
  <c r="M106" i="10"/>
  <c r="O106" i="10" s="1"/>
  <c r="M338" i="10"/>
  <c r="O338" i="10" s="1"/>
  <c r="N297" i="10"/>
  <c r="N268" i="10"/>
  <c r="N240" i="10"/>
  <c r="M197" i="10"/>
  <c r="O197" i="10" s="1"/>
  <c r="M182" i="10"/>
  <c r="O182" i="10" s="1"/>
  <c r="M166" i="10"/>
  <c r="O166" i="10" s="1"/>
  <c r="M152" i="10"/>
  <c r="O152" i="10" s="1"/>
  <c r="N120" i="10"/>
  <c r="N90" i="10"/>
  <c r="N60" i="10"/>
  <c r="R320" i="10"/>
  <c r="T320" i="10" s="1"/>
  <c r="R282" i="10"/>
  <c r="T282" i="10" s="1"/>
  <c r="S258" i="10"/>
  <c r="S179" i="10"/>
  <c r="R148" i="10"/>
  <c r="T148" i="10" s="1"/>
  <c r="S66" i="10"/>
  <c r="N324" i="10"/>
  <c r="N311" i="10"/>
  <c r="M297" i="10"/>
  <c r="O297" i="10" s="1"/>
  <c r="O281" i="10"/>
  <c r="M268" i="10"/>
  <c r="O268" i="10" s="1"/>
  <c r="N254" i="10"/>
  <c r="N224" i="10"/>
  <c r="O181" i="10"/>
  <c r="O165" i="10"/>
  <c r="O151" i="10"/>
  <c r="N135" i="10"/>
  <c r="M120" i="10"/>
  <c r="O120" i="10" s="1"/>
  <c r="N105" i="10"/>
  <c r="M90" i="10"/>
  <c r="O90" i="10" s="1"/>
  <c r="M74" i="10"/>
  <c r="O74" i="10" s="1"/>
  <c r="M60" i="10"/>
  <c r="O60" i="10" s="1"/>
  <c r="N44" i="10"/>
  <c r="R338" i="10"/>
  <c r="T338" i="10" s="1"/>
  <c r="S319" i="10"/>
  <c r="S303" i="10"/>
  <c r="T281" i="10"/>
  <c r="R258" i="10"/>
  <c r="T258" i="10" s="1"/>
  <c r="S227" i="10"/>
  <c r="S203" i="10"/>
  <c r="R179" i="10"/>
  <c r="T179" i="10" s="1"/>
  <c r="S147" i="10"/>
  <c r="S122" i="10"/>
  <c r="R66" i="10"/>
  <c r="T66" i="10" s="1"/>
  <c r="R32" i="10"/>
  <c r="T32" i="10" s="1"/>
  <c r="N337" i="10"/>
  <c r="M324" i="10"/>
  <c r="O324" i="10" s="1"/>
  <c r="M311" i="10"/>
  <c r="O311" i="10" s="1"/>
  <c r="O296" i="10"/>
  <c r="N281" i="10"/>
  <c r="M254" i="10"/>
  <c r="O254" i="10" s="1"/>
  <c r="N239" i="10"/>
  <c r="M224" i="10"/>
  <c r="O224" i="10" s="1"/>
  <c r="N210" i="10"/>
  <c r="N196" i="10"/>
  <c r="N181" i="10"/>
  <c r="N165" i="10"/>
  <c r="N151" i="10"/>
  <c r="M135" i="10"/>
  <c r="O135" i="10" s="1"/>
  <c r="M105" i="10"/>
  <c r="O105" i="10" s="1"/>
  <c r="O73" i="10"/>
  <c r="M44" i="10"/>
  <c r="O44" i="10" s="1"/>
  <c r="S336" i="10"/>
  <c r="R319" i="10"/>
  <c r="T319" i="10" s="1"/>
  <c r="R301" i="10"/>
  <c r="T301" i="10" s="1"/>
  <c r="S281" i="10"/>
  <c r="R255" i="10"/>
  <c r="T255" i="10" s="1"/>
  <c r="R227" i="10"/>
  <c r="T227" i="10" s="1"/>
  <c r="R203" i="10"/>
  <c r="T203" i="10" s="1"/>
  <c r="R147" i="10"/>
  <c r="T147" i="10" s="1"/>
  <c r="R122" i="10"/>
  <c r="T122" i="10" s="1"/>
  <c r="S90" i="10"/>
  <c r="S65" i="10"/>
  <c r="S31" i="10"/>
  <c r="J36" i="2"/>
  <c r="P40" i="2"/>
  <c r="P41" i="2"/>
  <c r="P42" i="2"/>
  <c r="P43" i="2"/>
  <c r="P44" i="2"/>
  <c r="P45" i="2"/>
  <c r="P46" i="2"/>
  <c r="P47" i="2"/>
  <c r="P48" i="2"/>
  <c r="P49" i="2"/>
  <c r="K49" i="2"/>
  <c r="K48" i="2"/>
  <c r="K46" i="2"/>
  <c r="K45" i="2"/>
  <c r="K44" i="2"/>
  <c r="K43" i="2"/>
  <c r="K42" i="2"/>
  <c r="K41" i="2"/>
  <c r="K40" i="2"/>
  <c r="F49" i="2"/>
  <c r="F48" i="2"/>
  <c r="F47" i="2"/>
  <c r="F46" i="2"/>
  <c r="F45" i="2"/>
  <c r="F44" i="2"/>
  <c r="F43" i="2"/>
  <c r="F42" i="2"/>
  <c r="F41" i="2"/>
  <c r="F40" i="2"/>
  <c r="A40" i="2"/>
  <c r="A41" i="2"/>
  <c r="A42" i="2"/>
  <c r="A43" i="2"/>
  <c r="A44" i="2"/>
  <c r="A45" i="2"/>
  <c r="A46" i="2"/>
  <c r="A47" i="2"/>
  <c r="A48" i="2"/>
  <c r="A49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C159" i="2" l="1"/>
  <c r="C184" i="2"/>
  <c r="E184" i="2" s="1"/>
  <c r="C221" i="2"/>
  <c r="C245" i="2"/>
  <c r="E245" i="2" s="1"/>
  <c r="C258" i="2"/>
  <c r="E258" i="2" s="1"/>
  <c r="C319" i="2"/>
  <c r="C331" i="2"/>
  <c r="E331" i="2" s="1"/>
  <c r="C222" i="2"/>
  <c r="C296" i="2"/>
  <c r="E296" i="2" s="1"/>
  <c r="C284" i="2"/>
  <c r="E284" i="2" s="1"/>
  <c r="C186" i="2"/>
  <c r="C272" i="2"/>
  <c r="C172" i="2"/>
  <c r="E172" i="2" s="1"/>
  <c r="C283" i="2"/>
  <c r="C295" i="2"/>
  <c r="E295" i="2" s="1"/>
  <c r="C173" i="2"/>
  <c r="E173" i="2" s="1"/>
  <c r="C320" i="2"/>
  <c r="E320" i="2" s="1"/>
  <c r="C247" i="2"/>
  <c r="E247" i="2" s="1"/>
  <c r="C161" i="2"/>
  <c r="E161" i="2" s="1"/>
  <c r="C210" i="2"/>
  <c r="C235" i="2"/>
  <c r="E235" i="2" s="1"/>
  <c r="C260" i="2"/>
  <c r="E260" i="2" s="1"/>
  <c r="C321" i="2"/>
  <c r="C248" i="2"/>
  <c r="E248" i="2" s="1"/>
  <c r="C236" i="2"/>
  <c r="E236" i="2" s="1"/>
  <c r="C185" i="2"/>
  <c r="E185" i="2" s="1"/>
  <c r="C197" i="2"/>
  <c r="E197" i="2" s="1"/>
  <c r="C209" i="2"/>
  <c r="E209" i="2" s="1"/>
  <c r="C234" i="2"/>
  <c r="E234" i="2" s="1"/>
  <c r="C246" i="2"/>
  <c r="E246" i="2" s="1"/>
  <c r="C259" i="2"/>
  <c r="E259" i="2" s="1"/>
  <c r="C271" i="2"/>
  <c r="E271" i="2" s="1"/>
  <c r="C307" i="2"/>
  <c r="E307" i="2" s="1"/>
  <c r="C332" i="2"/>
  <c r="C160" i="2"/>
  <c r="E160" i="2" s="1"/>
  <c r="C308" i="2"/>
  <c r="C198" i="2"/>
  <c r="C297" i="2"/>
  <c r="C333" i="2"/>
  <c r="C174" i="2"/>
  <c r="C223" i="2"/>
  <c r="C285" i="2"/>
  <c r="C162" i="2"/>
  <c r="E162" i="2" s="1"/>
  <c r="C164" i="2"/>
  <c r="C251" i="2"/>
  <c r="C263" i="2"/>
  <c r="E263" i="2" s="1"/>
  <c r="C275" i="2"/>
  <c r="E275" i="2" s="1"/>
  <c r="C165" i="2"/>
  <c r="E165" i="2" s="1"/>
  <c r="C166" i="2"/>
  <c r="E166" i="2" s="1"/>
  <c r="C178" i="2"/>
  <c r="C203" i="2"/>
  <c r="E203" i="2" s="1"/>
  <c r="C228" i="2"/>
  <c r="E228" i="2" s="1"/>
  <c r="C240" i="2"/>
  <c r="E240" i="2" s="1"/>
  <c r="C265" i="2"/>
  <c r="E265" i="2" s="1"/>
  <c r="C314" i="2"/>
  <c r="E314" i="2" s="1"/>
  <c r="C191" i="2"/>
  <c r="E191" i="2" s="1"/>
  <c r="C216" i="2"/>
  <c r="E216" i="2" s="1"/>
  <c r="C253" i="2"/>
  <c r="E253" i="2" s="1"/>
  <c r="C277" i="2"/>
  <c r="E277" i="2" s="1"/>
  <c r="C290" i="2"/>
  <c r="E290" i="2" s="1"/>
  <c r="C302" i="2"/>
  <c r="E302" i="2" s="1"/>
  <c r="C326" i="2"/>
  <c r="E326" i="2" s="1"/>
  <c r="C204" i="2"/>
  <c r="E204" i="2" s="1"/>
  <c r="C338" i="2"/>
  <c r="E338" i="2" s="1"/>
  <c r="C179" i="2"/>
  <c r="E179" i="2" s="1"/>
  <c r="C217" i="2"/>
  <c r="C229" i="2"/>
  <c r="C241" i="2"/>
  <c r="E241" i="2" s="1"/>
  <c r="C266" i="2"/>
  <c r="C278" i="2"/>
  <c r="E278" i="2" s="1"/>
  <c r="C291" i="2"/>
  <c r="C315" i="2"/>
  <c r="E315" i="2" s="1"/>
  <c r="C192" i="2"/>
  <c r="E192" i="2" s="1"/>
  <c r="C205" i="2"/>
  <c r="E205" i="2" s="1"/>
  <c r="C254" i="2"/>
  <c r="C303" i="2"/>
  <c r="C327" i="2"/>
  <c r="E327" i="2" s="1"/>
  <c r="C180" i="2"/>
  <c r="C279" i="2"/>
  <c r="E279" i="2" s="1"/>
  <c r="C339" i="2"/>
  <c r="E339" i="2" s="1"/>
  <c r="C167" i="2"/>
  <c r="E167" i="2" s="1"/>
  <c r="C168" i="2"/>
  <c r="E168" i="2" s="1"/>
  <c r="C169" i="2"/>
  <c r="C206" i="2"/>
  <c r="E206" i="2" s="1"/>
  <c r="C255" i="2"/>
  <c r="E255" i="2" s="1"/>
  <c r="C280" i="2"/>
  <c r="E280" i="2" s="1"/>
  <c r="C304" i="2"/>
  <c r="E304" i="2" s="1"/>
  <c r="C340" i="2"/>
  <c r="E340" i="2" s="1"/>
  <c r="C181" i="2"/>
  <c r="E181" i="2" s="1"/>
  <c r="C194" i="2"/>
  <c r="E194" i="2" s="1"/>
  <c r="C268" i="2"/>
  <c r="E268" i="2" s="1"/>
  <c r="C317" i="2"/>
  <c r="E317" i="2" s="1"/>
  <c r="C329" i="2"/>
  <c r="E329" i="2" s="1"/>
  <c r="C219" i="2"/>
  <c r="E219" i="2" s="1"/>
  <c r="C231" i="2"/>
  <c r="E231" i="2" s="1"/>
  <c r="C243" i="2"/>
  <c r="E243" i="2" s="1"/>
  <c r="C281" i="2"/>
  <c r="C293" i="2"/>
  <c r="C170" i="2"/>
  <c r="C182" i="2"/>
  <c r="E182" i="2" s="1"/>
  <c r="C195" i="2"/>
  <c r="C207" i="2"/>
  <c r="C256" i="2"/>
  <c r="E256" i="2" s="1"/>
  <c r="C269" i="2"/>
  <c r="C305" i="2"/>
  <c r="C341" i="2"/>
  <c r="C158" i="2"/>
  <c r="C201" i="2"/>
  <c r="E201" i="2" s="1"/>
  <c r="C232" i="2"/>
  <c r="E232" i="2" s="1"/>
  <c r="C262" i="2"/>
  <c r="C288" i="2"/>
  <c r="E288" i="2" s="1"/>
  <c r="C316" i="2"/>
  <c r="E316" i="2" s="1"/>
  <c r="C233" i="2"/>
  <c r="C289" i="2"/>
  <c r="E289" i="2" s="1"/>
  <c r="C342" i="2"/>
  <c r="E342" i="2" s="1"/>
  <c r="C237" i="2"/>
  <c r="E237" i="2" s="1"/>
  <c r="C176" i="2"/>
  <c r="E176" i="2" s="1"/>
  <c r="C171" i="2"/>
  <c r="E171" i="2" s="1"/>
  <c r="C202" i="2"/>
  <c r="E202" i="2" s="1"/>
  <c r="C318" i="2"/>
  <c r="E318" i="2" s="1"/>
  <c r="C175" i="2"/>
  <c r="C292" i="2"/>
  <c r="E292" i="2" s="1"/>
  <c r="C264" i="2"/>
  <c r="E264" i="2" s="1"/>
  <c r="C322" i="2"/>
  <c r="E322" i="2" s="1"/>
  <c r="C208" i="2"/>
  <c r="E208" i="2" s="1"/>
  <c r="C336" i="2"/>
  <c r="E336" i="2" s="1"/>
  <c r="C227" i="2"/>
  <c r="E227" i="2" s="1"/>
  <c r="C294" i="2"/>
  <c r="E294" i="2" s="1"/>
  <c r="C238" i="2"/>
  <c r="C298" i="2"/>
  <c r="C323" i="2"/>
  <c r="C282" i="2"/>
  <c r="C287" i="2"/>
  <c r="C177" i="2"/>
  <c r="C267" i="2"/>
  <c r="E267" i="2" s="1"/>
  <c r="C211" i="2"/>
  <c r="E211" i="2" s="1"/>
  <c r="C239" i="2"/>
  <c r="E239" i="2" s="1"/>
  <c r="C270" i="2"/>
  <c r="C334" i="2"/>
  <c r="E334" i="2" s="1"/>
  <c r="C249" i="2"/>
  <c r="C193" i="2"/>
  <c r="E193" i="2" s="1"/>
  <c r="C310" i="2"/>
  <c r="E310" i="2" s="1"/>
  <c r="C337" i="2"/>
  <c r="C212" i="2"/>
  <c r="C273" i="2"/>
  <c r="C299" i="2"/>
  <c r="E299" i="2" s="1"/>
  <c r="C324" i="2"/>
  <c r="E324" i="2" s="1"/>
  <c r="C242" i="2"/>
  <c r="C190" i="2"/>
  <c r="E190" i="2" s="1"/>
  <c r="C226" i="2"/>
  <c r="E226" i="2" s="1"/>
  <c r="C183" i="2"/>
  <c r="E183" i="2" s="1"/>
  <c r="C301" i="2"/>
  <c r="E301" i="2" s="1"/>
  <c r="C244" i="2"/>
  <c r="E244" i="2" s="1"/>
  <c r="C300" i="2"/>
  <c r="E300" i="2" s="1"/>
  <c r="C218" i="2"/>
  <c r="E218" i="2" s="1"/>
  <c r="C189" i="2"/>
  <c r="E189" i="2" s="1"/>
  <c r="C335" i="2"/>
  <c r="E335" i="2" s="1"/>
  <c r="C187" i="2"/>
  <c r="E187" i="2" s="1"/>
  <c r="C213" i="2"/>
  <c r="E213" i="2" s="1"/>
  <c r="C274" i="2"/>
  <c r="E274" i="2" s="1"/>
  <c r="C325" i="2"/>
  <c r="C328" i="2"/>
  <c r="E328" i="2" s="1"/>
  <c r="C276" i="2"/>
  <c r="C220" i="2"/>
  <c r="E220" i="2" s="1"/>
  <c r="C224" i="2"/>
  <c r="E224" i="2" s="1"/>
  <c r="C214" i="2"/>
  <c r="E214" i="2" s="1"/>
  <c r="C306" i="2"/>
  <c r="C199" i="2"/>
  <c r="E199" i="2" s="1"/>
  <c r="C261" i="2"/>
  <c r="C313" i="2"/>
  <c r="C188" i="2"/>
  <c r="E188" i="2" s="1"/>
  <c r="C215" i="2"/>
  <c r="E215" i="2" s="1"/>
  <c r="C330" i="2"/>
  <c r="C250" i="2"/>
  <c r="C309" i="2"/>
  <c r="E309" i="2" s="1"/>
  <c r="C312" i="2"/>
  <c r="E312" i="2" s="1"/>
  <c r="C252" i="2"/>
  <c r="E252" i="2" s="1"/>
  <c r="C225" i="2"/>
  <c r="E225" i="2" s="1"/>
  <c r="C230" i="2"/>
  <c r="C196" i="2"/>
  <c r="E196" i="2" s="1"/>
  <c r="C286" i="2"/>
  <c r="E286" i="2" s="1"/>
  <c r="C311" i="2"/>
  <c r="E311" i="2" s="1"/>
  <c r="C257" i="2"/>
  <c r="E257" i="2" s="1"/>
  <c r="C200" i="2"/>
  <c r="E200" i="2" s="1"/>
  <c r="C163" i="2"/>
  <c r="E163" i="2" s="1"/>
  <c r="E158" i="2"/>
  <c r="D171" i="2"/>
  <c r="D196" i="2"/>
  <c r="D208" i="2"/>
  <c r="D233" i="2"/>
  <c r="D270" i="2"/>
  <c r="E282" i="2"/>
  <c r="D306" i="2"/>
  <c r="D342" i="2"/>
  <c r="D185" i="2"/>
  <c r="D259" i="2"/>
  <c r="D332" i="2"/>
  <c r="D160" i="2"/>
  <c r="D222" i="2"/>
  <c r="E222" i="2"/>
  <c r="D308" i="2"/>
  <c r="D186" i="2"/>
  <c r="D235" i="2"/>
  <c r="D272" i="2"/>
  <c r="E308" i="2"/>
  <c r="E186" i="2"/>
  <c r="D223" i="2"/>
  <c r="D159" i="2"/>
  <c r="D184" i="2"/>
  <c r="D221" i="2"/>
  <c r="E233" i="2"/>
  <c r="D245" i="2"/>
  <c r="D258" i="2"/>
  <c r="E270" i="2"/>
  <c r="E306" i="2"/>
  <c r="D319" i="2"/>
  <c r="D331" i="2"/>
  <c r="D209" i="2"/>
  <c r="D246" i="2"/>
  <c r="E283" i="2"/>
  <c r="D296" i="2"/>
  <c r="D320" i="2"/>
  <c r="E332" i="2"/>
  <c r="D284" i="2"/>
  <c r="D198" i="2"/>
  <c r="D297" i="2"/>
  <c r="D321" i="2"/>
  <c r="D174" i="2"/>
  <c r="E159" i="2"/>
  <c r="D172" i="2"/>
  <c r="E221" i="2"/>
  <c r="D283" i="2"/>
  <c r="D295" i="2"/>
  <c r="E319" i="2"/>
  <c r="D197" i="2"/>
  <c r="D234" i="2"/>
  <c r="D271" i="2"/>
  <c r="D307" i="2"/>
  <c r="D173" i="2"/>
  <c r="D247" i="2"/>
  <c r="D161" i="2"/>
  <c r="D210" i="2"/>
  <c r="D260" i="2"/>
  <c r="D333" i="2"/>
  <c r="E210" i="2"/>
  <c r="D248" i="2"/>
  <c r="D162" i="2"/>
  <c r="D163" i="2"/>
  <c r="D164" i="2"/>
  <c r="E164" i="2"/>
  <c r="D189" i="2"/>
  <c r="D213" i="2"/>
  <c r="D226" i="2"/>
  <c r="E238" i="2"/>
  <c r="D165" i="2"/>
  <c r="D215" i="2"/>
  <c r="D252" i="2"/>
  <c r="E276" i="2"/>
  <c r="D289" i="2"/>
  <c r="E325" i="2"/>
  <c r="D337" i="2"/>
  <c r="D178" i="2"/>
  <c r="D203" i="2"/>
  <c r="D228" i="2"/>
  <c r="D240" i="2"/>
  <c r="D265" i="2"/>
  <c r="D314" i="2"/>
  <c r="E337" i="2"/>
  <c r="E178" i="2"/>
  <c r="D191" i="2"/>
  <c r="D216" i="2"/>
  <c r="D253" i="2"/>
  <c r="D277" i="2"/>
  <c r="D290" i="2"/>
  <c r="D302" i="2"/>
  <c r="D326" i="2"/>
  <c r="D204" i="2"/>
  <c r="D338" i="2"/>
  <c r="D179" i="2"/>
  <c r="D217" i="2"/>
  <c r="D229" i="2"/>
  <c r="D241" i="2"/>
  <c r="D266" i="2"/>
  <c r="D278" i="2"/>
  <c r="D291" i="2"/>
  <c r="D315" i="2"/>
  <c r="D192" i="2"/>
  <c r="D205" i="2"/>
  <c r="E217" i="2"/>
  <c r="E229" i="2"/>
  <c r="D254" i="2"/>
  <c r="E266" i="2"/>
  <c r="E291" i="2"/>
  <c r="D303" i="2"/>
  <c r="D327" i="2"/>
  <c r="D166" i="2"/>
  <c r="D167" i="2"/>
  <c r="D168" i="2"/>
  <c r="E180" i="2"/>
  <c r="D193" i="2"/>
  <c r="D218" i="2"/>
  <c r="D230" i="2"/>
  <c r="D242" i="2"/>
  <c r="D267" i="2"/>
  <c r="D292" i="2"/>
  <c r="D316" i="2"/>
  <c r="D328" i="2"/>
  <c r="D169" i="2"/>
  <c r="D206" i="2"/>
  <c r="E230" i="2"/>
  <c r="E242" i="2"/>
  <c r="D255" i="2"/>
  <c r="D280" i="2"/>
  <c r="D304" i="2"/>
  <c r="D340" i="2"/>
  <c r="E169" i="2"/>
  <c r="D181" i="2"/>
  <c r="D194" i="2"/>
  <c r="D268" i="2"/>
  <c r="D317" i="2"/>
  <c r="D329" i="2"/>
  <c r="D219" i="2"/>
  <c r="D231" i="2"/>
  <c r="D243" i="2"/>
  <c r="D281" i="2"/>
  <c r="D293" i="2"/>
  <c r="D170" i="2"/>
  <c r="D182" i="2"/>
  <c r="E170" i="2"/>
  <c r="E313" i="2"/>
  <c r="D341" i="2"/>
  <c r="E341" i="2"/>
  <c r="E174" i="2"/>
  <c r="E262" i="2"/>
  <c r="D202" i="2"/>
  <c r="D263" i="2"/>
  <c r="D318" i="2"/>
  <c r="E293" i="2"/>
  <c r="E175" i="2"/>
  <c r="D237" i="2"/>
  <c r="E321" i="2"/>
  <c r="E207" i="2"/>
  <c r="E297" i="2"/>
  <c r="D238" i="2"/>
  <c r="D227" i="2"/>
  <c r="D201" i="2"/>
  <c r="D232" i="2"/>
  <c r="D262" i="2"/>
  <c r="D288" i="2"/>
  <c r="D236" i="2"/>
  <c r="D175" i="2"/>
  <c r="D264" i="2"/>
  <c r="D207" i="2"/>
  <c r="D269" i="2"/>
  <c r="D322" i="2"/>
  <c r="E250" i="2"/>
  <c r="D339" i="2"/>
  <c r="D294" i="2"/>
  <c r="D176" i="2"/>
  <c r="D336" i="2"/>
  <c r="E269" i="2"/>
  <c r="D177" i="2"/>
  <c r="D298" i="2"/>
  <c r="D323" i="2"/>
  <c r="E251" i="2"/>
  <c r="D311" i="2"/>
  <c r="E177" i="2"/>
  <c r="D211" i="2"/>
  <c r="D239" i="2"/>
  <c r="E272" i="2"/>
  <c r="E298" i="2"/>
  <c r="E323" i="2"/>
  <c r="E249" i="2"/>
  <c r="D276" i="2"/>
  <c r="D279" i="2"/>
  <c r="D220" i="2"/>
  <c r="D199" i="2"/>
  <c r="D180" i="2"/>
  <c r="D212" i="2"/>
  <c r="D273" i="2"/>
  <c r="D324" i="2"/>
  <c r="D305" i="2"/>
  <c r="D250" i="2"/>
  <c r="D309" i="2"/>
  <c r="D158" i="2"/>
  <c r="D299" i="2"/>
  <c r="D188" i="2"/>
  <c r="E330" i="2"/>
  <c r="E223" i="2"/>
  <c r="D183" i="2"/>
  <c r="E212" i="2"/>
  <c r="E273" i="2"/>
  <c r="D300" i="2"/>
  <c r="E281" i="2"/>
  <c r="D334" i="2"/>
  <c r="D287" i="2"/>
  <c r="E287" i="2"/>
  <c r="D244" i="2"/>
  <c r="D190" i="2"/>
  <c r="D285" i="2"/>
  <c r="D257" i="2"/>
  <c r="D261" i="2"/>
  <c r="D187" i="2"/>
  <c r="D274" i="2"/>
  <c r="D325" i="2"/>
  <c r="D251" i="2"/>
  <c r="D286" i="2"/>
  <c r="D312" i="2"/>
  <c r="D200" i="2"/>
  <c r="D214" i="2"/>
  <c r="D330" i="2"/>
  <c r="E333" i="2"/>
  <c r="D249" i="2"/>
  <c r="D275" i="2"/>
  <c r="D301" i="2"/>
  <c r="E303" i="2"/>
  <c r="E305" i="2"/>
  <c r="E261" i="2"/>
  <c r="D195" i="2"/>
  <c r="D224" i="2"/>
  <c r="D282" i="2"/>
  <c r="D313" i="2"/>
  <c r="E195" i="2"/>
  <c r="E254" i="2"/>
  <c r="E285" i="2"/>
  <c r="D310" i="2"/>
  <c r="D335" i="2"/>
  <c r="D225" i="2"/>
  <c r="D256" i="2"/>
  <c r="E198" i="2"/>
  <c r="D4" i="2"/>
  <c r="C49" i="2"/>
  <c r="E49" i="2" s="1"/>
  <c r="X41" i="2"/>
  <c r="X53" i="2"/>
  <c r="C101" i="2"/>
  <c r="C104" i="2"/>
  <c r="C107" i="2"/>
  <c r="C127" i="2"/>
  <c r="E127" i="2" s="1"/>
  <c r="C130" i="2"/>
  <c r="E130" i="2" s="1"/>
  <c r="C133" i="2"/>
  <c r="E133" i="2" s="1"/>
  <c r="C136" i="2"/>
  <c r="E136" i="2" s="1"/>
  <c r="C139" i="2"/>
  <c r="E139" i="2" s="1"/>
  <c r="C110" i="2"/>
  <c r="E110" i="2" s="1"/>
  <c r="C113" i="2"/>
  <c r="C116" i="2"/>
  <c r="E116" i="2" s="1"/>
  <c r="C142" i="2"/>
  <c r="E142" i="2" s="1"/>
  <c r="C145" i="2"/>
  <c r="E145" i="2" s="1"/>
  <c r="C148" i="2"/>
  <c r="E148" i="2" s="1"/>
  <c r="C151" i="2"/>
  <c r="C154" i="2"/>
  <c r="E154" i="2" s="1"/>
  <c r="C119" i="2"/>
  <c r="E119" i="2" s="1"/>
  <c r="C122" i="2"/>
  <c r="E122" i="2" s="1"/>
  <c r="C125" i="2"/>
  <c r="E125" i="2" s="1"/>
  <c r="C128" i="2"/>
  <c r="E128" i="2" s="1"/>
  <c r="C131" i="2"/>
  <c r="E131" i="2" s="1"/>
  <c r="C157" i="2"/>
  <c r="E157" i="2" s="1"/>
  <c r="C102" i="2"/>
  <c r="E102" i="2" s="1"/>
  <c r="C105" i="2"/>
  <c r="E105" i="2" s="1"/>
  <c r="C108" i="2"/>
  <c r="E108" i="2" s="1"/>
  <c r="C134" i="2"/>
  <c r="E134" i="2" s="1"/>
  <c r="C137" i="2"/>
  <c r="E137" i="2" s="1"/>
  <c r="C140" i="2"/>
  <c r="E140" i="2" s="1"/>
  <c r="C111" i="2"/>
  <c r="E111" i="2" s="1"/>
  <c r="C114" i="2"/>
  <c r="E114" i="2" s="1"/>
  <c r="C117" i="2"/>
  <c r="C120" i="2"/>
  <c r="E120" i="2" s="1"/>
  <c r="C123" i="2"/>
  <c r="E123" i="2" s="1"/>
  <c r="C143" i="2"/>
  <c r="E143" i="2" s="1"/>
  <c r="C146" i="2"/>
  <c r="E146" i="2" s="1"/>
  <c r="C149" i="2"/>
  <c r="E149" i="2" s="1"/>
  <c r="C152" i="2"/>
  <c r="E152" i="2" s="1"/>
  <c r="C155" i="2"/>
  <c r="E155" i="2" s="1"/>
  <c r="C126" i="2"/>
  <c r="E126" i="2" s="1"/>
  <c r="C129" i="2"/>
  <c r="E129" i="2" s="1"/>
  <c r="C132" i="2"/>
  <c r="E132" i="2" s="1"/>
  <c r="C118" i="2"/>
  <c r="C121" i="2"/>
  <c r="C124" i="2"/>
  <c r="C150" i="2"/>
  <c r="E150" i="2" s="1"/>
  <c r="C153" i="2"/>
  <c r="E153" i="2" s="1"/>
  <c r="C156" i="2"/>
  <c r="E156" i="2" s="1"/>
  <c r="C103" i="2"/>
  <c r="E103" i="2" s="1"/>
  <c r="C106" i="2"/>
  <c r="E106" i="2" s="1"/>
  <c r="C109" i="2"/>
  <c r="C112" i="2"/>
  <c r="E112" i="2" s="1"/>
  <c r="C135" i="2"/>
  <c r="E135" i="2" s="1"/>
  <c r="C115" i="2"/>
  <c r="E115" i="2" s="1"/>
  <c r="C138" i="2"/>
  <c r="E138" i="2" s="1"/>
  <c r="C141" i="2"/>
  <c r="C147" i="2"/>
  <c r="E147" i="2" s="1"/>
  <c r="C144" i="2"/>
  <c r="E144" i="2" s="1"/>
  <c r="W13" i="2"/>
  <c r="W53" i="2"/>
  <c r="Y53" i="2" s="1"/>
  <c r="N41" i="2"/>
  <c r="N74" i="2"/>
  <c r="N84" i="2"/>
  <c r="N94" i="2"/>
  <c r="N97" i="2"/>
  <c r="N100" i="2"/>
  <c r="N103" i="2"/>
  <c r="N117" i="2"/>
  <c r="N124" i="2"/>
  <c r="N65" i="2"/>
  <c r="N68" i="2"/>
  <c r="N71" i="2"/>
  <c r="N81" i="2"/>
  <c r="N91" i="2"/>
  <c r="N107" i="2"/>
  <c r="N114" i="2"/>
  <c r="N121" i="2"/>
  <c r="N141" i="2"/>
  <c r="N144" i="2"/>
  <c r="N56" i="2"/>
  <c r="N59" i="2"/>
  <c r="N62" i="2"/>
  <c r="N78" i="2"/>
  <c r="N88" i="2"/>
  <c r="N104" i="2"/>
  <c r="N111" i="2"/>
  <c r="N118" i="2"/>
  <c r="N125" i="2"/>
  <c r="N128" i="2"/>
  <c r="N131" i="2"/>
  <c r="N134" i="2"/>
  <c r="N138" i="2"/>
  <c r="N75" i="2"/>
  <c r="N85" i="2"/>
  <c r="N92" i="2"/>
  <c r="N95" i="2"/>
  <c r="N98" i="2"/>
  <c r="N101" i="2"/>
  <c r="N108" i="2"/>
  <c r="N115" i="2"/>
  <c r="N57" i="2"/>
  <c r="N60" i="2"/>
  <c r="N63" i="2"/>
  <c r="N66" i="2"/>
  <c r="N69" i="2"/>
  <c r="N72" i="2"/>
  <c r="N82" i="2"/>
  <c r="N89" i="2"/>
  <c r="N105" i="2"/>
  <c r="N112" i="2"/>
  <c r="N119" i="2"/>
  <c r="N129" i="2"/>
  <c r="N132" i="2"/>
  <c r="N135" i="2"/>
  <c r="N54" i="2"/>
  <c r="N76" i="2"/>
  <c r="N79" i="2"/>
  <c r="N86" i="2"/>
  <c r="N93" i="2"/>
  <c r="N109" i="2"/>
  <c r="N116" i="2"/>
  <c r="N126" i="2"/>
  <c r="N55" i="2"/>
  <c r="N58" i="2"/>
  <c r="N61" i="2"/>
  <c r="N64" i="2"/>
  <c r="N67" i="2"/>
  <c r="N70" i="2"/>
  <c r="N77" i="2"/>
  <c r="N80" i="2"/>
  <c r="N87" i="2"/>
  <c r="N110" i="2"/>
  <c r="N90" i="2"/>
  <c r="N146" i="2"/>
  <c r="N153" i="2"/>
  <c r="N156" i="2"/>
  <c r="N159" i="2"/>
  <c r="N166" i="2"/>
  <c r="N169" i="2"/>
  <c r="N172" i="2"/>
  <c r="N175" i="2"/>
  <c r="N182" i="2"/>
  <c r="N185" i="2"/>
  <c r="N188" i="2"/>
  <c r="N191" i="2"/>
  <c r="N198" i="2"/>
  <c r="N201" i="2"/>
  <c r="N208" i="2"/>
  <c r="N218" i="2"/>
  <c r="N225" i="2"/>
  <c r="N235" i="2"/>
  <c r="N251" i="2"/>
  <c r="N258" i="2"/>
  <c r="N265" i="2"/>
  <c r="N284" i="2"/>
  <c r="N287" i="2"/>
  <c r="N291" i="2"/>
  <c r="N304" i="2"/>
  <c r="N314" i="2"/>
  <c r="N317" i="2"/>
  <c r="N133" i="2"/>
  <c r="N139" i="2"/>
  <c r="N150" i="2"/>
  <c r="N163" i="2"/>
  <c r="N179" i="2"/>
  <c r="N195" i="2"/>
  <c r="N215" i="2"/>
  <c r="N222" i="2"/>
  <c r="N232" i="2"/>
  <c r="N248" i="2"/>
  <c r="N255" i="2"/>
  <c r="N262" i="2"/>
  <c r="N272" i="2"/>
  <c r="N275" i="2"/>
  <c r="N278" i="2"/>
  <c r="N281" i="2"/>
  <c r="N298" i="2"/>
  <c r="N301" i="2"/>
  <c r="N311" i="2"/>
  <c r="N96" i="2"/>
  <c r="N143" i="2"/>
  <c r="N147" i="2"/>
  <c r="N160" i="2"/>
  <c r="N176" i="2"/>
  <c r="N192" i="2"/>
  <c r="N202" i="2"/>
  <c r="N205" i="2"/>
  <c r="N212" i="2"/>
  <c r="N219" i="2"/>
  <c r="N229" i="2"/>
  <c r="N239" i="2"/>
  <c r="N242" i="2"/>
  <c r="N245" i="2"/>
  <c r="N252" i="2"/>
  <c r="N259" i="2"/>
  <c r="N266" i="2"/>
  <c r="N269" i="2"/>
  <c r="N288" i="2"/>
  <c r="N295" i="2"/>
  <c r="N308" i="2"/>
  <c r="N315" i="2"/>
  <c r="N73" i="2"/>
  <c r="N99" i="2"/>
  <c r="N127" i="2"/>
  <c r="N140" i="2"/>
  <c r="N154" i="2"/>
  <c r="N157" i="2"/>
  <c r="N164" i="2"/>
  <c r="N167" i="2"/>
  <c r="N170" i="2"/>
  <c r="N173" i="2"/>
  <c r="N183" i="2"/>
  <c r="N186" i="2"/>
  <c r="N189" i="2"/>
  <c r="N196" i="2"/>
  <c r="N199" i="2"/>
  <c r="N209" i="2"/>
  <c r="N216" i="2"/>
  <c r="N226" i="2"/>
  <c r="N236" i="2"/>
  <c r="N249" i="2"/>
  <c r="N256" i="2"/>
  <c r="N282" i="2"/>
  <c r="N285" i="2"/>
  <c r="N292" i="2"/>
  <c r="N299" i="2"/>
  <c r="N302" i="2"/>
  <c r="N305" i="2"/>
  <c r="N312" i="2"/>
  <c r="N102" i="2"/>
  <c r="N136" i="2"/>
  <c r="N151" i="2"/>
  <c r="N161" i="2"/>
  <c r="N180" i="2"/>
  <c r="N193" i="2"/>
  <c r="N203" i="2"/>
  <c r="N206" i="2"/>
  <c r="N213" i="2"/>
  <c r="N220" i="2"/>
  <c r="N223" i="2"/>
  <c r="N233" i="2"/>
  <c r="N240" i="2"/>
  <c r="N243" i="2"/>
  <c r="N246" i="2"/>
  <c r="N263" i="2"/>
  <c r="N267" i="2"/>
  <c r="N270" i="2"/>
  <c r="N273" i="2"/>
  <c r="N276" i="2"/>
  <c r="N279" i="2"/>
  <c r="N289" i="2"/>
  <c r="N296" i="2"/>
  <c r="N309" i="2"/>
  <c r="N106" i="2"/>
  <c r="N120" i="2"/>
  <c r="N145" i="2"/>
  <c r="N148" i="2"/>
  <c r="N155" i="2"/>
  <c r="N158" i="2"/>
  <c r="N168" i="2"/>
  <c r="N171" i="2"/>
  <c r="N177" i="2"/>
  <c r="N184" i="2"/>
  <c r="N187" i="2"/>
  <c r="N190" i="2"/>
  <c r="N200" i="2"/>
  <c r="N210" i="2"/>
  <c r="N217" i="2"/>
  <c r="N227" i="2"/>
  <c r="N230" i="2"/>
  <c r="N237" i="2"/>
  <c r="N253" i="2"/>
  <c r="N260" i="2"/>
  <c r="N283" i="2"/>
  <c r="N286" i="2"/>
  <c r="N293" i="2"/>
  <c r="N306" i="2"/>
  <c r="N316" i="2"/>
  <c r="N113" i="2"/>
  <c r="N123" i="2"/>
  <c r="N142" i="2"/>
  <c r="N149" i="2"/>
  <c r="N162" i="2"/>
  <c r="N178" i="2"/>
  <c r="N194" i="2"/>
  <c r="N204" i="2"/>
  <c r="N211" i="2"/>
  <c r="N221" i="2"/>
  <c r="N228" i="2"/>
  <c r="N231" i="2"/>
  <c r="N238" i="2"/>
  <c r="N241" i="2"/>
  <c r="N244" i="2"/>
  <c r="N247" i="2"/>
  <c r="N254" i="2"/>
  <c r="N261" i="2"/>
  <c r="N268" i="2"/>
  <c r="N271" i="2"/>
  <c r="N274" i="2"/>
  <c r="N277" i="2"/>
  <c r="N294" i="2"/>
  <c r="N297" i="2"/>
  <c r="N307" i="2"/>
  <c r="N197" i="2"/>
  <c r="N224" i="2"/>
  <c r="N250" i="2"/>
  <c r="N303" i="2"/>
  <c r="N174" i="2"/>
  <c r="N280" i="2"/>
  <c r="N83" i="2"/>
  <c r="N152" i="2"/>
  <c r="N257" i="2"/>
  <c r="N310" i="2"/>
  <c r="N181" i="2"/>
  <c r="N207" i="2"/>
  <c r="N234" i="2"/>
  <c r="N313" i="2"/>
  <c r="N122" i="2"/>
  <c r="N264" i="2"/>
  <c r="N290" i="2"/>
  <c r="N130" i="2"/>
  <c r="N214" i="2"/>
  <c r="N300" i="2"/>
  <c r="N53" i="2"/>
  <c r="N137" i="2"/>
  <c r="N165" i="2"/>
  <c r="H4" i="2"/>
  <c r="J4" i="2" s="1"/>
  <c r="H62" i="2"/>
  <c r="J62" i="2" s="1"/>
  <c r="H66" i="2"/>
  <c r="J66" i="2" s="1"/>
  <c r="H73" i="2"/>
  <c r="J73" i="2" s="1"/>
  <c r="H77" i="2"/>
  <c r="J77" i="2" s="1"/>
  <c r="H80" i="2"/>
  <c r="J80" i="2" s="1"/>
  <c r="H87" i="2"/>
  <c r="J87" i="2" s="1"/>
  <c r="H108" i="2"/>
  <c r="J108" i="2" s="1"/>
  <c r="H55" i="2"/>
  <c r="J55" i="2" s="1"/>
  <c r="H59" i="2"/>
  <c r="J59" i="2" s="1"/>
  <c r="H84" i="2"/>
  <c r="J84" i="2" s="1"/>
  <c r="H91" i="2"/>
  <c r="J91" i="2" s="1"/>
  <c r="H94" i="2"/>
  <c r="J94" i="2" s="1"/>
  <c r="H98" i="2"/>
  <c r="J98" i="2" s="1"/>
  <c r="H105" i="2"/>
  <c r="J105" i="2" s="1"/>
  <c r="H63" i="2"/>
  <c r="J63" i="2" s="1"/>
  <c r="H67" i="2"/>
  <c r="J67" i="2" s="1"/>
  <c r="H70" i="2"/>
  <c r="J70" i="2" s="1"/>
  <c r="H74" i="2"/>
  <c r="J74" i="2" s="1"/>
  <c r="H78" i="2"/>
  <c r="H81" i="2"/>
  <c r="H102" i="2"/>
  <c r="J102" i="2" s="1"/>
  <c r="H109" i="2"/>
  <c r="J109" i="2" s="1"/>
  <c r="H112" i="2"/>
  <c r="J112" i="2" s="1"/>
  <c r="H56" i="2"/>
  <c r="J56" i="2" s="1"/>
  <c r="H60" i="2"/>
  <c r="J60" i="2" s="1"/>
  <c r="H88" i="2"/>
  <c r="J88" i="2" s="1"/>
  <c r="H92" i="2"/>
  <c r="J92" i="2" s="1"/>
  <c r="H95" i="2"/>
  <c r="J95" i="2" s="1"/>
  <c r="H99" i="2"/>
  <c r="J99" i="2" s="1"/>
  <c r="H54" i="2"/>
  <c r="J54" i="2" s="1"/>
  <c r="H69" i="2"/>
  <c r="J69" i="2" s="1"/>
  <c r="H83" i="2"/>
  <c r="J83" i="2" s="1"/>
  <c r="H90" i="2"/>
  <c r="J90" i="2" s="1"/>
  <c r="H97" i="2"/>
  <c r="J97" i="2" s="1"/>
  <c r="H104" i="2"/>
  <c r="J104" i="2" s="1"/>
  <c r="H111" i="2"/>
  <c r="J111" i="2" s="1"/>
  <c r="H116" i="2"/>
  <c r="J116" i="2" s="1"/>
  <c r="H127" i="2"/>
  <c r="J127" i="2" s="1"/>
  <c r="H131" i="2"/>
  <c r="J131" i="2" s="1"/>
  <c r="H152" i="2"/>
  <c r="H166" i="2"/>
  <c r="J166" i="2" s="1"/>
  <c r="H180" i="2"/>
  <c r="J180" i="2" s="1"/>
  <c r="H191" i="2"/>
  <c r="J191" i="2" s="1"/>
  <c r="H195" i="2"/>
  <c r="J195" i="2" s="1"/>
  <c r="H198" i="2"/>
  <c r="J198" i="2" s="1"/>
  <c r="H202" i="2"/>
  <c r="J202" i="2" s="1"/>
  <c r="H209" i="2"/>
  <c r="J209" i="2" s="1"/>
  <c r="H216" i="2"/>
  <c r="H226" i="2"/>
  <c r="J226" i="2" s="1"/>
  <c r="H243" i="2"/>
  <c r="J243" i="2" s="1"/>
  <c r="H254" i="2"/>
  <c r="J254" i="2" s="1"/>
  <c r="H258" i="2"/>
  <c r="J258" i="2" s="1"/>
  <c r="H276" i="2"/>
  <c r="J276" i="2" s="1"/>
  <c r="H287" i="2"/>
  <c r="J287" i="2" s="1"/>
  <c r="H291" i="2"/>
  <c r="J291" i="2" s="1"/>
  <c r="H298" i="2"/>
  <c r="J298" i="2" s="1"/>
  <c r="H301" i="2"/>
  <c r="J301" i="2" s="1"/>
  <c r="H308" i="2"/>
  <c r="J308" i="2" s="1"/>
  <c r="H319" i="2"/>
  <c r="J319" i="2" s="1"/>
  <c r="H323" i="2"/>
  <c r="J323" i="2" s="1"/>
  <c r="H327" i="2"/>
  <c r="J327" i="2" s="1"/>
  <c r="H331" i="2"/>
  <c r="J331" i="2" s="1"/>
  <c r="H345" i="2"/>
  <c r="J345" i="2" s="1"/>
  <c r="H64" i="2"/>
  <c r="J64" i="2" s="1"/>
  <c r="H71" i="2"/>
  <c r="J71" i="2" s="1"/>
  <c r="H85" i="2"/>
  <c r="J85" i="2" s="1"/>
  <c r="H106" i="2"/>
  <c r="J106" i="2" s="1"/>
  <c r="H120" i="2"/>
  <c r="J120" i="2" s="1"/>
  <c r="H124" i="2"/>
  <c r="J124" i="2" s="1"/>
  <c r="H135" i="2"/>
  <c r="J135" i="2" s="1"/>
  <c r="H139" i="2"/>
  <c r="J139" i="2" s="1"/>
  <c r="H149" i="2"/>
  <c r="J149" i="2" s="1"/>
  <c r="H156" i="2"/>
  <c r="J156" i="2" s="1"/>
  <c r="H159" i="2"/>
  <c r="J159" i="2" s="1"/>
  <c r="H163" i="2"/>
  <c r="J163" i="2" s="1"/>
  <c r="H170" i="2"/>
  <c r="J170" i="2" s="1"/>
  <c r="H174" i="2"/>
  <c r="H177" i="2"/>
  <c r="J177" i="2" s="1"/>
  <c r="H184" i="2"/>
  <c r="J184" i="2" s="1"/>
  <c r="H206" i="2"/>
  <c r="J206" i="2" s="1"/>
  <c r="H213" i="2"/>
  <c r="J213" i="2" s="1"/>
  <c r="H233" i="2"/>
  <c r="J233" i="2" s="1"/>
  <c r="H237" i="2"/>
  <c r="H240" i="2"/>
  <c r="J240" i="2" s="1"/>
  <c r="H247" i="2"/>
  <c r="J247" i="2" s="1"/>
  <c r="H251" i="2"/>
  <c r="J251" i="2" s="1"/>
  <c r="H262" i="2"/>
  <c r="J262" i="2" s="1"/>
  <c r="H266" i="2"/>
  <c r="J266" i="2" s="1"/>
  <c r="H273" i="2"/>
  <c r="J273" i="2" s="1"/>
  <c r="H280" i="2"/>
  <c r="J280" i="2" s="1"/>
  <c r="H305" i="2"/>
  <c r="J305" i="2" s="1"/>
  <c r="H312" i="2"/>
  <c r="J312" i="2" s="1"/>
  <c r="H316" i="2"/>
  <c r="J316" i="2" s="1"/>
  <c r="H335" i="2"/>
  <c r="J335" i="2" s="1"/>
  <c r="H339" i="2"/>
  <c r="J339" i="2" s="1"/>
  <c r="H342" i="2"/>
  <c r="J342" i="2" s="1"/>
  <c r="H349" i="2"/>
  <c r="J349" i="2" s="1"/>
  <c r="H353" i="2"/>
  <c r="J353" i="2" s="1"/>
  <c r="H57" i="2"/>
  <c r="J57" i="2" s="1"/>
  <c r="H79" i="2"/>
  <c r="J79" i="2" s="1"/>
  <c r="H100" i="2"/>
  <c r="J100" i="2" s="1"/>
  <c r="H113" i="2"/>
  <c r="J113" i="2" s="1"/>
  <c r="H117" i="2"/>
  <c r="J117" i="2" s="1"/>
  <c r="H128" i="2"/>
  <c r="J128" i="2" s="1"/>
  <c r="H132" i="2"/>
  <c r="J132" i="2" s="1"/>
  <c r="H143" i="2"/>
  <c r="J143" i="2" s="1"/>
  <c r="H146" i="2"/>
  <c r="J146" i="2" s="1"/>
  <c r="H167" i="2"/>
  <c r="J167" i="2" s="1"/>
  <c r="H181" i="2"/>
  <c r="J181" i="2" s="1"/>
  <c r="H188" i="2"/>
  <c r="J188" i="2" s="1"/>
  <c r="H192" i="2"/>
  <c r="J192" i="2" s="1"/>
  <c r="H199" i="2"/>
  <c r="J199" i="2" s="1"/>
  <c r="H203" i="2"/>
  <c r="J203" i="2" s="1"/>
  <c r="H210" i="2"/>
  <c r="J210" i="2" s="1"/>
  <c r="H220" i="2"/>
  <c r="H223" i="2"/>
  <c r="J223" i="2" s="1"/>
  <c r="H227" i="2"/>
  <c r="J227" i="2" s="1"/>
  <c r="H230" i="2"/>
  <c r="J230" i="2" s="1"/>
  <c r="H244" i="2"/>
  <c r="J244" i="2" s="1"/>
  <c r="H255" i="2"/>
  <c r="J255" i="2" s="1"/>
  <c r="H259" i="2"/>
  <c r="J259" i="2" s="1"/>
  <c r="H270" i="2"/>
  <c r="J270" i="2" s="1"/>
  <c r="H277" i="2"/>
  <c r="J277" i="2" s="1"/>
  <c r="H284" i="2"/>
  <c r="J284" i="2" s="1"/>
  <c r="H288" i="2"/>
  <c r="J288" i="2" s="1"/>
  <c r="H295" i="2"/>
  <c r="J295" i="2" s="1"/>
  <c r="H299" i="2"/>
  <c r="J299" i="2" s="1"/>
  <c r="H302" i="2"/>
  <c r="J302" i="2" s="1"/>
  <c r="H309" i="2"/>
  <c r="J309" i="2" s="1"/>
  <c r="H320" i="2"/>
  <c r="J320" i="2" s="1"/>
  <c r="H324" i="2"/>
  <c r="J324" i="2" s="1"/>
  <c r="H328" i="2"/>
  <c r="J328" i="2" s="1"/>
  <c r="H332" i="2"/>
  <c r="J332" i="2" s="1"/>
  <c r="H346" i="2"/>
  <c r="J346" i="2" s="1"/>
  <c r="H65" i="2"/>
  <c r="J65" i="2" s="1"/>
  <c r="H72" i="2"/>
  <c r="J72" i="2" s="1"/>
  <c r="H86" i="2"/>
  <c r="J86" i="2" s="1"/>
  <c r="H93" i="2"/>
  <c r="J93" i="2" s="1"/>
  <c r="H107" i="2"/>
  <c r="J107" i="2" s="1"/>
  <c r="H121" i="2"/>
  <c r="J121" i="2" s="1"/>
  <c r="H136" i="2"/>
  <c r="J136" i="2" s="1"/>
  <c r="H140" i="2"/>
  <c r="J140" i="2" s="1"/>
  <c r="H150" i="2"/>
  <c r="J150" i="2" s="1"/>
  <c r="H153" i="2"/>
  <c r="J153" i="2" s="1"/>
  <c r="H160" i="2"/>
  <c r="J160" i="2" s="1"/>
  <c r="H164" i="2"/>
  <c r="J164" i="2" s="1"/>
  <c r="H171" i="2"/>
  <c r="J171" i="2" s="1"/>
  <c r="H178" i="2"/>
  <c r="J178" i="2" s="1"/>
  <c r="H185" i="2"/>
  <c r="J185" i="2" s="1"/>
  <c r="H196" i="2"/>
  <c r="J196" i="2" s="1"/>
  <c r="H207" i="2"/>
  <c r="J207" i="2" s="1"/>
  <c r="H214" i="2"/>
  <c r="H217" i="2"/>
  <c r="J217" i="2" s="1"/>
  <c r="H234" i="2"/>
  <c r="J234" i="2" s="1"/>
  <c r="H248" i="2"/>
  <c r="J248" i="2" s="1"/>
  <c r="H263" i="2"/>
  <c r="J263" i="2" s="1"/>
  <c r="H267" i="2"/>
  <c r="J267" i="2" s="1"/>
  <c r="H274" i="2"/>
  <c r="J274" i="2" s="1"/>
  <c r="H281" i="2"/>
  <c r="J281" i="2" s="1"/>
  <c r="H292" i="2"/>
  <c r="J292" i="2" s="1"/>
  <c r="H306" i="2"/>
  <c r="J306" i="2" s="1"/>
  <c r="H313" i="2"/>
  <c r="J313" i="2" s="1"/>
  <c r="H317" i="2"/>
  <c r="J317" i="2" s="1"/>
  <c r="H336" i="2"/>
  <c r="J336" i="2" s="1"/>
  <c r="H350" i="2"/>
  <c r="J350" i="2" s="1"/>
  <c r="H354" i="2"/>
  <c r="J354" i="2" s="1"/>
  <c r="H58" i="2"/>
  <c r="J58" i="2" s="1"/>
  <c r="H101" i="2"/>
  <c r="J101" i="2" s="1"/>
  <c r="H118" i="2"/>
  <c r="J118" i="2" s="1"/>
  <c r="H125" i="2"/>
  <c r="J125" i="2" s="1"/>
  <c r="H129" i="2"/>
  <c r="J129" i="2" s="1"/>
  <c r="H133" i="2"/>
  <c r="J133" i="2" s="1"/>
  <c r="H147" i="2"/>
  <c r="J147" i="2" s="1"/>
  <c r="H157" i="2"/>
  <c r="J157" i="2" s="1"/>
  <c r="H168" i="2"/>
  <c r="J168" i="2" s="1"/>
  <c r="H175" i="2"/>
  <c r="J175" i="2" s="1"/>
  <c r="H182" i="2"/>
  <c r="J182" i="2" s="1"/>
  <c r="H189" i="2"/>
  <c r="J189" i="2" s="1"/>
  <c r="H193" i="2"/>
  <c r="J193" i="2" s="1"/>
  <c r="H200" i="2"/>
  <c r="J200" i="2" s="1"/>
  <c r="H204" i="2"/>
  <c r="J204" i="2" s="1"/>
  <c r="H211" i="2"/>
  <c r="J211" i="2" s="1"/>
  <c r="H224" i="2"/>
  <c r="J224" i="2" s="1"/>
  <c r="H228" i="2"/>
  <c r="J228" i="2" s="1"/>
  <c r="H231" i="2"/>
  <c r="J231" i="2" s="1"/>
  <c r="H238" i="2"/>
  <c r="J238" i="2" s="1"/>
  <c r="H241" i="2"/>
  <c r="J241" i="2" s="1"/>
  <c r="H245" i="2"/>
  <c r="J245" i="2" s="1"/>
  <c r="H252" i="2"/>
  <c r="J252" i="2" s="1"/>
  <c r="H256" i="2"/>
  <c r="J256" i="2" s="1"/>
  <c r="H260" i="2"/>
  <c r="J260" i="2" s="1"/>
  <c r="H271" i="2"/>
  <c r="J271" i="2" s="1"/>
  <c r="H278" i="2"/>
  <c r="J278" i="2" s="1"/>
  <c r="H285" i="2"/>
  <c r="J285" i="2" s="1"/>
  <c r="H289" i="2"/>
  <c r="J289" i="2" s="1"/>
  <c r="H296" i="2"/>
  <c r="J296" i="2" s="1"/>
  <c r="H310" i="2"/>
  <c r="J310" i="2" s="1"/>
  <c r="H321" i="2"/>
  <c r="J321" i="2" s="1"/>
  <c r="H325" i="2"/>
  <c r="J325" i="2" s="1"/>
  <c r="H329" i="2"/>
  <c r="J329" i="2" s="1"/>
  <c r="H340" i="2"/>
  <c r="J340" i="2" s="1"/>
  <c r="H343" i="2"/>
  <c r="J343" i="2" s="1"/>
  <c r="H347" i="2"/>
  <c r="J347" i="2" s="1"/>
  <c r="H68" i="2"/>
  <c r="J68" i="2" s="1"/>
  <c r="H75" i="2"/>
  <c r="J75" i="2" s="1"/>
  <c r="H110" i="2"/>
  <c r="J110" i="2" s="1"/>
  <c r="H114" i="2"/>
  <c r="J114" i="2" s="1"/>
  <c r="H122" i="2"/>
  <c r="J122" i="2" s="1"/>
  <c r="H137" i="2"/>
  <c r="J137" i="2" s="1"/>
  <c r="H141" i="2"/>
  <c r="J141" i="2" s="1"/>
  <c r="H144" i="2"/>
  <c r="J144" i="2" s="1"/>
  <c r="H154" i="2"/>
  <c r="J154" i="2" s="1"/>
  <c r="H161" i="2"/>
  <c r="J161" i="2" s="1"/>
  <c r="H165" i="2"/>
  <c r="H172" i="2"/>
  <c r="J172" i="2" s="1"/>
  <c r="H179" i="2"/>
  <c r="H186" i="2"/>
  <c r="J186" i="2" s="1"/>
  <c r="H208" i="2"/>
  <c r="J208" i="2" s="1"/>
  <c r="H218" i="2"/>
  <c r="J218" i="2" s="1"/>
  <c r="H221" i="2"/>
  <c r="J221" i="2" s="1"/>
  <c r="H235" i="2"/>
  <c r="J235" i="2" s="1"/>
  <c r="H249" i="2"/>
  <c r="J249" i="2" s="1"/>
  <c r="H264" i="2"/>
  <c r="J264" i="2" s="1"/>
  <c r="H268" i="2"/>
  <c r="J268" i="2" s="1"/>
  <c r="H275" i="2"/>
  <c r="J275" i="2" s="1"/>
  <c r="H282" i="2"/>
  <c r="J282" i="2" s="1"/>
  <c r="H293" i="2"/>
  <c r="J293" i="2" s="1"/>
  <c r="H300" i="2"/>
  <c r="J300" i="2" s="1"/>
  <c r="H303" i="2"/>
  <c r="J303" i="2" s="1"/>
  <c r="H307" i="2"/>
  <c r="J307" i="2" s="1"/>
  <c r="H314" i="2"/>
  <c r="J314" i="2" s="1"/>
  <c r="H318" i="2"/>
  <c r="H333" i="2"/>
  <c r="J333" i="2" s="1"/>
  <c r="H337" i="2"/>
  <c r="J337" i="2" s="1"/>
  <c r="H351" i="2"/>
  <c r="J351" i="2" s="1"/>
  <c r="H355" i="2"/>
  <c r="J355" i="2" s="1"/>
  <c r="H61" i="2"/>
  <c r="J61" i="2" s="1"/>
  <c r="H76" i="2"/>
  <c r="J76" i="2" s="1"/>
  <c r="H123" i="2"/>
  <c r="J123" i="2" s="1"/>
  <c r="H134" i="2"/>
  <c r="J134" i="2" s="1"/>
  <c r="H138" i="2"/>
  <c r="J138" i="2" s="1"/>
  <c r="H142" i="2"/>
  <c r="J142" i="2" s="1"/>
  <c r="H145" i="2"/>
  <c r="H148" i="2"/>
  <c r="J148" i="2" s="1"/>
  <c r="H155" i="2"/>
  <c r="J155" i="2" s="1"/>
  <c r="H162" i="2"/>
  <c r="J162" i="2" s="1"/>
  <c r="H169" i="2"/>
  <c r="J169" i="2" s="1"/>
  <c r="H173" i="2"/>
  <c r="J173" i="2" s="1"/>
  <c r="H183" i="2"/>
  <c r="J183" i="2" s="1"/>
  <c r="H187" i="2"/>
  <c r="J187" i="2" s="1"/>
  <c r="H212" i="2"/>
  <c r="J212" i="2" s="1"/>
  <c r="H219" i="2"/>
  <c r="J219" i="2" s="1"/>
  <c r="H222" i="2"/>
  <c r="J222" i="2" s="1"/>
  <c r="H229" i="2"/>
  <c r="J229" i="2" s="1"/>
  <c r="H236" i="2"/>
  <c r="J236" i="2" s="1"/>
  <c r="H239" i="2"/>
  <c r="J239" i="2" s="1"/>
  <c r="H250" i="2"/>
  <c r="J250" i="2" s="1"/>
  <c r="H261" i="2"/>
  <c r="J261" i="2" s="1"/>
  <c r="H96" i="2"/>
  <c r="J96" i="2" s="1"/>
  <c r="H190" i="2"/>
  <c r="J190" i="2" s="1"/>
  <c r="H246" i="2"/>
  <c r="J246" i="2" s="1"/>
  <c r="H269" i="2"/>
  <c r="J269" i="2" s="1"/>
  <c r="H283" i="2"/>
  <c r="J283" i="2" s="1"/>
  <c r="H311" i="2"/>
  <c r="J311" i="2" s="1"/>
  <c r="H341" i="2"/>
  <c r="J341" i="2" s="1"/>
  <c r="H279" i="2"/>
  <c r="J279" i="2" s="1"/>
  <c r="H103" i="2"/>
  <c r="J103" i="2" s="1"/>
  <c r="H194" i="2"/>
  <c r="J194" i="2" s="1"/>
  <c r="H272" i="2"/>
  <c r="J272" i="2" s="1"/>
  <c r="H286" i="2"/>
  <c r="J286" i="2" s="1"/>
  <c r="H330" i="2"/>
  <c r="J330" i="2" s="1"/>
  <c r="H344" i="2"/>
  <c r="J344" i="2" s="1"/>
  <c r="H82" i="2"/>
  <c r="J82" i="2" s="1"/>
  <c r="H197" i="2"/>
  <c r="J197" i="2" s="1"/>
  <c r="H225" i="2"/>
  <c r="J225" i="2" s="1"/>
  <c r="H253" i="2"/>
  <c r="J253" i="2" s="1"/>
  <c r="H315" i="2"/>
  <c r="J315" i="2" s="1"/>
  <c r="H356" i="2"/>
  <c r="J356" i="2" s="1"/>
  <c r="H115" i="2"/>
  <c r="J115" i="2" s="1"/>
  <c r="H201" i="2"/>
  <c r="J201" i="2" s="1"/>
  <c r="H257" i="2"/>
  <c r="J257" i="2" s="1"/>
  <c r="H290" i="2"/>
  <c r="J290" i="2" s="1"/>
  <c r="H53" i="2"/>
  <c r="J53" i="2" s="1"/>
  <c r="H119" i="2"/>
  <c r="J119" i="2" s="1"/>
  <c r="H176" i="2"/>
  <c r="J176" i="2" s="1"/>
  <c r="H205" i="2"/>
  <c r="J205" i="2" s="1"/>
  <c r="H232" i="2"/>
  <c r="J232" i="2" s="1"/>
  <c r="H304" i="2"/>
  <c r="J304" i="2" s="1"/>
  <c r="H334" i="2"/>
  <c r="J334" i="2" s="1"/>
  <c r="H348" i="2"/>
  <c r="J348" i="2" s="1"/>
  <c r="H126" i="2"/>
  <c r="J126" i="2" s="1"/>
  <c r="H265" i="2"/>
  <c r="J265" i="2" s="1"/>
  <c r="H338" i="2"/>
  <c r="J338" i="2" s="1"/>
  <c r="H151" i="2"/>
  <c r="J151" i="2" s="1"/>
  <c r="H322" i="2"/>
  <c r="J322" i="2" s="1"/>
  <c r="H294" i="2"/>
  <c r="J294" i="2" s="1"/>
  <c r="H89" i="2"/>
  <c r="J89" i="2" s="1"/>
  <c r="H130" i="2"/>
  <c r="J130" i="2" s="1"/>
  <c r="H158" i="2"/>
  <c r="J158" i="2" s="1"/>
  <c r="H215" i="2"/>
  <c r="J215" i="2" s="1"/>
  <c r="H242" i="2"/>
  <c r="J242" i="2" s="1"/>
  <c r="H297" i="2"/>
  <c r="J297" i="2" s="1"/>
  <c r="H326" i="2"/>
  <c r="J326" i="2" s="1"/>
  <c r="H352" i="2"/>
  <c r="J352" i="2" s="1"/>
  <c r="S65" i="2"/>
  <c r="S75" i="2"/>
  <c r="S87" i="2"/>
  <c r="S100" i="2"/>
  <c r="S103" i="2"/>
  <c r="S110" i="2"/>
  <c r="S113" i="2"/>
  <c r="S116" i="2"/>
  <c r="S119" i="2"/>
  <c r="S132" i="2"/>
  <c r="S135" i="2"/>
  <c r="S142" i="2"/>
  <c r="S145" i="2"/>
  <c r="S154" i="2"/>
  <c r="S157" i="2"/>
  <c r="S164" i="2"/>
  <c r="S167" i="2"/>
  <c r="S177" i="2"/>
  <c r="S180" i="2"/>
  <c r="S192" i="2"/>
  <c r="S202" i="2"/>
  <c r="S228" i="2"/>
  <c r="S231" i="2"/>
  <c r="S241" i="2"/>
  <c r="S244" i="2"/>
  <c r="S56" i="2"/>
  <c r="S59" i="2"/>
  <c r="S62" i="2"/>
  <c r="S69" i="2"/>
  <c r="S72" i="2"/>
  <c r="S97" i="2"/>
  <c r="S107" i="2"/>
  <c r="S129" i="2"/>
  <c r="S139" i="2"/>
  <c r="S148" i="2"/>
  <c r="S151" i="2"/>
  <c r="S161" i="2"/>
  <c r="S171" i="2"/>
  <c r="S174" i="2"/>
  <c r="S183" i="2"/>
  <c r="S186" i="2"/>
  <c r="S189" i="2"/>
  <c r="S196" i="2"/>
  <c r="S199" i="2"/>
  <c r="S221" i="2"/>
  <c r="S225" i="2"/>
  <c r="S235" i="2"/>
  <c r="S238" i="2"/>
  <c r="S247" i="2"/>
  <c r="S250" i="2"/>
  <c r="S66" i="2"/>
  <c r="S76" i="2"/>
  <c r="S79" i="2"/>
  <c r="S82" i="2"/>
  <c r="S85" i="2"/>
  <c r="S91" i="2"/>
  <c r="S94" i="2"/>
  <c r="S101" i="2"/>
  <c r="S104" i="2"/>
  <c r="S123" i="2"/>
  <c r="S126" i="2"/>
  <c r="S133" i="2"/>
  <c r="S136" i="2"/>
  <c r="S155" i="2"/>
  <c r="S158" i="2"/>
  <c r="S168" i="2"/>
  <c r="S193" i="2"/>
  <c r="S203" i="2"/>
  <c r="S206" i="2"/>
  <c r="S209" i="2"/>
  <c r="S212" i="2"/>
  <c r="S215" i="2"/>
  <c r="S218" i="2"/>
  <c r="S232" i="2"/>
  <c r="S54" i="2"/>
  <c r="S57" i="2"/>
  <c r="S60" i="2"/>
  <c r="S63" i="2"/>
  <c r="S73" i="2"/>
  <c r="S88" i="2"/>
  <c r="S98" i="2"/>
  <c r="S108" i="2"/>
  <c r="S111" i="2"/>
  <c r="S114" i="2"/>
  <c r="S117" i="2"/>
  <c r="S120" i="2"/>
  <c r="S130" i="2"/>
  <c r="S140" i="2"/>
  <c r="S143" i="2"/>
  <c r="S146" i="2"/>
  <c r="S152" i="2"/>
  <c r="S165" i="2"/>
  <c r="S175" i="2"/>
  <c r="S178" i="2"/>
  <c r="S181" i="2"/>
  <c r="S70" i="2"/>
  <c r="S92" i="2"/>
  <c r="S95" i="2"/>
  <c r="S105" i="2"/>
  <c r="S124" i="2"/>
  <c r="S127" i="2"/>
  <c r="S137" i="2"/>
  <c r="S149" i="2"/>
  <c r="S162" i="2"/>
  <c r="S172" i="2"/>
  <c r="S67" i="2"/>
  <c r="S77" i="2"/>
  <c r="S80" i="2"/>
  <c r="S83" i="2"/>
  <c r="S86" i="2"/>
  <c r="S89" i="2"/>
  <c r="S102" i="2"/>
  <c r="S121" i="2"/>
  <c r="S134" i="2"/>
  <c r="S153" i="2"/>
  <c r="S156" i="2"/>
  <c r="S159" i="2"/>
  <c r="S169" i="2"/>
  <c r="S176" i="2"/>
  <c r="S179" i="2"/>
  <c r="S68" i="2"/>
  <c r="S71" i="2"/>
  <c r="S78" i="2"/>
  <c r="S81" i="2"/>
  <c r="S84" i="2"/>
  <c r="S90" i="2"/>
  <c r="S93" i="2"/>
  <c r="S96" i="2"/>
  <c r="S106" i="2"/>
  <c r="S122" i="2"/>
  <c r="S125" i="2"/>
  <c r="S61" i="2"/>
  <c r="S112" i="2"/>
  <c r="S170" i="2"/>
  <c r="S182" i="2"/>
  <c r="S217" i="2"/>
  <c r="S223" i="2"/>
  <c r="S229" i="2"/>
  <c r="S256" i="2"/>
  <c r="S269" i="2"/>
  <c r="S276" i="2"/>
  <c r="S283" i="2"/>
  <c r="S293" i="2"/>
  <c r="S297" i="2"/>
  <c r="S301" i="2"/>
  <c r="S311" i="2"/>
  <c r="S314" i="2"/>
  <c r="S318" i="2"/>
  <c r="S325" i="2"/>
  <c r="S340" i="2"/>
  <c r="S350" i="2"/>
  <c r="S357" i="2"/>
  <c r="S364" i="2"/>
  <c r="S371" i="2"/>
  <c r="S64" i="2"/>
  <c r="S115" i="2"/>
  <c r="S147" i="2"/>
  <c r="S173" i="2"/>
  <c r="S208" i="2"/>
  <c r="S213" i="2"/>
  <c r="S234" i="2"/>
  <c r="S240" i="2"/>
  <c r="S245" i="2"/>
  <c r="S249" i="2"/>
  <c r="S253" i="2"/>
  <c r="S260" i="2"/>
  <c r="S263" i="2"/>
  <c r="S266" i="2"/>
  <c r="S273" i="2"/>
  <c r="S280" i="2"/>
  <c r="S287" i="2"/>
  <c r="S290" i="2"/>
  <c r="S308" i="2"/>
  <c r="S329" i="2"/>
  <c r="S333" i="2"/>
  <c r="S337" i="2"/>
  <c r="S344" i="2"/>
  <c r="S347" i="2"/>
  <c r="S361" i="2"/>
  <c r="S368" i="2"/>
  <c r="S375" i="2"/>
  <c r="S118" i="2"/>
  <c r="S160" i="2"/>
  <c r="S184" i="2"/>
  <c r="S188" i="2"/>
  <c r="S198" i="2"/>
  <c r="S204" i="2"/>
  <c r="S219" i="2"/>
  <c r="S224" i="2"/>
  <c r="S270" i="2"/>
  <c r="S277" i="2"/>
  <c r="S284" i="2"/>
  <c r="S294" i="2"/>
  <c r="S298" i="2"/>
  <c r="S305" i="2"/>
  <c r="S312" i="2"/>
  <c r="S315" i="2"/>
  <c r="S322" i="2"/>
  <c r="S326" i="2"/>
  <c r="S341" i="2"/>
  <c r="S351" i="2"/>
  <c r="S354" i="2"/>
  <c r="S358" i="2"/>
  <c r="S365" i="2"/>
  <c r="S372" i="2"/>
  <c r="S150" i="2"/>
  <c r="S163" i="2"/>
  <c r="S194" i="2"/>
  <c r="S200" i="2"/>
  <c r="S214" i="2"/>
  <c r="S230" i="2"/>
  <c r="S236" i="2"/>
  <c r="S251" i="2"/>
  <c r="S254" i="2"/>
  <c r="S257" i="2"/>
  <c r="S261" i="2"/>
  <c r="S264" i="2"/>
  <c r="S267" i="2"/>
  <c r="S288" i="2"/>
  <c r="S291" i="2"/>
  <c r="S302" i="2"/>
  <c r="S319" i="2"/>
  <c r="S330" i="2"/>
  <c r="S334" i="2"/>
  <c r="S348" i="2"/>
  <c r="S74" i="2"/>
  <c r="S99" i="2"/>
  <c r="S138" i="2"/>
  <c r="S190" i="2"/>
  <c r="S205" i="2"/>
  <c r="S210" i="2"/>
  <c r="S220" i="2"/>
  <c r="S226" i="2"/>
  <c r="S242" i="2"/>
  <c r="S246" i="2"/>
  <c r="S274" i="2"/>
  <c r="S281" i="2"/>
  <c r="S285" i="2"/>
  <c r="S295" i="2"/>
  <c r="S299" i="2"/>
  <c r="S309" i="2"/>
  <c r="S316" i="2"/>
  <c r="S323" i="2"/>
  <c r="S327" i="2"/>
  <c r="S338" i="2"/>
  <c r="S342" i="2"/>
  <c r="S345" i="2"/>
  <c r="S352" i="2"/>
  <c r="S355" i="2"/>
  <c r="S362" i="2"/>
  <c r="S369" i="2"/>
  <c r="S373" i="2"/>
  <c r="S141" i="2"/>
  <c r="S166" i="2"/>
  <c r="S185" i="2"/>
  <c r="S195" i="2"/>
  <c r="S216" i="2"/>
  <c r="S237" i="2"/>
  <c r="S258" i="2"/>
  <c r="S268" i="2"/>
  <c r="S271" i="2"/>
  <c r="S278" i="2"/>
  <c r="S292" i="2"/>
  <c r="S303" i="2"/>
  <c r="S306" i="2"/>
  <c r="S313" i="2"/>
  <c r="S320" i="2"/>
  <c r="S331" i="2"/>
  <c r="S335" i="2"/>
  <c r="S349" i="2"/>
  <c r="S359" i="2"/>
  <c r="S366" i="2"/>
  <c r="S58" i="2"/>
  <c r="S109" i="2"/>
  <c r="S131" i="2"/>
  <c r="S144" i="2"/>
  <c r="S187" i="2"/>
  <c r="S191" i="2"/>
  <c r="S197" i="2"/>
  <c r="S207" i="2"/>
  <c r="S233" i="2"/>
  <c r="S239" i="2"/>
  <c r="S259" i="2"/>
  <c r="S272" i="2"/>
  <c r="S279" i="2"/>
  <c r="S304" i="2"/>
  <c r="S307" i="2"/>
  <c r="S321" i="2"/>
  <c r="S332" i="2"/>
  <c r="S336" i="2"/>
  <c r="S343" i="2"/>
  <c r="S346" i="2"/>
  <c r="S353" i="2"/>
  <c r="S360" i="2"/>
  <c r="S367" i="2"/>
  <c r="S255" i="2"/>
  <c r="S282" i="2"/>
  <c r="S310" i="2"/>
  <c r="S339" i="2"/>
  <c r="S222" i="2"/>
  <c r="S286" i="2"/>
  <c r="S370" i="2"/>
  <c r="S55" i="2"/>
  <c r="S227" i="2"/>
  <c r="S262" i="2"/>
  <c r="S289" i="2"/>
  <c r="S317" i="2"/>
  <c r="S374" i="2"/>
  <c r="S265" i="2"/>
  <c r="S53" i="2"/>
  <c r="S296" i="2"/>
  <c r="S324" i="2"/>
  <c r="S128" i="2"/>
  <c r="S201" i="2"/>
  <c r="S243" i="2"/>
  <c r="S300" i="2"/>
  <c r="S328" i="2"/>
  <c r="S356" i="2"/>
  <c r="S211" i="2"/>
  <c r="S252" i="2"/>
  <c r="S363" i="2"/>
  <c r="S248" i="2"/>
  <c r="S275" i="2"/>
  <c r="I54" i="2"/>
  <c r="I58" i="2"/>
  <c r="I69" i="2"/>
  <c r="I83" i="2"/>
  <c r="I90" i="2"/>
  <c r="I97" i="2"/>
  <c r="I101" i="2"/>
  <c r="I104" i="2"/>
  <c r="I111" i="2"/>
  <c r="I114" i="2"/>
  <c r="I62" i="2"/>
  <c r="I66" i="2"/>
  <c r="I73" i="2"/>
  <c r="I77" i="2"/>
  <c r="I80" i="2"/>
  <c r="I87" i="2"/>
  <c r="I108" i="2"/>
  <c r="I55" i="2"/>
  <c r="I59" i="2"/>
  <c r="I84" i="2"/>
  <c r="I91" i="2"/>
  <c r="I94" i="2"/>
  <c r="I98" i="2"/>
  <c r="I105" i="2"/>
  <c r="I63" i="2"/>
  <c r="I67" i="2"/>
  <c r="I70" i="2"/>
  <c r="I74" i="2"/>
  <c r="I78" i="2"/>
  <c r="I81" i="2"/>
  <c r="I102" i="2"/>
  <c r="I109" i="2"/>
  <c r="I61" i="2"/>
  <c r="I76" i="2"/>
  <c r="I123" i="2"/>
  <c r="I134" i="2"/>
  <c r="I138" i="2"/>
  <c r="I142" i="2"/>
  <c r="I145" i="2"/>
  <c r="I148" i="2"/>
  <c r="I155" i="2"/>
  <c r="I162" i="2"/>
  <c r="I169" i="2"/>
  <c r="I173" i="2"/>
  <c r="I183" i="2"/>
  <c r="I187" i="2"/>
  <c r="I212" i="2"/>
  <c r="I219" i="2"/>
  <c r="I222" i="2"/>
  <c r="I229" i="2"/>
  <c r="I236" i="2"/>
  <c r="I239" i="2"/>
  <c r="I250" i="2"/>
  <c r="I261" i="2"/>
  <c r="I265" i="2"/>
  <c r="I269" i="2"/>
  <c r="I279" i="2"/>
  <c r="I283" i="2"/>
  <c r="I294" i="2"/>
  <c r="I304" i="2"/>
  <c r="I311" i="2"/>
  <c r="I315" i="2"/>
  <c r="I334" i="2"/>
  <c r="I338" i="2"/>
  <c r="I341" i="2"/>
  <c r="I348" i="2"/>
  <c r="I352" i="2"/>
  <c r="I356" i="2"/>
  <c r="I56" i="2"/>
  <c r="J78" i="2"/>
  <c r="I92" i="2"/>
  <c r="I99" i="2"/>
  <c r="I112" i="2"/>
  <c r="I116" i="2"/>
  <c r="I127" i="2"/>
  <c r="I131" i="2"/>
  <c r="J145" i="2"/>
  <c r="I152" i="2"/>
  <c r="I166" i="2"/>
  <c r="I180" i="2"/>
  <c r="I191" i="2"/>
  <c r="I195" i="2"/>
  <c r="I198" i="2"/>
  <c r="I202" i="2"/>
  <c r="I209" i="2"/>
  <c r="I216" i="2"/>
  <c r="I226" i="2"/>
  <c r="I243" i="2"/>
  <c r="I254" i="2"/>
  <c r="I258" i="2"/>
  <c r="I276" i="2"/>
  <c r="I287" i="2"/>
  <c r="I291" i="2"/>
  <c r="I298" i="2"/>
  <c r="I301" i="2"/>
  <c r="I308" i="2"/>
  <c r="I319" i="2"/>
  <c r="I323" i="2"/>
  <c r="I327" i="2"/>
  <c r="I331" i="2"/>
  <c r="I345" i="2"/>
  <c r="I64" i="2"/>
  <c r="I71" i="2"/>
  <c r="I85" i="2"/>
  <c r="I106" i="2"/>
  <c r="I120" i="2"/>
  <c r="I124" i="2"/>
  <c r="I135" i="2"/>
  <c r="I139" i="2"/>
  <c r="I149" i="2"/>
  <c r="J152" i="2"/>
  <c r="I156" i="2"/>
  <c r="I159" i="2"/>
  <c r="I163" i="2"/>
  <c r="I170" i="2"/>
  <c r="I174" i="2"/>
  <c r="I177" i="2"/>
  <c r="I184" i="2"/>
  <c r="I206" i="2"/>
  <c r="I213" i="2"/>
  <c r="J216" i="2"/>
  <c r="I233" i="2"/>
  <c r="I237" i="2"/>
  <c r="I240" i="2"/>
  <c r="I247" i="2"/>
  <c r="I251" i="2"/>
  <c r="I262" i="2"/>
  <c r="I266" i="2"/>
  <c r="I273" i="2"/>
  <c r="I280" i="2"/>
  <c r="I305" i="2"/>
  <c r="I312" i="2"/>
  <c r="I316" i="2"/>
  <c r="I335" i="2"/>
  <c r="I339" i="2"/>
  <c r="I342" i="2"/>
  <c r="I349" i="2"/>
  <c r="I353" i="2"/>
  <c r="I53" i="2"/>
  <c r="I57" i="2"/>
  <c r="I79" i="2"/>
  <c r="I100" i="2"/>
  <c r="I113" i="2"/>
  <c r="I117" i="2"/>
  <c r="I128" i="2"/>
  <c r="I132" i="2"/>
  <c r="I143" i="2"/>
  <c r="I146" i="2"/>
  <c r="I167" i="2"/>
  <c r="J174" i="2"/>
  <c r="I181" i="2"/>
  <c r="I188" i="2"/>
  <c r="I192" i="2"/>
  <c r="I199" i="2"/>
  <c r="I203" i="2"/>
  <c r="I210" i="2"/>
  <c r="I220" i="2"/>
  <c r="I223" i="2"/>
  <c r="I227" i="2"/>
  <c r="I230" i="2"/>
  <c r="J237" i="2"/>
  <c r="I244" i="2"/>
  <c r="I255" i="2"/>
  <c r="I259" i="2"/>
  <c r="I270" i="2"/>
  <c r="I277" i="2"/>
  <c r="I284" i="2"/>
  <c r="I288" i="2"/>
  <c r="I295" i="2"/>
  <c r="I299" i="2"/>
  <c r="I302" i="2"/>
  <c r="I309" i="2"/>
  <c r="I320" i="2"/>
  <c r="I324" i="2"/>
  <c r="I328" i="2"/>
  <c r="I332" i="2"/>
  <c r="I346" i="2"/>
  <c r="I65" i="2"/>
  <c r="I72" i="2"/>
  <c r="I86" i="2"/>
  <c r="I93" i="2"/>
  <c r="I107" i="2"/>
  <c r="I121" i="2"/>
  <c r="I136" i="2"/>
  <c r="I140" i="2"/>
  <c r="I150" i="2"/>
  <c r="I153" i="2"/>
  <c r="I160" i="2"/>
  <c r="I164" i="2"/>
  <c r="I171" i="2"/>
  <c r="I178" i="2"/>
  <c r="I185" i="2"/>
  <c r="I196" i="2"/>
  <c r="I207" i="2"/>
  <c r="I214" i="2"/>
  <c r="I217" i="2"/>
  <c r="J220" i="2"/>
  <c r="I234" i="2"/>
  <c r="I248" i="2"/>
  <c r="I263" i="2"/>
  <c r="I267" i="2"/>
  <c r="I274" i="2"/>
  <c r="I281" i="2"/>
  <c r="I292" i="2"/>
  <c r="I306" i="2"/>
  <c r="I313" i="2"/>
  <c r="I317" i="2"/>
  <c r="I336" i="2"/>
  <c r="I60" i="2"/>
  <c r="J81" i="2"/>
  <c r="I88" i="2"/>
  <c r="I95" i="2"/>
  <c r="I118" i="2"/>
  <c r="I125" i="2"/>
  <c r="I129" i="2"/>
  <c r="I133" i="2"/>
  <c r="I147" i="2"/>
  <c r="I157" i="2"/>
  <c r="I168" i="2"/>
  <c r="I175" i="2"/>
  <c r="I182" i="2"/>
  <c r="I189" i="2"/>
  <c r="I193" i="2"/>
  <c r="I200" i="2"/>
  <c r="I204" i="2"/>
  <c r="I211" i="2"/>
  <c r="J214" i="2"/>
  <c r="I224" i="2"/>
  <c r="I228" i="2"/>
  <c r="I231" i="2"/>
  <c r="I238" i="2"/>
  <c r="I241" i="2"/>
  <c r="I245" i="2"/>
  <c r="I252" i="2"/>
  <c r="I256" i="2"/>
  <c r="I260" i="2"/>
  <c r="I271" i="2"/>
  <c r="I278" i="2"/>
  <c r="I285" i="2"/>
  <c r="I289" i="2"/>
  <c r="I296" i="2"/>
  <c r="I310" i="2"/>
  <c r="I321" i="2"/>
  <c r="I325" i="2"/>
  <c r="I329" i="2"/>
  <c r="I340" i="2"/>
  <c r="I343" i="2"/>
  <c r="I347" i="2"/>
  <c r="I82" i="2"/>
  <c r="I89" i="2"/>
  <c r="I96" i="2"/>
  <c r="I103" i="2"/>
  <c r="I115" i="2"/>
  <c r="I119" i="2"/>
  <c r="I126" i="2"/>
  <c r="I130" i="2"/>
  <c r="I151" i="2"/>
  <c r="I158" i="2"/>
  <c r="J165" i="2"/>
  <c r="I176" i="2"/>
  <c r="J179" i="2"/>
  <c r="I190" i="2"/>
  <c r="I194" i="2"/>
  <c r="I197" i="2"/>
  <c r="I201" i="2"/>
  <c r="I205" i="2"/>
  <c r="I215" i="2"/>
  <c r="I225" i="2"/>
  <c r="I232" i="2"/>
  <c r="I242" i="2"/>
  <c r="I246" i="2"/>
  <c r="I253" i="2"/>
  <c r="I257" i="2"/>
  <c r="I161" i="2"/>
  <c r="I218" i="2"/>
  <c r="I297" i="2"/>
  <c r="I326" i="2"/>
  <c r="I354" i="2"/>
  <c r="I322" i="2"/>
  <c r="I137" i="2"/>
  <c r="I165" i="2"/>
  <c r="I221" i="2"/>
  <c r="I249" i="2"/>
  <c r="I300" i="2"/>
  <c r="I314" i="2"/>
  <c r="I355" i="2"/>
  <c r="I110" i="2"/>
  <c r="I141" i="2"/>
  <c r="I272" i="2"/>
  <c r="I286" i="2"/>
  <c r="I330" i="2"/>
  <c r="I344" i="2"/>
  <c r="I144" i="2"/>
  <c r="I172" i="2"/>
  <c r="I275" i="2"/>
  <c r="I303" i="2"/>
  <c r="I318" i="2"/>
  <c r="I333" i="2"/>
  <c r="I68" i="2"/>
  <c r="I290" i="2"/>
  <c r="J318" i="2"/>
  <c r="I75" i="2"/>
  <c r="I122" i="2"/>
  <c r="I179" i="2"/>
  <c r="I208" i="2"/>
  <c r="I235" i="2"/>
  <c r="I264" i="2"/>
  <c r="I293" i="2"/>
  <c r="I307" i="2"/>
  <c r="I337" i="2"/>
  <c r="I350" i="2"/>
  <c r="I154" i="2"/>
  <c r="I351" i="2"/>
  <c r="I186" i="2"/>
  <c r="I268" i="2"/>
  <c r="I282" i="2"/>
  <c r="D47" i="2"/>
  <c r="R11" i="2"/>
  <c r="T11" i="2" s="1"/>
  <c r="R56" i="2"/>
  <c r="T56" i="2" s="1"/>
  <c r="R59" i="2"/>
  <c r="T59" i="2" s="1"/>
  <c r="R62" i="2"/>
  <c r="T62" i="2" s="1"/>
  <c r="R69" i="2"/>
  <c r="T69" i="2" s="1"/>
  <c r="R72" i="2"/>
  <c r="T72" i="2" s="1"/>
  <c r="R97" i="2"/>
  <c r="T97" i="2" s="1"/>
  <c r="R107" i="2"/>
  <c r="T107" i="2" s="1"/>
  <c r="R129" i="2"/>
  <c r="T129" i="2" s="1"/>
  <c r="R139" i="2"/>
  <c r="T139" i="2" s="1"/>
  <c r="R148" i="2"/>
  <c r="T148" i="2" s="1"/>
  <c r="R151" i="2"/>
  <c r="T151" i="2" s="1"/>
  <c r="R161" i="2"/>
  <c r="T161" i="2" s="1"/>
  <c r="R171" i="2"/>
  <c r="T171" i="2" s="1"/>
  <c r="R174" i="2"/>
  <c r="T174" i="2" s="1"/>
  <c r="R183" i="2"/>
  <c r="T183" i="2" s="1"/>
  <c r="R186" i="2"/>
  <c r="T186" i="2" s="1"/>
  <c r="R189" i="2"/>
  <c r="T189" i="2" s="1"/>
  <c r="R196" i="2"/>
  <c r="T196" i="2" s="1"/>
  <c r="R199" i="2"/>
  <c r="T199" i="2" s="1"/>
  <c r="R221" i="2"/>
  <c r="T221" i="2" s="1"/>
  <c r="R225" i="2"/>
  <c r="T225" i="2" s="1"/>
  <c r="R235" i="2"/>
  <c r="T235" i="2" s="1"/>
  <c r="R238" i="2"/>
  <c r="T238" i="2" s="1"/>
  <c r="R247" i="2"/>
  <c r="T247" i="2" s="1"/>
  <c r="R250" i="2"/>
  <c r="T250" i="2" s="1"/>
  <c r="R66" i="2"/>
  <c r="T66" i="2" s="1"/>
  <c r="R76" i="2"/>
  <c r="T76" i="2" s="1"/>
  <c r="R79" i="2"/>
  <c r="T79" i="2" s="1"/>
  <c r="R82" i="2"/>
  <c r="T82" i="2" s="1"/>
  <c r="R85" i="2"/>
  <c r="T85" i="2" s="1"/>
  <c r="R91" i="2"/>
  <c r="T91" i="2" s="1"/>
  <c r="R94" i="2"/>
  <c r="T94" i="2" s="1"/>
  <c r="R101" i="2"/>
  <c r="T101" i="2" s="1"/>
  <c r="R104" i="2"/>
  <c r="T104" i="2" s="1"/>
  <c r="R123" i="2"/>
  <c r="T123" i="2" s="1"/>
  <c r="R126" i="2"/>
  <c r="T126" i="2" s="1"/>
  <c r="R133" i="2"/>
  <c r="T133" i="2" s="1"/>
  <c r="R136" i="2"/>
  <c r="T136" i="2" s="1"/>
  <c r="R155" i="2"/>
  <c r="T155" i="2" s="1"/>
  <c r="R158" i="2"/>
  <c r="T158" i="2" s="1"/>
  <c r="R168" i="2"/>
  <c r="T168" i="2" s="1"/>
  <c r="R193" i="2"/>
  <c r="T193" i="2" s="1"/>
  <c r="R203" i="2"/>
  <c r="T203" i="2" s="1"/>
  <c r="R206" i="2"/>
  <c r="T206" i="2" s="1"/>
  <c r="R209" i="2"/>
  <c r="T209" i="2" s="1"/>
  <c r="R212" i="2"/>
  <c r="T212" i="2" s="1"/>
  <c r="R215" i="2"/>
  <c r="T215" i="2" s="1"/>
  <c r="R218" i="2"/>
  <c r="T218" i="2" s="1"/>
  <c r="R232" i="2"/>
  <c r="T232" i="2" s="1"/>
  <c r="R54" i="2"/>
  <c r="T54" i="2" s="1"/>
  <c r="R57" i="2"/>
  <c r="T57" i="2" s="1"/>
  <c r="R60" i="2"/>
  <c r="T60" i="2" s="1"/>
  <c r="R63" i="2"/>
  <c r="T63" i="2" s="1"/>
  <c r="R73" i="2"/>
  <c r="T73" i="2" s="1"/>
  <c r="R88" i="2"/>
  <c r="T88" i="2" s="1"/>
  <c r="R98" i="2"/>
  <c r="T98" i="2" s="1"/>
  <c r="R108" i="2"/>
  <c r="T108" i="2" s="1"/>
  <c r="R111" i="2"/>
  <c r="T111" i="2" s="1"/>
  <c r="R114" i="2"/>
  <c r="T114" i="2" s="1"/>
  <c r="R117" i="2"/>
  <c r="T117" i="2" s="1"/>
  <c r="R120" i="2"/>
  <c r="T120" i="2" s="1"/>
  <c r="R130" i="2"/>
  <c r="T130" i="2" s="1"/>
  <c r="R140" i="2"/>
  <c r="T140" i="2" s="1"/>
  <c r="R143" i="2"/>
  <c r="T143" i="2" s="1"/>
  <c r="R146" i="2"/>
  <c r="T146" i="2" s="1"/>
  <c r="R152" i="2"/>
  <c r="T152" i="2" s="1"/>
  <c r="R165" i="2"/>
  <c r="T165" i="2" s="1"/>
  <c r="R175" i="2"/>
  <c r="T175" i="2" s="1"/>
  <c r="R178" i="2"/>
  <c r="T178" i="2" s="1"/>
  <c r="R181" i="2"/>
  <c r="T181" i="2" s="1"/>
  <c r="R184" i="2"/>
  <c r="T184" i="2" s="1"/>
  <c r="R187" i="2"/>
  <c r="T187" i="2" s="1"/>
  <c r="R190" i="2"/>
  <c r="T190" i="2" s="1"/>
  <c r="R200" i="2"/>
  <c r="T200" i="2" s="1"/>
  <c r="R222" i="2"/>
  <c r="T222" i="2" s="1"/>
  <c r="R229" i="2"/>
  <c r="T229" i="2" s="1"/>
  <c r="R239" i="2"/>
  <c r="T239" i="2" s="1"/>
  <c r="R242" i="2"/>
  <c r="T242" i="2" s="1"/>
  <c r="R245" i="2"/>
  <c r="T245" i="2" s="1"/>
  <c r="R248" i="2"/>
  <c r="T248" i="2" s="1"/>
  <c r="R251" i="2"/>
  <c r="T251" i="2" s="1"/>
  <c r="R70" i="2"/>
  <c r="T70" i="2" s="1"/>
  <c r="R92" i="2"/>
  <c r="T92" i="2" s="1"/>
  <c r="R95" i="2"/>
  <c r="T95" i="2" s="1"/>
  <c r="R105" i="2"/>
  <c r="T105" i="2" s="1"/>
  <c r="R124" i="2"/>
  <c r="T124" i="2" s="1"/>
  <c r="R127" i="2"/>
  <c r="T127" i="2" s="1"/>
  <c r="R137" i="2"/>
  <c r="T137" i="2" s="1"/>
  <c r="R149" i="2"/>
  <c r="T149" i="2" s="1"/>
  <c r="R162" i="2"/>
  <c r="T162" i="2" s="1"/>
  <c r="R172" i="2"/>
  <c r="T172" i="2" s="1"/>
  <c r="R67" i="2"/>
  <c r="T67" i="2" s="1"/>
  <c r="R77" i="2"/>
  <c r="T77" i="2" s="1"/>
  <c r="R80" i="2"/>
  <c r="T80" i="2" s="1"/>
  <c r="R83" i="2"/>
  <c r="T83" i="2" s="1"/>
  <c r="R86" i="2"/>
  <c r="T86" i="2" s="1"/>
  <c r="R89" i="2"/>
  <c r="T89" i="2" s="1"/>
  <c r="R102" i="2"/>
  <c r="T102" i="2" s="1"/>
  <c r="R121" i="2"/>
  <c r="T121" i="2" s="1"/>
  <c r="R134" i="2"/>
  <c r="T134" i="2" s="1"/>
  <c r="R153" i="2"/>
  <c r="T153" i="2" s="1"/>
  <c r="R156" i="2"/>
  <c r="T156" i="2" s="1"/>
  <c r="R159" i="2"/>
  <c r="T159" i="2" s="1"/>
  <c r="R169" i="2"/>
  <c r="T169" i="2" s="1"/>
  <c r="R176" i="2"/>
  <c r="T176" i="2" s="1"/>
  <c r="R179" i="2"/>
  <c r="T179" i="2" s="1"/>
  <c r="R55" i="2"/>
  <c r="T55" i="2" s="1"/>
  <c r="R58" i="2"/>
  <c r="T58" i="2" s="1"/>
  <c r="R61" i="2"/>
  <c r="T61" i="2" s="1"/>
  <c r="R64" i="2"/>
  <c r="T64" i="2" s="1"/>
  <c r="R74" i="2"/>
  <c r="T74" i="2" s="1"/>
  <c r="R99" i="2"/>
  <c r="T99" i="2" s="1"/>
  <c r="R109" i="2"/>
  <c r="T109" i="2" s="1"/>
  <c r="R112" i="2"/>
  <c r="T112" i="2" s="1"/>
  <c r="R115" i="2"/>
  <c r="T115" i="2" s="1"/>
  <c r="R118" i="2"/>
  <c r="T118" i="2" s="1"/>
  <c r="R131" i="2"/>
  <c r="T131" i="2" s="1"/>
  <c r="R141" i="2"/>
  <c r="T141" i="2" s="1"/>
  <c r="R144" i="2"/>
  <c r="T144" i="2" s="1"/>
  <c r="R147" i="2"/>
  <c r="T147" i="2" s="1"/>
  <c r="R150" i="2"/>
  <c r="T150" i="2" s="1"/>
  <c r="R163" i="2"/>
  <c r="T163" i="2" s="1"/>
  <c r="R166" i="2"/>
  <c r="T166" i="2" s="1"/>
  <c r="R173" i="2"/>
  <c r="T173" i="2" s="1"/>
  <c r="R65" i="2"/>
  <c r="T65" i="2" s="1"/>
  <c r="R75" i="2"/>
  <c r="T75" i="2" s="1"/>
  <c r="R87" i="2"/>
  <c r="T87" i="2" s="1"/>
  <c r="R100" i="2"/>
  <c r="T100" i="2" s="1"/>
  <c r="R103" i="2"/>
  <c r="T103" i="2" s="1"/>
  <c r="R110" i="2"/>
  <c r="T110" i="2" s="1"/>
  <c r="R113" i="2"/>
  <c r="T113" i="2" s="1"/>
  <c r="R116" i="2"/>
  <c r="T116" i="2" s="1"/>
  <c r="R119" i="2"/>
  <c r="T119" i="2" s="1"/>
  <c r="R132" i="2"/>
  <c r="T132" i="2" s="1"/>
  <c r="R145" i="2"/>
  <c r="T145" i="2" s="1"/>
  <c r="R157" i="2"/>
  <c r="T157" i="2" s="1"/>
  <c r="R192" i="2"/>
  <c r="T192" i="2" s="1"/>
  <c r="R208" i="2"/>
  <c r="T208" i="2" s="1"/>
  <c r="R213" i="2"/>
  <c r="T213" i="2" s="1"/>
  <c r="R234" i="2"/>
  <c r="T234" i="2" s="1"/>
  <c r="R240" i="2"/>
  <c r="T240" i="2" s="1"/>
  <c r="R244" i="2"/>
  <c r="T244" i="2" s="1"/>
  <c r="R249" i="2"/>
  <c r="T249" i="2" s="1"/>
  <c r="R253" i="2"/>
  <c r="T253" i="2" s="1"/>
  <c r="R260" i="2"/>
  <c r="T260" i="2" s="1"/>
  <c r="R263" i="2"/>
  <c r="T263" i="2" s="1"/>
  <c r="R266" i="2"/>
  <c r="T266" i="2" s="1"/>
  <c r="R273" i="2"/>
  <c r="T273" i="2" s="1"/>
  <c r="R280" i="2"/>
  <c r="T280" i="2" s="1"/>
  <c r="R287" i="2"/>
  <c r="T287" i="2" s="1"/>
  <c r="R290" i="2"/>
  <c r="T290" i="2" s="1"/>
  <c r="R308" i="2"/>
  <c r="T308" i="2" s="1"/>
  <c r="R329" i="2"/>
  <c r="T329" i="2" s="1"/>
  <c r="R333" i="2"/>
  <c r="T333" i="2" s="1"/>
  <c r="R337" i="2"/>
  <c r="T337" i="2" s="1"/>
  <c r="R344" i="2"/>
  <c r="T344" i="2" s="1"/>
  <c r="R347" i="2"/>
  <c r="T347" i="2" s="1"/>
  <c r="R361" i="2"/>
  <c r="T361" i="2" s="1"/>
  <c r="R368" i="2"/>
  <c r="T368" i="2" s="1"/>
  <c r="R375" i="2"/>
  <c r="T375" i="2" s="1"/>
  <c r="R90" i="2"/>
  <c r="T90" i="2" s="1"/>
  <c r="R160" i="2"/>
  <c r="T160" i="2" s="1"/>
  <c r="R188" i="2"/>
  <c r="T188" i="2" s="1"/>
  <c r="R198" i="2"/>
  <c r="T198" i="2" s="1"/>
  <c r="R204" i="2"/>
  <c r="T204" i="2" s="1"/>
  <c r="R219" i="2"/>
  <c r="T219" i="2" s="1"/>
  <c r="R224" i="2"/>
  <c r="T224" i="2" s="1"/>
  <c r="R270" i="2"/>
  <c r="T270" i="2" s="1"/>
  <c r="R277" i="2"/>
  <c r="T277" i="2" s="1"/>
  <c r="R284" i="2"/>
  <c r="T284" i="2" s="1"/>
  <c r="R294" i="2"/>
  <c r="T294" i="2" s="1"/>
  <c r="R298" i="2"/>
  <c r="T298" i="2" s="1"/>
  <c r="R305" i="2"/>
  <c r="T305" i="2" s="1"/>
  <c r="R312" i="2"/>
  <c r="T312" i="2" s="1"/>
  <c r="R315" i="2"/>
  <c r="T315" i="2" s="1"/>
  <c r="R322" i="2"/>
  <c r="T322" i="2" s="1"/>
  <c r="R326" i="2"/>
  <c r="T326" i="2" s="1"/>
  <c r="R341" i="2"/>
  <c r="T341" i="2" s="1"/>
  <c r="R351" i="2"/>
  <c r="T351" i="2" s="1"/>
  <c r="R354" i="2"/>
  <c r="T354" i="2" s="1"/>
  <c r="R358" i="2"/>
  <c r="T358" i="2" s="1"/>
  <c r="R365" i="2"/>
  <c r="T365" i="2" s="1"/>
  <c r="R372" i="2"/>
  <c r="T372" i="2" s="1"/>
  <c r="R68" i="2"/>
  <c r="T68" i="2" s="1"/>
  <c r="R93" i="2"/>
  <c r="T93" i="2" s="1"/>
  <c r="R135" i="2"/>
  <c r="T135" i="2" s="1"/>
  <c r="R194" i="2"/>
  <c r="T194" i="2" s="1"/>
  <c r="R214" i="2"/>
  <c r="T214" i="2" s="1"/>
  <c r="R230" i="2"/>
  <c r="T230" i="2" s="1"/>
  <c r="R236" i="2"/>
  <c r="T236" i="2" s="1"/>
  <c r="R254" i="2"/>
  <c r="T254" i="2" s="1"/>
  <c r="R257" i="2"/>
  <c r="T257" i="2" s="1"/>
  <c r="R261" i="2"/>
  <c r="T261" i="2" s="1"/>
  <c r="R264" i="2"/>
  <c r="T264" i="2" s="1"/>
  <c r="R267" i="2"/>
  <c r="T267" i="2" s="1"/>
  <c r="R288" i="2"/>
  <c r="T288" i="2" s="1"/>
  <c r="R291" i="2"/>
  <c r="T291" i="2" s="1"/>
  <c r="R302" i="2"/>
  <c r="T302" i="2" s="1"/>
  <c r="R319" i="2"/>
  <c r="T319" i="2" s="1"/>
  <c r="R330" i="2"/>
  <c r="T330" i="2" s="1"/>
  <c r="R334" i="2"/>
  <c r="T334" i="2" s="1"/>
  <c r="R348" i="2"/>
  <c r="T348" i="2" s="1"/>
  <c r="R71" i="2"/>
  <c r="T71" i="2" s="1"/>
  <c r="R96" i="2"/>
  <c r="T96" i="2" s="1"/>
  <c r="R122" i="2"/>
  <c r="T122" i="2" s="1"/>
  <c r="R138" i="2"/>
  <c r="T138" i="2" s="1"/>
  <c r="R205" i="2"/>
  <c r="T205" i="2" s="1"/>
  <c r="R210" i="2"/>
  <c r="T210" i="2" s="1"/>
  <c r="R220" i="2"/>
  <c r="T220" i="2" s="1"/>
  <c r="R226" i="2"/>
  <c r="T226" i="2" s="1"/>
  <c r="R241" i="2"/>
  <c r="T241" i="2" s="1"/>
  <c r="R246" i="2"/>
  <c r="T246" i="2" s="1"/>
  <c r="R274" i="2"/>
  <c r="T274" i="2" s="1"/>
  <c r="R281" i="2"/>
  <c r="T281" i="2" s="1"/>
  <c r="R285" i="2"/>
  <c r="T285" i="2" s="1"/>
  <c r="R295" i="2"/>
  <c r="T295" i="2" s="1"/>
  <c r="R299" i="2"/>
  <c r="T299" i="2" s="1"/>
  <c r="R309" i="2"/>
  <c r="T309" i="2" s="1"/>
  <c r="R316" i="2"/>
  <c r="T316" i="2" s="1"/>
  <c r="R323" i="2"/>
  <c r="T323" i="2" s="1"/>
  <c r="R327" i="2"/>
  <c r="T327" i="2" s="1"/>
  <c r="R338" i="2"/>
  <c r="T338" i="2" s="1"/>
  <c r="R342" i="2"/>
  <c r="T342" i="2" s="1"/>
  <c r="R345" i="2"/>
  <c r="T345" i="2" s="1"/>
  <c r="R352" i="2"/>
  <c r="T352" i="2" s="1"/>
  <c r="R355" i="2"/>
  <c r="T355" i="2" s="1"/>
  <c r="R362" i="2"/>
  <c r="T362" i="2" s="1"/>
  <c r="R369" i="2"/>
  <c r="T369" i="2" s="1"/>
  <c r="R373" i="2"/>
  <c r="T373" i="2" s="1"/>
  <c r="R125" i="2"/>
  <c r="T125" i="2" s="1"/>
  <c r="R164" i="2"/>
  <c r="T164" i="2" s="1"/>
  <c r="R177" i="2"/>
  <c r="T177" i="2" s="1"/>
  <c r="R185" i="2"/>
  <c r="T185" i="2" s="1"/>
  <c r="R195" i="2"/>
  <c r="T195" i="2" s="1"/>
  <c r="R216" i="2"/>
  <c r="T216" i="2" s="1"/>
  <c r="R231" i="2"/>
  <c r="T231" i="2" s="1"/>
  <c r="R237" i="2"/>
  <c r="T237" i="2" s="1"/>
  <c r="R258" i="2"/>
  <c r="T258" i="2" s="1"/>
  <c r="R268" i="2"/>
  <c r="T268" i="2" s="1"/>
  <c r="R271" i="2"/>
  <c r="T271" i="2" s="1"/>
  <c r="R278" i="2"/>
  <c r="T278" i="2" s="1"/>
  <c r="R292" i="2"/>
  <c r="T292" i="2" s="1"/>
  <c r="R303" i="2"/>
  <c r="T303" i="2" s="1"/>
  <c r="R306" i="2"/>
  <c r="T306" i="2" s="1"/>
  <c r="R313" i="2"/>
  <c r="T313" i="2" s="1"/>
  <c r="R320" i="2"/>
  <c r="T320" i="2" s="1"/>
  <c r="R331" i="2"/>
  <c r="T331" i="2" s="1"/>
  <c r="R335" i="2"/>
  <c r="T335" i="2" s="1"/>
  <c r="R349" i="2"/>
  <c r="T349" i="2" s="1"/>
  <c r="R359" i="2"/>
  <c r="T359" i="2" s="1"/>
  <c r="R366" i="2"/>
  <c r="T366" i="2" s="1"/>
  <c r="R78" i="2"/>
  <c r="T78" i="2" s="1"/>
  <c r="R128" i="2"/>
  <c r="T128" i="2" s="1"/>
  <c r="R201" i="2"/>
  <c r="T201" i="2" s="1"/>
  <c r="R211" i="2"/>
  <c r="T211" i="2" s="1"/>
  <c r="R227" i="2"/>
  <c r="T227" i="2" s="1"/>
  <c r="R243" i="2"/>
  <c r="T243" i="2" s="1"/>
  <c r="R252" i="2"/>
  <c r="T252" i="2" s="1"/>
  <c r="R255" i="2"/>
  <c r="T255" i="2" s="1"/>
  <c r="R262" i="2"/>
  <c r="T262" i="2" s="1"/>
  <c r="R265" i="2"/>
  <c r="T265" i="2" s="1"/>
  <c r="R275" i="2"/>
  <c r="T275" i="2" s="1"/>
  <c r="R282" i="2"/>
  <c r="T282" i="2" s="1"/>
  <c r="R286" i="2"/>
  <c r="T286" i="2" s="1"/>
  <c r="R289" i="2"/>
  <c r="T289" i="2" s="1"/>
  <c r="R296" i="2"/>
  <c r="T296" i="2" s="1"/>
  <c r="R300" i="2"/>
  <c r="T300" i="2" s="1"/>
  <c r="R310" i="2"/>
  <c r="T310" i="2" s="1"/>
  <c r="R317" i="2"/>
  <c r="T317" i="2" s="1"/>
  <c r="R324" i="2"/>
  <c r="T324" i="2" s="1"/>
  <c r="R328" i="2"/>
  <c r="T328" i="2" s="1"/>
  <c r="R339" i="2"/>
  <c r="T339" i="2" s="1"/>
  <c r="R356" i="2"/>
  <c r="T356" i="2" s="1"/>
  <c r="R363" i="2"/>
  <c r="T363" i="2" s="1"/>
  <c r="R370" i="2"/>
  <c r="T370" i="2" s="1"/>
  <c r="R374" i="2"/>
  <c r="T374" i="2" s="1"/>
  <c r="R84" i="2"/>
  <c r="T84" i="2" s="1"/>
  <c r="R170" i="2"/>
  <c r="T170" i="2" s="1"/>
  <c r="R182" i="2"/>
  <c r="T182" i="2" s="1"/>
  <c r="R202" i="2"/>
  <c r="T202" i="2" s="1"/>
  <c r="R217" i="2"/>
  <c r="T217" i="2" s="1"/>
  <c r="R223" i="2"/>
  <c r="T223" i="2" s="1"/>
  <c r="R228" i="2"/>
  <c r="T228" i="2" s="1"/>
  <c r="R256" i="2"/>
  <c r="T256" i="2" s="1"/>
  <c r="R269" i="2"/>
  <c r="T269" i="2" s="1"/>
  <c r="R276" i="2"/>
  <c r="T276" i="2" s="1"/>
  <c r="R283" i="2"/>
  <c r="T283" i="2" s="1"/>
  <c r="R293" i="2"/>
  <c r="T293" i="2" s="1"/>
  <c r="R297" i="2"/>
  <c r="T297" i="2" s="1"/>
  <c r="R301" i="2"/>
  <c r="T301" i="2" s="1"/>
  <c r="R311" i="2"/>
  <c r="T311" i="2" s="1"/>
  <c r="R314" i="2"/>
  <c r="T314" i="2" s="1"/>
  <c r="R318" i="2"/>
  <c r="T318" i="2" s="1"/>
  <c r="R325" i="2"/>
  <c r="T325" i="2" s="1"/>
  <c r="R340" i="2"/>
  <c r="T340" i="2" s="1"/>
  <c r="R350" i="2"/>
  <c r="T350" i="2" s="1"/>
  <c r="R357" i="2"/>
  <c r="T357" i="2" s="1"/>
  <c r="R364" i="2"/>
  <c r="T364" i="2" s="1"/>
  <c r="R371" i="2"/>
  <c r="T371" i="2" s="1"/>
  <c r="R167" i="2"/>
  <c r="T167" i="2" s="1"/>
  <c r="R367" i="2"/>
  <c r="T367" i="2" s="1"/>
  <c r="R180" i="2"/>
  <c r="T180" i="2" s="1"/>
  <c r="R259" i="2"/>
  <c r="T259" i="2" s="1"/>
  <c r="R343" i="2"/>
  <c r="T343" i="2" s="1"/>
  <c r="R346" i="2"/>
  <c r="T346" i="2" s="1"/>
  <c r="R81" i="2"/>
  <c r="T81" i="2" s="1"/>
  <c r="R191" i="2"/>
  <c r="T191" i="2" s="1"/>
  <c r="R233" i="2"/>
  <c r="T233" i="2" s="1"/>
  <c r="R321" i="2"/>
  <c r="T321" i="2" s="1"/>
  <c r="R106" i="2"/>
  <c r="T106" i="2" s="1"/>
  <c r="R197" i="2"/>
  <c r="T197" i="2" s="1"/>
  <c r="R353" i="2"/>
  <c r="T353" i="2" s="1"/>
  <c r="R272" i="2"/>
  <c r="T272" i="2" s="1"/>
  <c r="R154" i="2"/>
  <c r="T154" i="2" s="1"/>
  <c r="R279" i="2"/>
  <c r="T279" i="2" s="1"/>
  <c r="R307" i="2"/>
  <c r="T307" i="2" s="1"/>
  <c r="R336" i="2"/>
  <c r="T336" i="2" s="1"/>
  <c r="R142" i="2"/>
  <c r="T142" i="2" s="1"/>
  <c r="R207" i="2"/>
  <c r="T207" i="2" s="1"/>
  <c r="R304" i="2"/>
  <c r="T304" i="2" s="1"/>
  <c r="R332" i="2"/>
  <c r="T332" i="2" s="1"/>
  <c r="R53" i="2"/>
  <c r="T53" i="2" s="1"/>
  <c r="R360" i="2"/>
  <c r="T360" i="2" s="1"/>
  <c r="M19" i="2"/>
  <c r="O19" i="2" s="1"/>
  <c r="M65" i="2"/>
  <c r="O65" i="2" s="1"/>
  <c r="M68" i="2"/>
  <c r="O68" i="2" s="1"/>
  <c r="M71" i="2"/>
  <c r="O71" i="2" s="1"/>
  <c r="M81" i="2"/>
  <c r="O81" i="2" s="1"/>
  <c r="M91" i="2"/>
  <c r="O91" i="2" s="1"/>
  <c r="M107" i="2"/>
  <c r="O107" i="2" s="1"/>
  <c r="M114" i="2"/>
  <c r="O114" i="2" s="1"/>
  <c r="M121" i="2"/>
  <c r="O121" i="2" s="1"/>
  <c r="M56" i="2"/>
  <c r="O56" i="2" s="1"/>
  <c r="M59" i="2"/>
  <c r="O59" i="2" s="1"/>
  <c r="M62" i="2"/>
  <c r="O62" i="2" s="1"/>
  <c r="M78" i="2"/>
  <c r="O78" i="2" s="1"/>
  <c r="M88" i="2"/>
  <c r="O88" i="2" s="1"/>
  <c r="M104" i="2"/>
  <c r="O104" i="2" s="1"/>
  <c r="M111" i="2"/>
  <c r="O111" i="2" s="1"/>
  <c r="M118" i="2"/>
  <c r="O118" i="2" s="1"/>
  <c r="M125" i="2"/>
  <c r="O125" i="2" s="1"/>
  <c r="M128" i="2"/>
  <c r="O128" i="2" s="1"/>
  <c r="M131" i="2"/>
  <c r="O131" i="2" s="1"/>
  <c r="M134" i="2"/>
  <c r="O134" i="2" s="1"/>
  <c r="M138" i="2"/>
  <c r="O138" i="2" s="1"/>
  <c r="M75" i="2"/>
  <c r="O75" i="2" s="1"/>
  <c r="M85" i="2"/>
  <c r="O85" i="2" s="1"/>
  <c r="M92" i="2"/>
  <c r="O92" i="2" s="1"/>
  <c r="M95" i="2"/>
  <c r="O95" i="2" s="1"/>
  <c r="M98" i="2"/>
  <c r="O98" i="2" s="1"/>
  <c r="M101" i="2"/>
  <c r="O101" i="2" s="1"/>
  <c r="M108" i="2"/>
  <c r="O108" i="2" s="1"/>
  <c r="M115" i="2"/>
  <c r="O115" i="2" s="1"/>
  <c r="M122" i="2"/>
  <c r="O122" i="2" s="1"/>
  <c r="M57" i="2"/>
  <c r="O57" i="2" s="1"/>
  <c r="M60" i="2"/>
  <c r="O60" i="2" s="1"/>
  <c r="M63" i="2"/>
  <c r="O63" i="2" s="1"/>
  <c r="M66" i="2"/>
  <c r="O66" i="2" s="1"/>
  <c r="M69" i="2"/>
  <c r="O69" i="2" s="1"/>
  <c r="M72" i="2"/>
  <c r="O72" i="2" s="1"/>
  <c r="M82" i="2"/>
  <c r="O82" i="2" s="1"/>
  <c r="M89" i="2"/>
  <c r="O89" i="2" s="1"/>
  <c r="M105" i="2"/>
  <c r="O105" i="2" s="1"/>
  <c r="M112" i="2"/>
  <c r="O112" i="2" s="1"/>
  <c r="M54" i="2"/>
  <c r="O54" i="2" s="1"/>
  <c r="M76" i="2"/>
  <c r="O76" i="2" s="1"/>
  <c r="M79" i="2"/>
  <c r="O79" i="2" s="1"/>
  <c r="M86" i="2"/>
  <c r="O86" i="2" s="1"/>
  <c r="M93" i="2"/>
  <c r="O93" i="2" s="1"/>
  <c r="M109" i="2"/>
  <c r="O109" i="2" s="1"/>
  <c r="M116" i="2"/>
  <c r="O116" i="2" s="1"/>
  <c r="M126" i="2"/>
  <c r="O126" i="2" s="1"/>
  <c r="M73" i="2"/>
  <c r="O73" i="2" s="1"/>
  <c r="M83" i="2"/>
  <c r="O83" i="2" s="1"/>
  <c r="M90" i="2"/>
  <c r="O90" i="2" s="1"/>
  <c r="M96" i="2"/>
  <c r="O96" i="2" s="1"/>
  <c r="M99" i="2"/>
  <c r="O99" i="2" s="1"/>
  <c r="M102" i="2"/>
  <c r="O102" i="2" s="1"/>
  <c r="M106" i="2"/>
  <c r="O106" i="2" s="1"/>
  <c r="M113" i="2"/>
  <c r="O113" i="2" s="1"/>
  <c r="M123" i="2"/>
  <c r="O123" i="2" s="1"/>
  <c r="M136" i="2"/>
  <c r="O136" i="2" s="1"/>
  <c r="M74" i="2"/>
  <c r="O74" i="2" s="1"/>
  <c r="M84" i="2"/>
  <c r="O84" i="2" s="1"/>
  <c r="M94" i="2"/>
  <c r="O94" i="2" s="1"/>
  <c r="M97" i="2"/>
  <c r="O97" i="2" s="1"/>
  <c r="M100" i="2"/>
  <c r="O100" i="2" s="1"/>
  <c r="M103" i="2"/>
  <c r="O103" i="2" s="1"/>
  <c r="M64" i="2"/>
  <c r="O64" i="2" s="1"/>
  <c r="M124" i="2"/>
  <c r="O124" i="2" s="1"/>
  <c r="M133" i="2"/>
  <c r="O133" i="2" s="1"/>
  <c r="M139" i="2"/>
  <c r="O139" i="2" s="1"/>
  <c r="M150" i="2"/>
  <c r="O150" i="2" s="1"/>
  <c r="M163" i="2"/>
  <c r="O163" i="2" s="1"/>
  <c r="M179" i="2"/>
  <c r="O179" i="2" s="1"/>
  <c r="M195" i="2"/>
  <c r="O195" i="2" s="1"/>
  <c r="M215" i="2"/>
  <c r="O215" i="2" s="1"/>
  <c r="M222" i="2"/>
  <c r="O222" i="2" s="1"/>
  <c r="M232" i="2"/>
  <c r="O232" i="2" s="1"/>
  <c r="M248" i="2"/>
  <c r="O248" i="2" s="1"/>
  <c r="M255" i="2"/>
  <c r="O255" i="2" s="1"/>
  <c r="M262" i="2"/>
  <c r="O262" i="2" s="1"/>
  <c r="M272" i="2"/>
  <c r="O272" i="2" s="1"/>
  <c r="M275" i="2"/>
  <c r="O275" i="2" s="1"/>
  <c r="M278" i="2"/>
  <c r="O278" i="2" s="1"/>
  <c r="M281" i="2"/>
  <c r="O281" i="2" s="1"/>
  <c r="M298" i="2"/>
  <c r="O298" i="2" s="1"/>
  <c r="M301" i="2"/>
  <c r="O301" i="2" s="1"/>
  <c r="M311" i="2"/>
  <c r="O311" i="2" s="1"/>
  <c r="M67" i="2"/>
  <c r="O67" i="2" s="1"/>
  <c r="M143" i="2"/>
  <c r="O143" i="2" s="1"/>
  <c r="M147" i="2"/>
  <c r="O147" i="2" s="1"/>
  <c r="M160" i="2"/>
  <c r="O160" i="2" s="1"/>
  <c r="M176" i="2"/>
  <c r="O176" i="2" s="1"/>
  <c r="M192" i="2"/>
  <c r="O192" i="2" s="1"/>
  <c r="M202" i="2"/>
  <c r="O202" i="2" s="1"/>
  <c r="M205" i="2"/>
  <c r="O205" i="2" s="1"/>
  <c r="M212" i="2"/>
  <c r="O212" i="2" s="1"/>
  <c r="M219" i="2"/>
  <c r="O219" i="2" s="1"/>
  <c r="M229" i="2"/>
  <c r="O229" i="2" s="1"/>
  <c r="M239" i="2"/>
  <c r="O239" i="2" s="1"/>
  <c r="M242" i="2"/>
  <c r="O242" i="2" s="1"/>
  <c r="M245" i="2"/>
  <c r="O245" i="2" s="1"/>
  <c r="M252" i="2"/>
  <c r="O252" i="2" s="1"/>
  <c r="M259" i="2"/>
  <c r="O259" i="2" s="1"/>
  <c r="M266" i="2"/>
  <c r="O266" i="2" s="1"/>
  <c r="M269" i="2"/>
  <c r="O269" i="2" s="1"/>
  <c r="M288" i="2"/>
  <c r="O288" i="2" s="1"/>
  <c r="M295" i="2"/>
  <c r="O295" i="2" s="1"/>
  <c r="M308" i="2"/>
  <c r="O308" i="2" s="1"/>
  <c r="M315" i="2"/>
  <c r="O315" i="2" s="1"/>
  <c r="M70" i="2"/>
  <c r="O70" i="2" s="1"/>
  <c r="M117" i="2"/>
  <c r="O117" i="2" s="1"/>
  <c r="M127" i="2"/>
  <c r="O127" i="2" s="1"/>
  <c r="M140" i="2"/>
  <c r="O140" i="2" s="1"/>
  <c r="M154" i="2"/>
  <c r="O154" i="2" s="1"/>
  <c r="M157" i="2"/>
  <c r="O157" i="2" s="1"/>
  <c r="M164" i="2"/>
  <c r="O164" i="2" s="1"/>
  <c r="M167" i="2"/>
  <c r="O167" i="2" s="1"/>
  <c r="M170" i="2"/>
  <c r="O170" i="2" s="1"/>
  <c r="M173" i="2"/>
  <c r="O173" i="2" s="1"/>
  <c r="M183" i="2"/>
  <c r="O183" i="2" s="1"/>
  <c r="M186" i="2"/>
  <c r="O186" i="2" s="1"/>
  <c r="M189" i="2"/>
  <c r="O189" i="2" s="1"/>
  <c r="M196" i="2"/>
  <c r="O196" i="2" s="1"/>
  <c r="M199" i="2"/>
  <c r="O199" i="2" s="1"/>
  <c r="M209" i="2"/>
  <c r="O209" i="2" s="1"/>
  <c r="M216" i="2"/>
  <c r="O216" i="2" s="1"/>
  <c r="M226" i="2"/>
  <c r="O226" i="2" s="1"/>
  <c r="M236" i="2"/>
  <c r="O236" i="2" s="1"/>
  <c r="M249" i="2"/>
  <c r="O249" i="2" s="1"/>
  <c r="M256" i="2"/>
  <c r="O256" i="2" s="1"/>
  <c r="M282" i="2"/>
  <c r="O282" i="2" s="1"/>
  <c r="M285" i="2"/>
  <c r="O285" i="2" s="1"/>
  <c r="M292" i="2"/>
  <c r="O292" i="2" s="1"/>
  <c r="M299" i="2"/>
  <c r="O299" i="2" s="1"/>
  <c r="M302" i="2"/>
  <c r="O302" i="2" s="1"/>
  <c r="M305" i="2"/>
  <c r="O305" i="2" s="1"/>
  <c r="M312" i="2"/>
  <c r="O312" i="2" s="1"/>
  <c r="M119" i="2"/>
  <c r="O119" i="2" s="1"/>
  <c r="M135" i="2"/>
  <c r="O135" i="2" s="1"/>
  <c r="M144" i="2"/>
  <c r="O144" i="2" s="1"/>
  <c r="M151" i="2"/>
  <c r="O151" i="2" s="1"/>
  <c r="M161" i="2"/>
  <c r="O161" i="2" s="1"/>
  <c r="M180" i="2"/>
  <c r="O180" i="2" s="1"/>
  <c r="M193" i="2"/>
  <c r="O193" i="2" s="1"/>
  <c r="M203" i="2"/>
  <c r="O203" i="2" s="1"/>
  <c r="M206" i="2"/>
  <c r="O206" i="2" s="1"/>
  <c r="M213" i="2"/>
  <c r="O213" i="2" s="1"/>
  <c r="M220" i="2"/>
  <c r="O220" i="2" s="1"/>
  <c r="M223" i="2"/>
  <c r="O223" i="2" s="1"/>
  <c r="M233" i="2"/>
  <c r="O233" i="2" s="1"/>
  <c r="M240" i="2"/>
  <c r="O240" i="2" s="1"/>
  <c r="M243" i="2"/>
  <c r="O243" i="2" s="1"/>
  <c r="M246" i="2"/>
  <c r="O246" i="2" s="1"/>
  <c r="M263" i="2"/>
  <c r="O263" i="2" s="1"/>
  <c r="M267" i="2"/>
  <c r="O267" i="2" s="1"/>
  <c r="M270" i="2"/>
  <c r="O270" i="2" s="1"/>
  <c r="M273" i="2"/>
  <c r="O273" i="2" s="1"/>
  <c r="M276" i="2"/>
  <c r="O276" i="2" s="1"/>
  <c r="M279" i="2"/>
  <c r="O279" i="2" s="1"/>
  <c r="M289" i="2"/>
  <c r="O289" i="2" s="1"/>
  <c r="M296" i="2"/>
  <c r="O296" i="2" s="1"/>
  <c r="M309" i="2"/>
  <c r="O309" i="2" s="1"/>
  <c r="M77" i="2"/>
  <c r="O77" i="2" s="1"/>
  <c r="M120" i="2"/>
  <c r="O120" i="2" s="1"/>
  <c r="M129" i="2"/>
  <c r="O129" i="2" s="1"/>
  <c r="M141" i="2"/>
  <c r="O141" i="2" s="1"/>
  <c r="M145" i="2"/>
  <c r="O145" i="2" s="1"/>
  <c r="M148" i="2"/>
  <c r="O148" i="2" s="1"/>
  <c r="M155" i="2"/>
  <c r="O155" i="2" s="1"/>
  <c r="M158" i="2"/>
  <c r="O158" i="2" s="1"/>
  <c r="M168" i="2"/>
  <c r="O168" i="2" s="1"/>
  <c r="M171" i="2"/>
  <c r="O171" i="2" s="1"/>
  <c r="M177" i="2"/>
  <c r="O177" i="2" s="1"/>
  <c r="M184" i="2"/>
  <c r="O184" i="2" s="1"/>
  <c r="M187" i="2"/>
  <c r="O187" i="2" s="1"/>
  <c r="M190" i="2"/>
  <c r="O190" i="2" s="1"/>
  <c r="M200" i="2"/>
  <c r="O200" i="2" s="1"/>
  <c r="M210" i="2"/>
  <c r="O210" i="2" s="1"/>
  <c r="M217" i="2"/>
  <c r="O217" i="2" s="1"/>
  <c r="M227" i="2"/>
  <c r="O227" i="2" s="1"/>
  <c r="M230" i="2"/>
  <c r="O230" i="2" s="1"/>
  <c r="M237" i="2"/>
  <c r="O237" i="2" s="1"/>
  <c r="M253" i="2"/>
  <c r="O253" i="2" s="1"/>
  <c r="M260" i="2"/>
  <c r="O260" i="2" s="1"/>
  <c r="M283" i="2"/>
  <c r="O283" i="2" s="1"/>
  <c r="M286" i="2"/>
  <c r="O286" i="2" s="1"/>
  <c r="M293" i="2"/>
  <c r="O293" i="2" s="1"/>
  <c r="M306" i="2"/>
  <c r="O306" i="2" s="1"/>
  <c r="M316" i="2"/>
  <c r="O316" i="2" s="1"/>
  <c r="M55" i="2"/>
  <c r="O55" i="2" s="1"/>
  <c r="M80" i="2"/>
  <c r="O80" i="2" s="1"/>
  <c r="M130" i="2"/>
  <c r="O130" i="2" s="1"/>
  <c r="M137" i="2"/>
  <c r="O137" i="2" s="1"/>
  <c r="M152" i="2"/>
  <c r="O152" i="2" s="1"/>
  <c r="M165" i="2"/>
  <c r="O165" i="2" s="1"/>
  <c r="M174" i="2"/>
  <c r="O174" i="2" s="1"/>
  <c r="M181" i="2"/>
  <c r="O181" i="2" s="1"/>
  <c r="M197" i="2"/>
  <c r="O197" i="2" s="1"/>
  <c r="M207" i="2"/>
  <c r="O207" i="2" s="1"/>
  <c r="M214" i="2"/>
  <c r="O214" i="2" s="1"/>
  <c r="M224" i="2"/>
  <c r="O224" i="2" s="1"/>
  <c r="M234" i="2"/>
  <c r="O234" i="2" s="1"/>
  <c r="M250" i="2"/>
  <c r="O250" i="2" s="1"/>
  <c r="M257" i="2"/>
  <c r="O257" i="2" s="1"/>
  <c r="M264" i="2"/>
  <c r="O264" i="2" s="1"/>
  <c r="M280" i="2"/>
  <c r="O280" i="2" s="1"/>
  <c r="M290" i="2"/>
  <c r="O290" i="2" s="1"/>
  <c r="M300" i="2"/>
  <c r="O300" i="2" s="1"/>
  <c r="M303" i="2"/>
  <c r="O303" i="2" s="1"/>
  <c r="M310" i="2"/>
  <c r="O310" i="2" s="1"/>
  <c r="M313" i="2"/>
  <c r="O313" i="2" s="1"/>
  <c r="M61" i="2"/>
  <c r="O61" i="2" s="1"/>
  <c r="M87" i="2"/>
  <c r="O87" i="2" s="1"/>
  <c r="M132" i="2"/>
  <c r="O132" i="2" s="1"/>
  <c r="M146" i="2"/>
  <c r="O146" i="2" s="1"/>
  <c r="M153" i="2"/>
  <c r="O153" i="2" s="1"/>
  <c r="M156" i="2"/>
  <c r="O156" i="2" s="1"/>
  <c r="M159" i="2"/>
  <c r="O159" i="2" s="1"/>
  <c r="M166" i="2"/>
  <c r="O166" i="2" s="1"/>
  <c r="M169" i="2"/>
  <c r="O169" i="2" s="1"/>
  <c r="M172" i="2"/>
  <c r="O172" i="2" s="1"/>
  <c r="M175" i="2"/>
  <c r="O175" i="2" s="1"/>
  <c r="M182" i="2"/>
  <c r="O182" i="2" s="1"/>
  <c r="M185" i="2"/>
  <c r="O185" i="2" s="1"/>
  <c r="M188" i="2"/>
  <c r="O188" i="2" s="1"/>
  <c r="M191" i="2"/>
  <c r="O191" i="2" s="1"/>
  <c r="M198" i="2"/>
  <c r="O198" i="2" s="1"/>
  <c r="M201" i="2"/>
  <c r="O201" i="2" s="1"/>
  <c r="M208" i="2"/>
  <c r="O208" i="2" s="1"/>
  <c r="M218" i="2"/>
  <c r="O218" i="2" s="1"/>
  <c r="M225" i="2"/>
  <c r="O225" i="2" s="1"/>
  <c r="M235" i="2"/>
  <c r="O235" i="2" s="1"/>
  <c r="M251" i="2"/>
  <c r="O251" i="2" s="1"/>
  <c r="M258" i="2"/>
  <c r="O258" i="2" s="1"/>
  <c r="M265" i="2"/>
  <c r="O265" i="2" s="1"/>
  <c r="M284" i="2"/>
  <c r="O284" i="2" s="1"/>
  <c r="M287" i="2"/>
  <c r="O287" i="2" s="1"/>
  <c r="M291" i="2"/>
  <c r="O291" i="2" s="1"/>
  <c r="M304" i="2"/>
  <c r="O304" i="2" s="1"/>
  <c r="M314" i="2"/>
  <c r="O314" i="2" s="1"/>
  <c r="M317" i="2"/>
  <c r="O317" i="2" s="1"/>
  <c r="M277" i="2"/>
  <c r="O277" i="2" s="1"/>
  <c r="M58" i="2"/>
  <c r="O58" i="2" s="1"/>
  <c r="M149" i="2"/>
  <c r="O149" i="2" s="1"/>
  <c r="M228" i="2"/>
  <c r="O228" i="2" s="1"/>
  <c r="M254" i="2"/>
  <c r="O254" i="2" s="1"/>
  <c r="M307" i="2"/>
  <c r="O307" i="2" s="1"/>
  <c r="M178" i="2"/>
  <c r="O178" i="2" s="1"/>
  <c r="M204" i="2"/>
  <c r="O204" i="2" s="1"/>
  <c r="M231" i="2"/>
  <c r="O231" i="2" s="1"/>
  <c r="M110" i="2"/>
  <c r="O110" i="2" s="1"/>
  <c r="M261" i="2"/>
  <c r="O261" i="2" s="1"/>
  <c r="M211" i="2"/>
  <c r="O211" i="2" s="1"/>
  <c r="M238" i="2"/>
  <c r="O238" i="2" s="1"/>
  <c r="M162" i="2"/>
  <c r="O162" i="2" s="1"/>
  <c r="M241" i="2"/>
  <c r="O241" i="2" s="1"/>
  <c r="M268" i="2"/>
  <c r="O268" i="2" s="1"/>
  <c r="M294" i="2"/>
  <c r="O294" i="2" s="1"/>
  <c r="M142" i="2"/>
  <c r="O142" i="2" s="1"/>
  <c r="M194" i="2"/>
  <c r="O194" i="2" s="1"/>
  <c r="M221" i="2"/>
  <c r="O221" i="2" s="1"/>
  <c r="M247" i="2"/>
  <c r="O247" i="2" s="1"/>
  <c r="M274" i="2"/>
  <c r="O274" i="2" s="1"/>
  <c r="M53" i="2"/>
  <c r="O53" i="2" s="1"/>
  <c r="M271" i="2"/>
  <c r="O271" i="2" s="1"/>
  <c r="M297" i="2"/>
  <c r="O297" i="2" s="1"/>
  <c r="M244" i="2"/>
  <c r="O244" i="2" s="1"/>
  <c r="E109" i="2"/>
  <c r="D118" i="2"/>
  <c r="D121" i="2"/>
  <c r="D124" i="2"/>
  <c r="E141" i="2"/>
  <c r="D150" i="2"/>
  <c r="D153" i="2"/>
  <c r="D156" i="2"/>
  <c r="D101" i="2"/>
  <c r="D104" i="2"/>
  <c r="D107" i="2"/>
  <c r="E118" i="2"/>
  <c r="E121" i="2"/>
  <c r="E124" i="2"/>
  <c r="D127" i="2"/>
  <c r="D130" i="2"/>
  <c r="D133" i="2"/>
  <c r="D136" i="2"/>
  <c r="D139" i="2"/>
  <c r="E101" i="2"/>
  <c r="E104" i="2"/>
  <c r="E107" i="2"/>
  <c r="D110" i="2"/>
  <c r="D113" i="2"/>
  <c r="D116" i="2"/>
  <c r="D142" i="2"/>
  <c r="D145" i="2"/>
  <c r="D148" i="2"/>
  <c r="D151" i="2"/>
  <c r="D154" i="2"/>
  <c r="E113" i="2"/>
  <c r="D119" i="2"/>
  <c r="D122" i="2"/>
  <c r="D125" i="2"/>
  <c r="D128" i="2"/>
  <c r="D131" i="2"/>
  <c r="E151" i="2"/>
  <c r="D157" i="2"/>
  <c r="D102" i="2"/>
  <c r="D105" i="2"/>
  <c r="D108" i="2"/>
  <c r="D134" i="2"/>
  <c r="D137" i="2"/>
  <c r="D140" i="2"/>
  <c r="D111" i="2"/>
  <c r="D114" i="2"/>
  <c r="D117" i="2"/>
  <c r="D120" i="2"/>
  <c r="D123" i="2"/>
  <c r="D143" i="2"/>
  <c r="D146" i="2"/>
  <c r="D149" i="2"/>
  <c r="D152" i="2"/>
  <c r="D155" i="2"/>
  <c r="D103" i="2"/>
  <c r="D106" i="2"/>
  <c r="D109" i="2"/>
  <c r="D112" i="2"/>
  <c r="D115" i="2"/>
  <c r="D135" i="2"/>
  <c r="D138" i="2"/>
  <c r="D141" i="2"/>
  <c r="D144" i="2"/>
  <c r="D147" i="2"/>
  <c r="D126" i="2"/>
  <c r="D129" i="2"/>
  <c r="D132" i="2"/>
  <c r="E117" i="2"/>
  <c r="I43" i="2"/>
  <c r="D55" i="2"/>
  <c r="D62" i="2"/>
  <c r="D65" i="2"/>
  <c r="D68" i="2"/>
  <c r="D90" i="2"/>
  <c r="D97" i="2"/>
  <c r="D100" i="2"/>
  <c r="D59" i="2"/>
  <c r="D71" i="2"/>
  <c r="D74" i="2"/>
  <c r="D77" i="2"/>
  <c r="D80" i="2"/>
  <c r="D84" i="2"/>
  <c r="D87" i="2"/>
  <c r="D94" i="2"/>
  <c r="D56" i="2"/>
  <c r="D91" i="2"/>
  <c r="D60" i="2"/>
  <c r="D63" i="2"/>
  <c r="D66" i="2"/>
  <c r="D69" i="2"/>
  <c r="D81" i="2"/>
  <c r="D88" i="2"/>
  <c r="D95" i="2"/>
  <c r="D98" i="2"/>
  <c r="D57" i="2"/>
  <c r="D72" i="2"/>
  <c r="D75" i="2"/>
  <c r="D78" i="2"/>
  <c r="D85" i="2"/>
  <c r="D92" i="2"/>
  <c r="D54" i="2"/>
  <c r="D82" i="2"/>
  <c r="D89" i="2"/>
  <c r="D61" i="2"/>
  <c r="D73" i="2"/>
  <c r="D86" i="2"/>
  <c r="D99" i="2"/>
  <c r="D64" i="2"/>
  <c r="D76" i="2"/>
  <c r="D67" i="2"/>
  <c r="D79" i="2"/>
  <c r="D93" i="2"/>
  <c r="D58" i="2"/>
  <c r="D83" i="2"/>
  <c r="D70" i="2"/>
  <c r="D96" i="2"/>
  <c r="D53" i="2"/>
  <c r="C5" i="2"/>
  <c r="E5" i="2" s="1"/>
  <c r="C59" i="2"/>
  <c r="E59" i="2" s="1"/>
  <c r="C71" i="2"/>
  <c r="E71" i="2" s="1"/>
  <c r="C74" i="2"/>
  <c r="E74" i="2" s="1"/>
  <c r="C77" i="2"/>
  <c r="E77" i="2" s="1"/>
  <c r="C80" i="2"/>
  <c r="E80" i="2" s="1"/>
  <c r="C84" i="2"/>
  <c r="E84" i="2" s="1"/>
  <c r="C87" i="2"/>
  <c r="E87" i="2" s="1"/>
  <c r="C94" i="2"/>
  <c r="E94" i="2" s="1"/>
  <c r="C56" i="2"/>
  <c r="E56" i="2" s="1"/>
  <c r="C91" i="2"/>
  <c r="E91" i="2" s="1"/>
  <c r="C60" i="2"/>
  <c r="E60" i="2" s="1"/>
  <c r="C63" i="2"/>
  <c r="E63" i="2" s="1"/>
  <c r="C66" i="2"/>
  <c r="E66" i="2" s="1"/>
  <c r="C69" i="2"/>
  <c r="E69" i="2" s="1"/>
  <c r="C81" i="2"/>
  <c r="E81" i="2" s="1"/>
  <c r="C88" i="2"/>
  <c r="E88" i="2" s="1"/>
  <c r="C95" i="2"/>
  <c r="E95" i="2" s="1"/>
  <c r="C98" i="2"/>
  <c r="E98" i="2" s="1"/>
  <c r="C57" i="2"/>
  <c r="E57" i="2" s="1"/>
  <c r="C72" i="2"/>
  <c r="E72" i="2" s="1"/>
  <c r="C75" i="2"/>
  <c r="E75" i="2" s="1"/>
  <c r="C78" i="2"/>
  <c r="E78" i="2" s="1"/>
  <c r="C85" i="2"/>
  <c r="E85" i="2" s="1"/>
  <c r="C92" i="2"/>
  <c r="E92" i="2" s="1"/>
  <c r="C54" i="2"/>
  <c r="E54" i="2" s="1"/>
  <c r="C82" i="2"/>
  <c r="E82" i="2" s="1"/>
  <c r="C89" i="2"/>
  <c r="E89" i="2" s="1"/>
  <c r="C61" i="2"/>
  <c r="E61" i="2" s="1"/>
  <c r="C64" i="2"/>
  <c r="E64" i="2" s="1"/>
  <c r="C67" i="2"/>
  <c r="E67" i="2" s="1"/>
  <c r="C70" i="2"/>
  <c r="E70" i="2" s="1"/>
  <c r="C73" i="2"/>
  <c r="E73" i="2" s="1"/>
  <c r="C76" i="2"/>
  <c r="E76" i="2" s="1"/>
  <c r="C79" i="2"/>
  <c r="E79" i="2" s="1"/>
  <c r="C86" i="2"/>
  <c r="E86" i="2" s="1"/>
  <c r="C96" i="2"/>
  <c r="E96" i="2" s="1"/>
  <c r="C99" i="2"/>
  <c r="E99" i="2" s="1"/>
  <c r="C62" i="2"/>
  <c r="E62" i="2" s="1"/>
  <c r="C100" i="2"/>
  <c r="E100" i="2" s="1"/>
  <c r="C53" i="2"/>
  <c r="E53" i="2" s="1"/>
  <c r="C65" i="2"/>
  <c r="E65" i="2" s="1"/>
  <c r="C90" i="2"/>
  <c r="E90" i="2" s="1"/>
  <c r="C93" i="2"/>
  <c r="E93" i="2" s="1"/>
  <c r="C55" i="2"/>
  <c r="E55" i="2" s="1"/>
  <c r="C68" i="2"/>
  <c r="E68" i="2" s="1"/>
  <c r="C58" i="2"/>
  <c r="E58" i="2" s="1"/>
  <c r="C83" i="2"/>
  <c r="E83" i="2" s="1"/>
  <c r="C97" i="2"/>
  <c r="E97" i="2" s="1"/>
  <c r="R42" i="2"/>
  <c r="T42" i="2" s="1"/>
  <c r="S42" i="2"/>
  <c r="D45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40" i="2"/>
  <c r="J40" i="2" s="1"/>
  <c r="D41" i="2"/>
  <c r="N49" i="2"/>
  <c r="S47" i="2"/>
  <c r="X45" i="2"/>
  <c r="R40" i="2"/>
  <c r="T40" i="2" s="1"/>
  <c r="M49" i="2"/>
  <c r="O49" i="2" s="1"/>
  <c r="R47" i="2"/>
  <c r="T47" i="2" s="1"/>
  <c r="W45" i="2"/>
  <c r="Y45" i="2" s="1"/>
  <c r="H15" i="2"/>
  <c r="J15" i="2" s="1"/>
  <c r="C17" i="2"/>
  <c r="E17" i="2" s="1"/>
  <c r="H13" i="2"/>
  <c r="J13" i="2" s="1"/>
  <c r="W40" i="2"/>
  <c r="Y40" i="2" s="1"/>
  <c r="X44" i="2"/>
  <c r="W20" i="2"/>
  <c r="Y20" i="2" s="1"/>
  <c r="W44" i="2"/>
  <c r="Y44" i="2" s="1"/>
  <c r="C40" i="2"/>
  <c r="E40" i="2" s="1"/>
  <c r="C18" i="2"/>
  <c r="E18" i="2" s="1"/>
  <c r="R9" i="2"/>
  <c r="T9" i="2" s="1"/>
  <c r="C41" i="2"/>
  <c r="E41" i="2" s="1"/>
  <c r="C16" i="2"/>
  <c r="E16" i="2" s="1"/>
  <c r="R8" i="2"/>
  <c r="T8" i="2" s="1"/>
  <c r="H12" i="2"/>
  <c r="J12" i="2" s="1"/>
  <c r="I49" i="2"/>
  <c r="N48" i="2"/>
  <c r="C15" i="2"/>
  <c r="E15" i="2" s="1"/>
  <c r="R7" i="2"/>
  <c r="T7" i="2" s="1"/>
  <c r="H11" i="2"/>
  <c r="J11" i="2" s="1"/>
  <c r="H49" i="2"/>
  <c r="J49" i="2" s="1"/>
  <c r="M48" i="2"/>
  <c r="O48" i="2" s="1"/>
  <c r="S46" i="2"/>
  <c r="C14" i="2"/>
  <c r="E14" i="2" s="1"/>
  <c r="R6" i="2"/>
  <c r="T6" i="2" s="1"/>
  <c r="H10" i="2"/>
  <c r="J10" i="2" s="1"/>
  <c r="D49" i="2"/>
  <c r="I48" i="2"/>
  <c r="N47" i="2"/>
  <c r="R46" i="2"/>
  <c r="T46" i="2" s="1"/>
  <c r="X43" i="2"/>
  <c r="H48" i="2"/>
  <c r="J48" i="2" s="1"/>
  <c r="M47" i="2"/>
  <c r="O47" i="2" s="1"/>
  <c r="S45" i="2"/>
  <c r="W43" i="2"/>
  <c r="Y43" i="2" s="1"/>
  <c r="R45" i="2"/>
  <c r="T45" i="2" s="1"/>
  <c r="X42" i="2"/>
  <c r="W22" i="2"/>
  <c r="Y22" i="2" s="1"/>
  <c r="H7" i="2"/>
  <c r="J7" i="2" s="1"/>
  <c r="D48" i="2"/>
  <c r="I47" i="2"/>
  <c r="N46" i="2"/>
  <c r="W42" i="2"/>
  <c r="Y42" i="2" s="1"/>
  <c r="W21" i="2"/>
  <c r="Y21" i="2" s="1"/>
  <c r="H6" i="2"/>
  <c r="J6" i="2" s="1"/>
  <c r="C48" i="2"/>
  <c r="E48" i="2" s="1"/>
  <c r="H47" i="2"/>
  <c r="J47" i="2" s="1"/>
  <c r="M46" i="2"/>
  <c r="O46" i="2" s="1"/>
  <c r="S44" i="2"/>
  <c r="W41" i="2"/>
  <c r="Y41" i="2" s="1"/>
  <c r="H8" i="2"/>
  <c r="J8" i="2" s="1"/>
  <c r="M23" i="2"/>
  <c r="O23" i="2" s="1"/>
  <c r="I46" i="2"/>
  <c r="M45" i="2"/>
  <c r="O45" i="2" s="1"/>
  <c r="S43" i="2"/>
  <c r="C7" i="2"/>
  <c r="E7" i="2" s="1"/>
  <c r="W18" i="2"/>
  <c r="Y18" i="2" s="1"/>
  <c r="M22" i="2"/>
  <c r="O22" i="2" s="1"/>
  <c r="D46" i="2"/>
  <c r="H46" i="2"/>
  <c r="J46" i="2" s="1"/>
  <c r="N44" i="2"/>
  <c r="R43" i="2"/>
  <c r="T43" i="2" s="1"/>
  <c r="R44" i="2"/>
  <c r="T44" i="2" s="1"/>
  <c r="X16" i="2"/>
  <c r="R22" i="2"/>
  <c r="T22" i="2" s="1"/>
  <c r="W12" i="2"/>
  <c r="Y12" i="2" s="1"/>
  <c r="M18" i="2"/>
  <c r="O18" i="2" s="1"/>
  <c r="C46" i="2"/>
  <c r="E46" i="2" s="1"/>
  <c r="I45" i="2"/>
  <c r="M44" i="2"/>
  <c r="O44" i="2" s="1"/>
  <c r="R5" i="2"/>
  <c r="T5" i="2" s="1"/>
  <c r="N45" i="2"/>
  <c r="C8" i="2"/>
  <c r="E8" i="2" s="1"/>
  <c r="W19" i="2"/>
  <c r="Y19" i="2" s="1"/>
  <c r="C47" i="2"/>
  <c r="E47" i="2" s="1"/>
  <c r="R21" i="2"/>
  <c r="T21" i="2" s="1"/>
  <c r="W11" i="2"/>
  <c r="Y11" i="2" s="1"/>
  <c r="M17" i="2"/>
  <c r="O17" i="2" s="1"/>
  <c r="H45" i="2"/>
  <c r="J45" i="2" s="1"/>
  <c r="N43" i="2"/>
  <c r="W23" i="2"/>
  <c r="Y23" i="2" s="1"/>
  <c r="W10" i="2"/>
  <c r="Y10" i="2" s="1"/>
  <c r="C45" i="2"/>
  <c r="E45" i="2" s="1"/>
  <c r="M43" i="2"/>
  <c r="O43" i="2" s="1"/>
  <c r="S41" i="2"/>
  <c r="M15" i="2"/>
  <c r="O15" i="2" s="1"/>
  <c r="I44" i="2"/>
  <c r="N42" i="2"/>
  <c r="R41" i="2"/>
  <c r="T41" i="2" s="1"/>
  <c r="R20" i="2"/>
  <c r="T20" i="2" s="1"/>
  <c r="R18" i="2"/>
  <c r="T18" i="2" s="1"/>
  <c r="H22" i="2"/>
  <c r="J22" i="2" s="1"/>
  <c r="M14" i="2"/>
  <c r="O14" i="2" s="1"/>
  <c r="D44" i="2"/>
  <c r="H44" i="2"/>
  <c r="J44" i="2" s="1"/>
  <c r="M42" i="2"/>
  <c r="O42" i="2" s="1"/>
  <c r="X49" i="2"/>
  <c r="R17" i="2"/>
  <c r="T17" i="2" s="1"/>
  <c r="M13" i="2"/>
  <c r="O13" i="2" s="1"/>
  <c r="C44" i="2"/>
  <c r="E44" i="2" s="1"/>
  <c r="W49" i="2"/>
  <c r="Y49" i="2" s="1"/>
  <c r="X48" i="2"/>
  <c r="C23" i="2"/>
  <c r="E23" i="2" s="1"/>
  <c r="S49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43" i="2"/>
  <c r="J43" i="2" s="1"/>
  <c r="R15" i="2"/>
  <c r="T15" i="2" s="1"/>
  <c r="H19" i="2"/>
  <c r="J19" i="2" s="1"/>
  <c r="M7" i="2"/>
  <c r="O7" i="2" s="1"/>
  <c r="D43" i="2"/>
  <c r="I42" i="2"/>
  <c r="W48" i="2"/>
  <c r="Y48" i="2" s="1"/>
  <c r="C22" i="2"/>
  <c r="E22" i="2" s="1"/>
  <c r="R14" i="2"/>
  <c r="T14" i="2" s="1"/>
  <c r="H18" i="2"/>
  <c r="J18" i="2" s="1"/>
  <c r="M6" i="2"/>
  <c r="O6" i="2" s="1"/>
  <c r="C43" i="2"/>
  <c r="E43" i="2" s="1"/>
  <c r="H42" i="2"/>
  <c r="J42" i="2" s="1"/>
  <c r="R49" i="2"/>
  <c r="T49" i="2" s="1"/>
  <c r="X47" i="2"/>
  <c r="R13" i="2"/>
  <c r="T13" i="2" s="1"/>
  <c r="S48" i="2"/>
  <c r="W47" i="2"/>
  <c r="Y47" i="2" s="1"/>
  <c r="M16" i="2"/>
  <c r="O16" i="2" s="1"/>
  <c r="C4" i="2"/>
  <c r="E4" i="2" s="1"/>
  <c r="H20" i="2"/>
  <c r="J20" i="2" s="1"/>
  <c r="M41" i="2"/>
  <c r="O41" i="2" s="1"/>
  <c r="C21" i="2"/>
  <c r="E21" i="2" s="1"/>
  <c r="H17" i="2"/>
  <c r="J17" i="2" s="1"/>
  <c r="M5" i="2"/>
  <c r="O5" i="2" s="1"/>
  <c r="I41" i="2"/>
  <c r="C20" i="2"/>
  <c r="E20" i="2" s="1"/>
  <c r="R12" i="2"/>
  <c r="T12" i="2" s="1"/>
  <c r="H16" i="2"/>
  <c r="J16" i="2" s="1"/>
  <c r="M4" i="2"/>
  <c r="O4" i="2" s="1"/>
  <c r="D42" i="2"/>
  <c r="H41" i="2"/>
  <c r="J41" i="2" s="1"/>
  <c r="R48" i="2"/>
  <c r="T48" i="2" s="1"/>
  <c r="X46" i="2"/>
  <c r="C42" i="2"/>
  <c r="E42" i="2" s="1"/>
  <c r="W46" i="2"/>
  <c r="Y46" i="2" s="1"/>
  <c r="I19" i="2"/>
  <c r="I17" i="2"/>
  <c r="I18" i="2"/>
  <c r="X15" i="2"/>
  <c r="X40" i="2"/>
  <c r="Y13" i="2"/>
  <c r="I40" i="2"/>
  <c r="S40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O9" i="2" s="1"/>
  <c r="M40" i="2"/>
  <c r="O40" i="2" s="1"/>
  <c r="I16" i="2"/>
  <c r="W8" i="2"/>
  <c r="Y8" i="2" s="1"/>
  <c r="W7" i="2"/>
  <c r="Y7" i="2" s="1"/>
  <c r="R23" i="2"/>
  <c r="T23" i="2" s="1"/>
  <c r="W5" i="2"/>
  <c r="Y5" i="2" s="1"/>
  <c r="M8" i="2"/>
  <c r="O8" i="2" s="1"/>
  <c r="D40" i="2"/>
  <c r="N40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S15" i="2"/>
  <c r="X14" i="2"/>
  <c r="N5" i="2"/>
  <c r="D22" i="2"/>
  <c r="D21" i="2"/>
  <c r="I8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N13" i="2"/>
  <c r="X20" i="2"/>
  <c r="W17" i="2"/>
  <c r="Y17" i="2" s="1"/>
  <c r="I23" i="2"/>
  <c r="X19" i="2"/>
  <c r="W16" i="2"/>
  <c r="Y16" i="2" s="1"/>
  <c r="I21" i="2"/>
  <c r="N9" i="2"/>
  <c r="X17" i="2"/>
  <c r="W14" i="2"/>
  <c r="Y14" i="2" s="1"/>
  <c r="M20" i="2"/>
  <c r="O20" i="2" s="1"/>
  <c r="S22" i="2"/>
  <c r="I13" i="2"/>
  <c r="X8" i="2"/>
  <c r="X5" i="2"/>
  <c r="I7" i="2"/>
  <c r="D17" i="2"/>
  <c r="I6" i="2"/>
  <c r="S13" i="2"/>
  <c r="N4" i="2"/>
  <c r="D14" i="2"/>
  <c r="D12" i="2"/>
  <c r="D10" i="2"/>
  <c r="N19" i="2"/>
  <c r="S6" i="2"/>
  <c r="N17" i="2"/>
  <c r="D7" i="2"/>
  <c r="N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<sst xmlns="http://schemas.openxmlformats.org/spreadsheetml/2006/main" count="216" uniqueCount="36">
  <si>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</si>
  <si>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</si>
  <si>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</si>
  <si>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</si>
  <si>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</si>
  <si>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</si>
  <si>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</si>
  <si>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</si>
  <si>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</si>
  <si>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</si>
  <si>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</si>
  <si>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</si>
  <si>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</si>
  <si>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</si>
  <si>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</si>
  <si>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</si>
  <si>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</si>
  <si>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</si>
  <si>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</si>
  <si>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</si>
  <si>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</si>
  <si>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</si>
  <si>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</si>
  <si>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</si>
  <si>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</si>
  <si>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</si>
  <si>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</si>
  <si>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</si>
  <si>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</si>
  <si>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</si>
  <si>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</si>
  <si>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Cs12_t1.75</t>
  </si>
  <si>
    <t>Cs10_t1.4</t>
  </si>
  <si>
    <t>Cs8_t2</t>
  </si>
  <si>
    <t>Experimental - Escalonado_ABS</t>
  </si>
  <si>
    <t>Experimental - Validação - Escalonado_ABS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</si>
</sst>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  <xf numFmtId="0" fontId="6" fillId="18" borderId="19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microsoft.com/office/2022/11/relationships/FeaturePropertyBag" Target="featurePropertyBag/featurePropertyBag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CFD_Results!$E$39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CFD_Results!$D$40:$D$49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CFD_Results!$E$40:$E$49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CFD_Results!$I$40:$I$49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CFD_Results!$J$40:$J$49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CFD_Results!$O$39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CFD_Results!$N$40:$N$49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CFD_Results!$O$40:$O$49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CFD_Results!$T$39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CFD_Results!$S$40:$S$49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CFD_Results!$T$40:$T$49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CFD_Results!$Y$39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CFD_Results!$X$40:$X$49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CFD_Results!$Y$40:$Y$49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CFD_Results!$S$53:$S$375</c:f>
              <c:numCache>
                <c:formatCode>0</c:formatCode>
                <c:ptCount val="323"/>
                <c:pt idx="0">
                  <c:v>6847.7424262445147</c:v>
                </c:pt>
                <c:pt idx="1">
                  <c:v>6848.5126576630209</c:v>
                </c:pt>
                <c:pt idx="2">
                  <c:v>6858.5256661036256</c:v>
                </c:pt>
                <c:pt idx="3">
                  <c:v>6824.2503679800229</c:v>
                </c:pt>
                <c:pt idx="4">
                  <c:v>6825.790830817039</c:v>
                </c:pt>
                <c:pt idx="5">
                  <c:v>6821.5545580152457</c:v>
                </c:pt>
                <c:pt idx="6">
                  <c:v>6816.5480537949434</c:v>
                </c:pt>
                <c:pt idx="7">
                  <c:v>6816.9331695041983</c:v>
                </c:pt>
                <c:pt idx="8">
                  <c:v>6813.0820124116572</c:v>
                </c:pt>
                <c:pt idx="9">
                  <c:v>6752.6188460587882</c:v>
                </c:pt>
                <c:pt idx="10">
                  <c:v>6759.5509288253588</c:v>
                </c:pt>
                <c:pt idx="11">
                  <c:v>6722.1947050277258</c:v>
                </c:pt>
                <c:pt idx="12">
                  <c:v>6709.8710023315989</c:v>
                </c:pt>
                <c:pt idx="13">
                  <c:v>6694.4663739614416</c:v>
                </c:pt>
                <c:pt idx="14">
                  <c:v>6694.8514896706947</c:v>
                </c:pt>
                <c:pt idx="15">
                  <c:v>6667.8933900229185</c:v>
                </c:pt>
                <c:pt idx="16">
                  <c:v>6655.5696873267925</c:v>
                </c:pt>
                <c:pt idx="17">
                  <c:v>6636.313901864095</c:v>
                </c:pt>
                <c:pt idx="18">
                  <c:v>6634.7734390270789</c:v>
                </c:pt>
                <c:pt idx="19">
                  <c:v>6608.2004550885567</c:v>
                </c:pt>
                <c:pt idx="20">
                  <c:v>6598.1874466479539</c:v>
                </c:pt>
                <c:pt idx="21">
                  <c:v>6561.6014542688281</c:v>
                </c:pt>
                <c:pt idx="22">
                  <c:v>6553.1289086652414</c:v>
                </c:pt>
                <c:pt idx="23">
                  <c:v>6535.7987017488131</c:v>
                </c:pt>
                <c:pt idx="24">
                  <c:v>6520.7791890879089</c:v>
                </c:pt>
                <c:pt idx="25">
                  <c:v>6493.0508580216238</c:v>
                </c:pt>
                <c:pt idx="26">
                  <c:v>6494.2062051493858</c:v>
                </c:pt>
                <c:pt idx="27">
                  <c:v>6493.4359737308787</c:v>
                </c:pt>
                <c:pt idx="28">
                  <c:v>6447.2220886204041</c:v>
                </c:pt>
                <c:pt idx="29">
                  <c:v>6433.357923087262</c:v>
                </c:pt>
                <c:pt idx="30">
                  <c:v>6417.1830632985966</c:v>
                </c:pt>
                <c:pt idx="31">
                  <c:v>6429.8918817039767</c:v>
                </c:pt>
                <c:pt idx="32">
                  <c:v>6394.8463521618669</c:v>
                </c:pt>
                <c:pt idx="33">
                  <c:v>6376.3607981176774</c:v>
                </c:pt>
                <c:pt idx="34">
                  <c:v>6352.8687398531865</c:v>
                </c:pt>
                <c:pt idx="35">
                  <c:v>6356.3347812364718</c:v>
                </c:pt>
                <c:pt idx="36">
                  <c:v>6319.3636731480919</c:v>
                </c:pt>
                <c:pt idx="37">
                  <c:v>6374.8203352806622</c:v>
                </c:pt>
                <c:pt idx="38">
                  <c:v>6304.7292761964418</c:v>
                </c:pt>
                <c:pt idx="39">
                  <c:v>6301.6483505224105</c:v>
                </c:pt>
                <c:pt idx="40">
                  <c:v>6242.3405312973018</c:v>
                </c:pt>
                <c:pt idx="41">
                  <c:v>6229.2465971826678</c:v>
                </c:pt>
                <c:pt idx="42">
                  <c:v>6199.2075718608594</c:v>
                </c:pt>
                <c:pt idx="43">
                  <c:v>6215.3824316495256</c:v>
                </c:pt>
                <c:pt idx="44">
                  <c:v>6206.9098860459389</c:v>
                </c:pt>
                <c:pt idx="45">
                  <c:v>6179.5666706889078</c:v>
                </c:pt>
                <c:pt idx="46">
                  <c:v>6163.0066951909885</c:v>
                </c:pt>
                <c:pt idx="47">
                  <c:v>6151.0681082041165</c:v>
                </c:pt>
                <c:pt idx="48">
                  <c:v>6138.7444055079886</c:v>
                </c:pt>
                <c:pt idx="49">
                  <c:v>6121.0290828823072</c:v>
                </c:pt>
                <c:pt idx="50">
                  <c:v>6086.3686690494515</c:v>
                </c:pt>
                <c:pt idx="51">
                  <c:v>6110.2458430231964</c:v>
                </c:pt>
                <c:pt idx="52">
                  <c:v>6071.7342720978013</c:v>
                </c:pt>
                <c:pt idx="53">
                  <c:v>6084.0579747939282</c:v>
                </c:pt>
                <c:pt idx="54">
                  <c:v>6043.6208253222621</c:v>
                </c:pt>
                <c:pt idx="55">
                  <c:v>6042.0803624852479</c:v>
                </c:pt>
                <c:pt idx="56">
                  <c:v>6013.1966842912007</c:v>
                </c:pt>
                <c:pt idx="57">
                  <c:v>6011.6562214541846</c:v>
                </c:pt>
                <c:pt idx="58">
                  <c:v>5996.2515930840273</c:v>
                </c:pt>
                <c:pt idx="59">
                  <c:v>5924.6200711627916</c:v>
                </c:pt>
                <c:pt idx="60">
                  <c:v>5904.9791699908401</c:v>
                </c:pt>
                <c:pt idx="61">
                  <c:v>5907.6749799556183</c:v>
                </c:pt>
                <c:pt idx="62">
                  <c:v>5902.2833600260628</c:v>
                </c:pt>
                <c:pt idx="63">
                  <c:v>5891.115004457698</c:v>
                </c:pt>
                <c:pt idx="64">
                  <c:v>5893.4256987132221</c:v>
                </c:pt>
                <c:pt idx="65">
                  <c:v>5832.9625323603514</c:v>
                </c:pt>
                <c:pt idx="66">
                  <c:v>5812.5513997698918</c:v>
                </c:pt>
                <c:pt idx="67">
                  <c:v>5838.3541522899059</c:v>
                </c:pt>
                <c:pt idx="68">
                  <c:v>5798.6872342367496</c:v>
                </c:pt>
                <c:pt idx="69">
                  <c:v>5785.2081844128616</c:v>
                </c:pt>
                <c:pt idx="70">
                  <c:v>5780.2016801925602</c:v>
                </c:pt>
                <c:pt idx="71">
                  <c:v>5761.7161261483698</c:v>
                </c:pt>
                <c:pt idx="72">
                  <c:v>5725.9003651877529</c:v>
                </c:pt>
                <c:pt idx="73">
                  <c:v>5693.9357613196753</c:v>
                </c:pt>
                <c:pt idx="74">
                  <c:v>5685.8483314253417</c:v>
                </c:pt>
                <c:pt idx="75">
                  <c:v>5645.7962976629315</c:v>
                </c:pt>
                <c:pt idx="76">
                  <c:v>5653.8837275572641</c:v>
                </c:pt>
                <c:pt idx="77">
                  <c:v>5629.2363221650112</c:v>
                </c:pt>
                <c:pt idx="78">
                  <c:v>5581.8670899267745</c:v>
                </c:pt>
                <c:pt idx="79">
                  <c:v>5637.7088677685979</c:v>
                </c:pt>
                <c:pt idx="80">
                  <c:v>5581.8670899267745</c:v>
                </c:pt>
                <c:pt idx="81">
                  <c:v>5593.8056769136474</c:v>
                </c:pt>
                <c:pt idx="82">
                  <c:v>5560.3006102085546</c:v>
                </c:pt>
                <c:pt idx="83">
                  <c:v>5546.8215603846647</c:v>
                </c:pt>
                <c:pt idx="84">
                  <c:v>5540.2745933273482</c:v>
                </c:pt>
                <c:pt idx="85">
                  <c:v>5525.640196375698</c:v>
                </c:pt>
                <c:pt idx="86">
                  <c:v>5474.4198070449229</c:v>
                </c:pt>
                <c:pt idx="87">
                  <c:v>5466.3323771505902</c:v>
                </c:pt>
                <c:pt idx="88">
                  <c:v>5491.3648982520963</c:v>
                </c:pt>
                <c:pt idx="89">
                  <c:v>5446.3063602693837</c:v>
                </c:pt>
                <c:pt idx="90">
                  <c:v>5445.5361288508757</c:v>
                </c:pt>
                <c:pt idx="91">
                  <c:v>5398.9371280311479</c:v>
                </c:pt>
                <c:pt idx="92">
                  <c:v>5392.7752766830845</c:v>
                </c:pt>
                <c:pt idx="93">
                  <c:v>5382.7622682424826</c:v>
                </c:pt>
                <c:pt idx="94">
                  <c:v>5351.9530115021671</c:v>
                </c:pt>
                <c:pt idx="95">
                  <c:v>5335.7781517134999</c:v>
                </c:pt>
                <c:pt idx="96">
                  <c:v>5309.9753991934849</c:v>
                </c:pt>
                <c:pt idx="97">
                  <c:v>5288.4089194752642</c:v>
                </c:pt>
                <c:pt idx="98">
                  <c:v>5251.0526956776303</c:v>
                </c:pt>
                <c:pt idx="99">
                  <c:v>5263.7615140830112</c:v>
                </c:pt>
                <c:pt idx="100">
                  <c:v>5251.8229270961383</c:v>
                </c:pt>
                <c:pt idx="101">
                  <c:v>5238.7289929815033</c:v>
                </c:pt>
                <c:pt idx="102">
                  <c:v>5205.2239262764106</c:v>
                </c:pt>
                <c:pt idx="103">
                  <c:v>5155.5439997826497</c:v>
                </c:pt>
                <c:pt idx="104">
                  <c:v>5181.3467523026657</c:v>
                </c:pt>
                <c:pt idx="105">
                  <c:v>5137.8286771569683</c:v>
                </c:pt>
                <c:pt idx="106">
                  <c:v>5127.0454372978584</c:v>
                </c:pt>
                <c:pt idx="107">
                  <c:v>5098.1617591038121</c:v>
                </c:pt>
                <c:pt idx="108">
                  <c:v>5121.2687016590489</c:v>
                </c:pt>
                <c:pt idx="109">
                  <c:v>5131.6668258089057</c:v>
                </c:pt>
                <c:pt idx="110">
                  <c:v>5107.0194204166528</c:v>
                </c:pt>
                <c:pt idx="111">
                  <c:v>5090.0743292094794</c:v>
                </c:pt>
                <c:pt idx="112">
                  <c:v>5041.1646341342266</c:v>
                </c:pt>
                <c:pt idx="113">
                  <c:v>5030.7665099843698</c:v>
                </c:pt>
                <c:pt idx="114">
                  <c:v>5034.232551367656</c:v>
                </c:pt>
                <c:pt idx="115">
                  <c:v>5041.9348655527356</c:v>
                </c:pt>
                <c:pt idx="116">
                  <c:v>5009.200030266149</c:v>
                </c:pt>
                <c:pt idx="117">
                  <c:v>4989.9442448034515</c:v>
                </c:pt>
                <c:pt idx="118">
                  <c:v>4964.9117237019454</c:v>
                </c:pt>
                <c:pt idx="119">
                  <c:v>4952.5880210058176</c:v>
                </c:pt>
                <c:pt idx="120">
                  <c:v>4922.5489956840092</c:v>
                </c:pt>
                <c:pt idx="121">
                  <c:v>4936.7982769264063</c:v>
                </c:pt>
                <c:pt idx="122">
                  <c:v>4908.299714441614</c:v>
                </c:pt>
                <c:pt idx="123">
                  <c:v>4886.7332347233923</c:v>
                </c:pt>
                <c:pt idx="124">
                  <c:v>4847.4514323794901</c:v>
                </c:pt>
                <c:pt idx="125">
                  <c:v>4843.600275286949</c:v>
                </c:pt>
                <c:pt idx="126">
                  <c:v>4842.4449281591878</c:v>
                </c:pt>
                <c:pt idx="127">
                  <c:v>4882.8820776308521</c:v>
                </c:pt>
                <c:pt idx="128">
                  <c:v>4807.0142829078241</c:v>
                </c:pt>
                <c:pt idx="129">
                  <c:v>4760.8003977973513</c:v>
                </c:pt>
                <c:pt idx="130">
                  <c:v>4755.793893577048</c:v>
                </c:pt>
                <c:pt idx="131">
                  <c:v>4738.4636866606215</c:v>
                </c:pt>
                <c:pt idx="132">
                  <c:v>4733.4571824403192</c:v>
                </c:pt>
                <c:pt idx="133">
                  <c:v>4684.1623716558133</c:v>
                </c:pt>
                <c:pt idx="134">
                  <c:v>4686.4730659113375</c:v>
                </c:pt>
                <c:pt idx="135">
                  <c:v>4690.3242230038768</c:v>
                </c:pt>
                <c:pt idx="136">
                  <c:v>4689.5539915853687</c:v>
                </c:pt>
                <c:pt idx="137">
                  <c:v>4646.8061478581803</c:v>
                </c:pt>
                <c:pt idx="138">
                  <c:v>4654.8935777525139</c:v>
                </c:pt>
                <c:pt idx="139">
                  <c:v>4598.2815684921825</c:v>
                </c:pt>
                <c:pt idx="140">
                  <c:v>4496.6110212491394</c:v>
                </c:pt>
                <c:pt idx="141">
                  <c:v>4572.8639316814215</c:v>
                </c:pt>
                <c:pt idx="142">
                  <c:v>4537.8184021393126</c:v>
                </c:pt>
                <c:pt idx="143">
                  <c:v>4504.3133354342181</c:v>
                </c:pt>
                <c:pt idx="144">
                  <c:v>4536.2779393022956</c:v>
                </c:pt>
                <c:pt idx="145">
                  <c:v>4491.989632738092</c:v>
                </c:pt>
                <c:pt idx="146">
                  <c:v>4497.3812526676475</c:v>
                </c:pt>
                <c:pt idx="147">
                  <c:v>4472.7338472753936</c:v>
                </c:pt>
                <c:pt idx="148">
                  <c:v>4465.416648799569</c:v>
                </c:pt>
                <c:pt idx="149">
                  <c:v>4443.0799376628402</c:v>
                </c:pt>
                <c:pt idx="150">
                  <c:v>4445.7757476276183</c:v>
                </c:pt>
                <c:pt idx="151">
                  <c:v>4388.7786226580329</c:v>
                </c:pt>
                <c:pt idx="152">
                  <c:v>4352.9628616974151</c:v>
                </c:pt>
                <c:pt idx="153">
                  <c:v>4364.5163329750339</c:v>
                </c:pt>
                <c:pt idx="154">
                  <c:v>4381.0763084729542</c:v>
                </c:pt>
                <c:pt idx="155">
                  <c:v>4362.5907544287638</c:v>
                </c:pt>
                <c:pt idx="156">
                  <c:v>4334.0921919439716</c:v>
                </c:pt>
                <c:pt idx="157">
                  <c:v>4318.3024478645593</c:v>
                </c:pt>
                <c:pt idx="158">
                  <c:v>4323.3089520848607</c:v>
                </c:pt>
                <c:pt idx="159">
                  <c:v>4297.5061995648466</c:v>
                </c:pt>
                <c:pt idx="160">
                  <c:v>4291.3443482167831</c:v>
                </c:pt>
                <c:pt idx="161">
                  <c:v>4253.6030087098952</c:v>
                </c:pt>
                <c:pt idx="162">
                  <c:v>4273.6290255911017</c:v>
                </c:pt>
                <c:pt idx="163">
                  <c:v>4238.5834960489919</c:v>
                </c:pt>
                <c:pt idx="164">
                  <c:v>4198.1463465773268</c:v>
                </c:pt>
                <c:pt idx="165">
                  <c:v>4182.7417182071686</c:v>
                </c:pt>
                <c:pt idx="166">
                  <c:v>4156.9389656871545</c:v>
                </c:pt>
                <c:pt idx="167">
                  <c:v>4164.2561641629791</c:v>
                </c:pt>
                <c:pt idx="168">
                  <c:v>4117.2720476339964</c:v>
                </c:pt>
                <c:pt idx="169">
                  <c:v>4106.4888077748865</c:v>
                </c:pt>
                <c:pt idx="170">
                  <c:v>4086.0776751844264</c:v>
                </c:pt>
                <c:pt idx="171">
                  <c:v>4059.5046912459043</c:v>
                </c:pt>
                <c:pt idx="172">
                  <c:v>4020.6080046112547</c:v>
                </c:pt>
                <c:pt idx="173">
                  <c:v>4031.006128761112</c:v>
                </c:pt>
                <c:pt idx="174">
                  <c:v>4023.6889302852865</c:v>
                </c:pt>
                <c:pt idx="175">
                  <c:v>3977.0899294655587</c:v>
                </c:pt>
                <c:pt idx="176">
                  <c:v>4001.7373348578117</c:v>
                </c:pt>
                <c:pt idx="177">
                  <c:v>3965.5364581879398</c:v>
                </c:pt>
                <c:pt idx="178">
                  <c:v>3960.9150696768925</c:v>
                </c:pt>
                <c:pt idx="179">
                  <c:v>3954.7532183288299</c:v>
                </c:pt>
                <c:pt idx="180">
                  <c:v>3911.6202588923866</c:v>
                </c:pt>
                <c:pt idx="181">
                  <c:v>3905.4584075443236</c:v>
                </c:pt>
                <c:pt idx="182">
                  <c:v>3856.5487124690712</c:v>
                </c:pt>
                <c:pt idx="183">
                  <c:v>3868.8724151651977</c:v>
                </c:pt>
                <c:pt idx="184">
                  <c:v>3851.9273239580243</c:v>
                </c:pt>
                <c:pt idx="185">
                  <c:v>3879.2705393150545</c:v>
                </c:pt>
                <c:pt idx="186">
                  <c:v>3843.0696626451836</c:v>
                </c:pt>
                <c:pt idx="187">
                  <c:v>3813.8008687418824</c:v>
                </c:pt>
                <c:pt idx="188">
                  <c:v>3838.0631584248822</c:v>
                </c:pt>
                <c:pt idx="189">
                  <c:v>3807.2539016845662</c:v>
                </c:pt>
                <c:pt idx="190">
                  <c:v>3784.1469591293289</c:v>
                </c:pt>
                <c:pt idx="191">
                  <c:v>3761.8102479926001</c:v>
                </c:pt>
                <c:pt idx="192">
                  <c:v>3721.758214230189</c:v>
                </c:pt>
                <c:pt idx="193">
                  <c:v>3694.0298831639038</c:v>
                </c:pt>
                <c:pt idx="194">
                  <c:v>3709.049395824808</c:v>
                </c:pt>
                <c:pt idx="195">
                  <c:v>3681.3210647585238</c:v>
                </c:pt>
                <c:pt idx="196">
                  <c:v>3687.8680318158413</c:v>
                </c:pt>
                <c:pt idx="197">
                  <c:v>3667.4568992253812</c:v>
                </c:pt>
                <c:pt idx="198">
                  <c:v>3648.5862294719373</c:v>
                </c:pt>
                <c:pt idx="199">
                  <c:v>3637.4178739035729</c:v>
                </c:pt>
                <c:pt idx="200">
                  <c:v>3578.1100546784646</c:v>
                </c:pt>
                <c:pt idx="201">
                  <c:v>3584.2719060265281</c:v>
                </c:pt>
                <c:pt idx="202">
                  <c:v>3562.3203105990524</c:v>
                </c:pt>
                <c:pt idx="203">
                  <c:v>3545.7603351011326</c:v>
                </c:pt>
                <c:pt idx="204">
                  <c:v>3529.9705910217203</c:v>
                </c:pt>
                <c:pt idx="205">
                  <c:v>3502.6273756646901</c:v>
                </c:pt>
                <c:pt idx="206">
                  <c:v>3505.7083013387214</c:v>
                </c:pt>
                <c:pt idx="207">
                  <c:v>3467.1967304133268</c:v>
                </c:pt>
                <c:pt idx="208">
                  <c:v>3482.601358783485</c:v>
                </c:pt>
                <c:pt idx="209">
                  <c:v>3452.1772177524226</c:v>
                </c:pt>
                <c:pt idx="210">
                  <c:v>3466.4264989948183</c:v>
                </c:pt>
                <c:pt idx="211">
                  <c:v>3457.9539533912316</c:v>
                </c:pt>
                <c:pt idx="212">
                  <c:v>3404.0377540956783</c:v>
                </c:pt>
                <c:pt idx="213">
                  <c:v>3404.4228698049319</c:v>
                </c:pt>
                <c:pt idx="214">
                  <c:v>3355.8982904389341</c:v>
                </c:pt>
                <c:pt idx="215">
                  <c:v>3362.4452574962515</c:v>
                </c:pt>
                <c:pt idx="216">
                  <c:v>3343.9597034520621</c:v>
                </c:pt>
                <c:pt idx="217">
                  <c:v>3355.1280590204269</c:v>
                </c:pt>
                <c:pt idx="218">
                  <c:v>3328.5550750819039</c:v>
                </c:pt>
                <c:pt idx="219">
                  <c:v>3318.9271823505551</c:v>
                </c:pt>
                <c:pt idx="220">
                  <c:v>3308.1439424914447</c:v>
                </c:pt>
                <c:pt idx="221">
                  <c:v>3276.9495700418743</c:v>
                </c:pt>
                <c:pt idx="222">
                  <c:v>3247.2956604293199</c:v>
                </c:pt>
                <c:pt idx="223">
                  <c:v>3265.0109830550018</c:v>
                </c:pt>
                <c:pt idx="224">
                  <c:v>3207.6287423761632</c:v>
                </c:pt>
                <c:pt idx="225">
                  <c:v>3188.3729569134657</c:v>
                </c:pt>
                <c:pt idx="226">
                  <c:v>3175.2790227988312</c:v>
                </c:pt>
                <c:pt idx="227">
                  <c:v>3166.4213614859905</c:v>
                </c:pt>
                <c:pt idx="228">
                  <c:v>3156.0232373361337</c:v>
                </c:pt>
                <c:pt idx="229">
                  <c:v>3134.8418733271665</c:v>
                </c:pt>
                <c:pt idx="230">
                  <c:v>3133.6865261994044</c:v>
                </c:pt>
                <c:pt idx="231">
                  <c:v>3107.1135422608818</c:v>
                </c:pt>
                <c:pt idx="232">
                  <c:v>3076.3042855205654</c:v>
                </c:pt>
                <c:pt idx="233">
                  <c:v>3100.9516909128183</c:v>
                </c:pt>
                <c:pt idx="234">
                  <c:v>3087.4726410889298</c:v>
                </c:pt>
                <c:pt idx="235">
                  <c:v>3058.2038471856299</c:v>
                </c:pt>
                <c:pt idx="236">
                  <c:v>3027.7797061545675</c:v>
                </c:pt>
                <c:pt idx="237">
                  <c:v>3010.0643835288856</c:v>
                </c:pt>
                <c:pt idx="238">
                  <c:v>3010.4494992381401</c:v>
                </c:pt>
                <c:pt idx="239">
                  <c:v>2951.1416800130314</c:v>
                </c:pt>
                <c:pt idx="240">
                  <c:v>2961.5398041628878</c:v>
                </c:pt>
                <c:pt idx="241">
                  <c:v>2928.0347374577946</c:v>
                </c:pt>
                <c:pt idx="242">
                  <c:v>2920.717538981969</c:v>
                </c:pt>
                <c:pt idx="243">
                  <c:v>2901.0766378100175</c:v>
                </c:pt>
                <c:pt idx="244">
                  <c:v>2877.1994638362726</c:v>
                </c:pt>
                <c:pt idx="245">
                  <c:v>2907.623604867335</c:v>
                </c:pt>
                <c:pt idx="246">
                  <c:v>2854.0925212810357</c:v>
                </c:pt>
                <c:pt idx="247">
                  <c:v>2742.794081306643</c:v>
                </c:pt>
                <c:pt idx="248">
                  <c:v>2820.202338866688</c:v>
                </c:pt>
                <c:pt idx="249">
                  <c:v>2791.7037763818958</c:v>
                </c:pt>
                <c:pt idx="250">
                  <c:v>2815.1958346463862</c:v>
                </c:pt>
                <c:pt idx="251">
                  <c:v>2759.3540568045632</c:v>
                </c:pt>
                <c:pt idx="252">
                  <c:v>2751.2666269102306</c:v>
                </c:pt>
                <c:pt idx="253">
                  <c:v>2739.7131556326117</c:v>
                </c:pt>
                <c:pt idx="254">
                  <c:v>2745.1047755621671</c:v>
                </c:pt>
                <c:pt idx="255">
                  <c:v>2693.884386231392</c:v>
                </c:pt>
                <c:pt idx="256">
                  <c:v>2663.4602452003296</c:v>
                </c:pt>
                <c:pt idx="257">
                  <c:v>2651.9067739227107</c:v>
                </c:pt>
                <c:pt idx="258">
                  <c:v>2653.8323524689808</c:v>
                </c:pt>
                <c:pt idx="259">
                  <c:v>2636.117029843299</c:v>
                </c:pt>
                <c:pt idx="260">
                  <c:v>2640.7384183543459</c:v>
                </c:pt>
                <c:pt idx="261">
                  <c:v>2581.8157148384921</c:v>
                </c:pt>
                <c:pt idx="262">
                  <c:v>2592.2138389883485</c:v>
                </c:pt>
                <c:pt idx="263">
                  <c:v>2574.4985163626666</c:v>
                </c:pt>
                <c:pt idx="264">
                  <c:v>2596.4501117901418</c:v>
                </c:pt>
                <c:pt idx="265">
                  <c:v>2565.6408550498259</c:v>
                </c:pt>
                <c:pt idx="266">
                  <c:v>2536.7571768557796</c:v>
                </c:pt>
                <c:pt idx="267">
                  <c:v>2491.6986388730666</c:v>
                </c:pt>
                <c:pt idx="268">
                  <c:v>2476.6791262121628</c:v>
                </c:pt>
                <c:pt idx="269">
                  <c:v>2505.9479201154636</c:v>
                </c:pt>
                <c:pt idx="270">
                  <c:v>2470.5172748640998</c:v>
                </c:pt>
                <c:pt idx="271">
                  <c:v>2451.2614894014023</c:v>
                </c:pt>
                <c:pt idx="272">
                  <c:v>2441.2484809607995</c:v>
                </c:pt>
                <c:pt idx="273">
                  <c:v>2408.1285299649599</c:v>
                </c:pt>
                <c:pt idx="274">
                  <c:v>2386.9471659559917</c:v>
                </c:pt>
                <c:pt idx="275">
                  <c:v>2356.9081406341838</c:v>
                </c:pt>
                <c:pt idx="276">
                  <c:v>2342.2737436825341</c:v>
                </c:pt>
                <c:pt idx="277">
                  <c:v>2341.5035122640256</c:v>
                </c:pt>
                <c:pt idx="278">
                  <c:v>2319.5519168365504</c:v>
                </c:pt>
                <c:pt idx="279">
                  <c:v>2302.606825629377</c:v>
                </c:pt>
                <c:pt idx="280">
                  <c:v>2319.5519168365504</c:v>
                </c:pt>
                <c:pt idx="281">
                  <c:v>2279.1147673648857</c:v>
                </c:pt>
                <c:pt idx="282">
                  <c:v>2273.7231474353302</c:v>
                </c:pt>
                <c:pt idx="283">
                  <c:v>2252.156667717109</c:v>
                </c:pt>
                <c:pt idx="284">
                  <c:v>2214.800443919476</c:v>
                </c:pt>
                <c:pt idx="285">
                  <c:v>2204.7874354788732</c:v>
                </c:pt>
                <c:pt idx="286">
                  <c:v>2200.1660469678259</c:v>
                </c:pt>
                <c:pt idx="287">
                  <c:v>2193.6190799105084</c:v>
                </c:pt>
                <c:pt idx="288">
                  <c:v>2130.8452193021144</c:v>
                </c:pt>
                <c:pt idx="289">
                  <c:v>2154.7223932758593</c:v>
                </c:pt>
                <c:pt idx="290">
                  <c:v>2164.3502860072081</c:v>
                </c:pt>
                <c:pt idx="291">
                  <c:v>2151.6414676018276</c:v>
                </c:pt>
                <c:pt idx="292">
                  <c:v>2136.2368392316698</c:v>
                </c:pt>
                <c:pt idx="293">
                  <c:v>2086.9420284471639</c:v>
                </c:pt>
                <c:pt idx="294">
                  <c:v>2104.6573510728454</c:v>
                </c:pt>
                <c:pt idx="295">
                  <c:v>2078.4694828435772</c:v>
                </c:pt>
                <c:pt idx="296">
                  <c:v>2038.8025647904199</c:v>
                </c:pt>
                <c:pt idx="297">
                  <c:v>2034.5662919886263</c:v>
                </c:pt>
                <c:pt idx="298">
                  <c:v>2011.0742337241354</c:v>
                </c:pt>
                <c:pt idx="299">
                  <c:v>1999.1356467372627</c:v>
                </c:pt>
                <c:pt idx="300">
                  <c:v>2011.4593494333894</c:v>
                </c:pt>
                <c:pt idx="301">
                  <c:v>2018.3914321999605</c:v>
                </c:pt>
                <c:pt idx="302">
                  <c:v>1971.0221999617245</c:v>
                </c:pt>
                <c:pt idx="303">
                  <c:v>1915.9506535384091</c:v>
                </c:pt>
                <c:pt idx="304">
                  <c:v>1974.8733570542638</c:v>
                </c:pt>
                <c:pt idx="305">
                  <c:v>1932.8957447455832</c:v>
                </c:pt>
                <c:pt idx="306">
                  <c:v>1911.3292650273622</c:v>
                </c:pt>
                <c:pt idx="307">
                  <c:v>1892.0734795646645</c:v>
                </c:pt>
                <c:pt idx="308">
                  <c:v>1868.9665370094274</c:v>
                </c:pt>
                <c:pt idx="309">
                  <c:v>1912.8697278643779</c:v>
                </c:pt>
                <c:pt idx="310">
                  <c:v>1833.1507760488096</c:v>
                </c:pt>
                <c:pt idx="311">
                  <c:v>1861.6493385336018</c:v>
                </c:pt>
                <c:pt idx="312">
                  <c:v>1817.7461476786518</c:v>
                </c:pt>
                <c:pt idx="313">
                  <c:v>1790.4029323216212</c:v>
                </c:pt>
                <c:pt idx="314">
                  <c:v>1764.6001798016064</c:v>
                </c:pt>
                <c:pt idx="315">
                  <c:v>1782.7006181365421</c:v>
                </c:pt>
                <c:pt idx="316">
                  <c:v>1778.4643453347485</c:v>
                </c:pt>
                <c:pt idx="317">
                  <c:v>1759.5936755813048</c:v>
                </c:pt>
                <c:pt idx="318">
                  <c:v>1727.2439560039732</c:v>
                </c:pt>
                <c:pt idx="319">
                  <c:v>1704.1370134487358</c:v>
                </c:pt>
                <c:pt idx="320">
                  <c:v>1650.6059298624366</c:v>
                </c:pt>
                <c:pt idx="321">
                  <c:v>1686.8068065323082</c:v>
                </c:pt>
                <c:pt idx="322">
                  <c:v>1632.1203758182467</c:v>
                </c:pt>
              </c:numCache>
            </c:numRef>
          </c:xVal>
          <c:yVal>
            <c:numRef>
              <c:f>CFD_Results!$T$53:$T$375</c:f>
              <c:numCache>
                <c:formatCode>0.000</c:formatCode>
                <c:ptCount val="323"/>
                <c:pt idx="0">
                  <c:v>0.46162152698327119</c:v>
                </c:pt>
                <c:pt idx="1">
                  <c:v>0.46607311622131642</c:v>
                </c:pt>
                <c:pt idx="2">
                  <c:v>0.46288173327965038</c:v>
                </c:pt>
                <c:pt idx="3">
                  <c:v>0.46815977378115142</c:v>
                </c:pt>
                <c:pt idx="4">
                  <c:v>0.46351061888384815</c:v>
                </c:pt>
                <c:pt idx="5">
                  <c:v>0.46848050009005415</c:v>
                </c:pt>
                <c:pt idx="6">
                  <c:v>0.45848913061480739</c:v>
                </c:pt>
                <c:pt idx="7">
                  <c:v>0.45851148512194734</c:v>
                </c:pt>
                <c:pt idx="8">
                  <c:v>0.45930220301415997</c:v>
                </c:pt>
                <c:pt idx="9">
                  <c:v>0.46746347267096328</c:v>
                </c:pt>
                <c:pt idx="10">
                  <c:v>0.46861696733535724</c:v>
                </c:pt>
                <c:pt idx="11">
                  <c:v>0.46512052365712891</c:v>
                </c:pt>
                <c:pt idx="12">
                  <c:v>0.47213754533964181</c:v>
                </c:pt>
                <c:pt idx="13">
                  <c:v>0.47177538634520783</c:v>
                </c:pt>
                <c:pt idx="14">
                  <c:v>0.46636472105756649</c:v>
                </c:pt>
                <c:pt idx="15">
                  <c:v>0.46843814567357461</c:v>
                </c:pt>
                <c:pt idx="16">
                  <c:v>0.47022637121192135</c:v>
                </c:pt>
                <c:pt idx="17">
                  <c:v>0.46844680585838439</c:v>
                </c:pt>
                <c:pt idx="18">
                  <c:v>0.46203625526412939</c:v>
                </c:pt>
                <c:pt idx="19">
                  <c:v>0.46420761322518111</c:v>
                </c:pt>
                <c:pt idx="20">
                  <c:v>0.46427194949160194</c:v>
                </c:pt>
                <c:pt idx="21">
                  <c:v>0.47066433851185829</c:v>
                </c:pt>
                <c:pt idx="22">
                  <c:v>0.46869901822215077</c:v>
                </c:pt>
                <c:pt idx="23">
                  <c:v>0.47328541636976795</c:v>
                </c:pt>
                <c:pt idx="24">
                  <c:v>0.46812004841767135</c:v>
                </c:pt>
                <c:pt idx="25">
                  <c:v>0.47417024875690028</c:v>
                </c:pt>
                <c:pt idx="26">
                  <c:v>0.46858143221800042</c:v>
                </c:pt>
                <c:pt idx="27">
                  <c:v>0.46779357545912298</c:v>
                </c:pt>
                <c:pt idx="28">
                  <c:v>0.4717327736489117</c:v>
                </c:pt>
                <c:pt idx="29">
                  <c:v>0.47362940151125432</c:v>
                </c:pt>
                <c:pt idx="30">
                  <c:v>0.47060849064787641</c:v>
                </c:pt>
                <c:pt idx="31">
                  <c:v>0.4715839987710827</c:v>
                </c:pt>
                <c:pt idx="32">
                  <c:v>0.47395801098627438</c:v>
                </c:pt>
                <c:pt idx="33">
                  <c:v>0.47001415319193413</c:v>
                </c:pt>
                <c:pt idx="34">
                  <c:v>0.472642813985439</c:v>
                </c:pt>
                <c:pt idx="35">
                  <c:v>0.47312259025489861</c:v>
                </c:pt>
                <c:pt idx="36">
                  <c:v>0.47292178586426969</c:v>
                </c:pt>
                <c:pt idx="37">
                  <c:v>0.45916087234331066</c:v>
                </c:pt>
                <c:pt idx="38">
                  <c:v>0.46532322234291434</c:v>
                </c:pt>
                <c:pt idx="39">
                  <c:v>0.46699325696290522</c:v>
                </c:pt>
                <c:pt idx="40">
                  <c:v>0.47449412601228802</c:v>
                </c:pt>
                <c:pt idx="41">
                  <c:v>0.47441878978761642</c:v>
                </c:pt>
                <c:pt idx="42">
                  <c:v>0.4817177977179829</c:v>
                </c:pt>
                <c:pt idx="43">
                  <c:v>0.47317756082577822</c:v>
                </c:pt>
                <c:pt idx="44">
                  <c:v>0.4712500507157017</c:v>
                </c:pt>
                <c:pt idx="45">
                  <c:v>0.47404590726355045</c:v>
                </c:pt>
                <c:pt idx="46">
                  <c:v>0.47227212342680763</c:v>
                </c:pt>
                <c:pt idx="47">
                  <c:v>0.47356067897104037</c:v>
                </c:pt>
                <c:pt idx="48">
                  <c:v>0.47848171469737522</c:v>
                </c:pt>
                <c:pt idx="49">
                  <c:v>0.47260948486746029</c:v>
                </c:pt>
                <c:pt idx="50">
                  <c:v>0.47217786845942877</c:v>
                </c:pt>
                <c:pt idx="51">
                  <c:v>0.46698719286337692</c:v>
                </c:pt>
                <c:pt idx="52">
                  <c:v>0.47308575270529163</c:v>
                </c:pt>
                <c:pt idx="53">
                  <c:v>0.47591917436259301</c:v>
                </c:pt>
                <c:pt idx="54">
                  <c:v>0.47526443570645766</c:v>
                </c:pt>
                <c:pt idx="55">
                  <c:v>0.47195120655868578</c:v>
                </c:pt>
                <c:pt idx="56">
                  <c:v>0.47119067640377177</c:v>
                </c:pt>
                <c:pt idx="57">
                  <c:v>0.47333927693396927</c:v>
                </c:pt>
                <c:pt idx="58">
                  <c:v>0.46737204937848253</c:v>
                </c:pt>
                <c:pt idx="59">
                  <c:v>0.48175262732895319</c:v>
                </c:pt>
                <c:pt idx="60">
                  <c:v>0.4821295794871584</c:v>
                </c:pt>
                <c:pt idx="61">
                  <c:v>0.48083391386941188</c:v>
                </c:pt>
                <c:pt idx="62">
                  <c:v>0.48141601647534665</c:v>
                </c:pt>
                <c:pt idx="63">
                  <c:v>0.47400850369057718</c:v>
                </c:pt>
                <c:pt idx="64">
                  <c:v>0.47026344313984214</c:v>
                </c:pt>
                <c:pt idx="65">
                  <c:v>0.48252789403195973</c:v>
                </c:pt>
                <c:pt idx="66">
                  <c:v>0.48554870109293524</c:v>
                </c:pt>
                <c:pt idx="67">
                  <c:v>0.47594183217623348</c:v>
                </c:pt>
                <c:pt idx="68">
                  <c:v>0.48186070454683444</c:v>
                </c:pt>
                <c:pt idx="69">
                  <c:v>0.47971552250962862</c:v>
                </c:pt>
                <c:pt idx="70">
                  <c:v>0.47954983411716717</c:v>
                </c:pt>
                <c:pt idx="71">
                  <c:v>0.4760574662854834</c:v>
                </c:pt>
                <c:pt idx="72">
                  <c:v>0.48217175931741096</c:v>
                </c:pt>
                <c:pt idx="73">
                  <c:v>0.48359688819869701</c:v>
                </c:pt>
                <c:pt idx="74">
                  <c:v>0.4878161267362629</c:v>
                </c:pt>
                <c:pt idx="75">
                  <c:v>0.48942835910054977</c:v>
                </c:pt>
                <c:pt idx="76">
                  <c:v>0.49014933143009987</c:v>
                </c:pt>
                <c:pt idx="77">
                  <c:v>0.48676591545022035</c:v>
                </c:pt>
                <c:pt idx="78">
                  <c:v>0.4938828510063682</c:v>
                </c:pt>
                <c:pt idx="79">
                  <c:v>0.47760588282390698</c:v>
                </c:pt>
                <c:pt idx="80">
                  <c:v>0.48525575432560603</c:v>
                </c:pt>
                <c:pt idx="81">
                  <c:v>0.48223217021783932</c:v>
                </c:pt>
                <c:pt idx="82">
                  <c:v>0.48445733073915687</c:v>
                </c:pt>
                <c:pt idx="83">
                  <c:v>0.48214779205186714</c:v>
                </c:pt>
                <c:pt idx="84">
                  <c:v>0.48927574883816149</c:v>
                </c:pt>
                <c:pt idx="85">
                  <c:v>0.4837068408861131</c:v>
                </c:pt>
                <c:pt idx="86">
                  <c:v>0.48689788902141734</c:v>
                </c:pt>
                <c:pt idx="87">
                  <c:v>0.49083847014679705</c:v>
                </c:pt>
                <c:pt idx="88">
                  <c:v>0.48355477649019385</c:v>
                </c:pt>
                <c:pt idx="89">
                  <c:v>0.48837472701296925</c:v>
                </c:pt>
                <c:pt idx="90">
                  <c:v>0.48549140126741563</c:v>
                </c:pt>
                <c:pt idx="91">
                  <c:v>0.49485406752865613</c:v>
                </c:pt>
                <c:pt idx="92">
                  <c:v>0.49112722235378814</c:v>
                </c:pt>
                <c:pt idx="93">
                  <c:v>0.49125134025005651</c:v>
                </c:pt>
                <c:pt idx="94">
                  <c:v>0.48874240064574859</c:v>
                </c:pt>
                <c:pt idx="95">
                  <c:v>0.48965233418908233</c:v>
                </c:pt>
                <c:pt idx="96">
                  <c:v>0.49617445644690422</c:v>
                </c:pt>
                <c:pt idx="97">
                  <c:v>0.48918090208239023</c:v>
                </c:pt>
                <c:pt idx="98">
                  <c:v>0.49524925791645119</c:v>
                </c:pt>
                <c:pt idx="99">
                  <c:v>0.49099504644091552</c:v>
                </c:pt>
                <c:pt idx="100">
                  <c:v>0.48669123234237704</c:v>
                </c:pt>
                <c:pt idx="101">
                  <c:v>0.49285236089701062</c:v>
                </c:pt>
                <c:pt idx="102">
                  <c:v>0.49256134619719411</c:v>
                </c:pt>
                <c:pt idx="103">
                  <c:v>0.50132202361073841</c:v>
                </c:pt>
                <c:pt idx="104">
                  <c:v>0.49146351998429333</c:v>
                </c:pt>
                <c:pt idx="105">
                  <c:v>0.4999983624229099</c:v>
                </c:pt>
                <c:pt idx="106">
                  <c:v>0.49991881480436051</c:v>
                </c:pt>
                <c:pt idx="107">
                  <c:v>0.50352224912903643</c:v>
                </c:pt>
                <c:pt idx="108">
                  <c:v>0.49237528514606971</c:v>
                </c:pt>
                <c:pt idx="109">
                  <c:v>0.48724126192441714</c:v>
                </c:pt>
                <c:pt idx="110">
                  <c:v>0.48882861749529222</c:v>
                </c:pt>
                <c:pt idx="111">
                  <c:v>0.49519224247163124</c:v>
                </c:pt>
                <c:pt idx="112">
                  <c:v>0.50385320985355064</c:v>
                </c:pt>
                <c:pt idx="113">
                  <c:v>0.50135402600482948</c:v>
                </c:pt>
                <c:pt idx="114">
                  <c:v>0.49377445026903882</c:v>
                </c:pt>
                <c:pt idx="115">
                  <c:v>0.48747715304693895</c:v>
                </c:pt>
                <c:pt idx="116">
                  <c:v>0.49144292806091894</c:v>
                </c:pt>
                <c:pt idx="117">
                  <c:v>0.49865700113911099</c:v>
                </c:pt>
                <c:pt idx="118">
                  <c:v>0.49745363834681566</c:v>
                </c:pt>
                <c:pt idx="119">
                  <c:v>0.49684146517214994</c:v>
                </c:pt>
                <c:pt idx="120">
                  <c:v>0.5012171554010868</c:v>
                </c:pt>
                <c:pt idx="121">
                  <c:v>0.49271924123507488</c:v>
                </c:pt>
                <c:pt idx="122">
                  <c:v>0.49693171019726756</c:v>
                </c:pt>
                <c:pt idx="123">
                  <c:v>0.49863382001016365</c:v>
                </c:pt>
                <c:pt idx="124">
                  <c:v>0.50577030966389203</c:v>
                </c:pt>
                <c:pt idx="125">
                  <c:v>0.49624363889381456</c:v>
                </c:pt>
                <c:pt idx="126">
                  <c:v>0.49476592687141241</c:v>
                </c:pt>
                <c:pt idx="127">
                  <c:v>0.48554520760715336</c:v>
                </c:pt>
                <c:pt idx="128">
                  <c:v>0.50148972438644634</c:v>
                </c:pt>
                <c:pt idx="129">
                  <c:v>0.50635698124431461</c:v>
                </c:pt>
                <c:pt idx="130">
                  <c:v>0.49878967090352971</c:v>
                </c:pt>
                <c:pt idx="131">
                  <c:v>0.5026494778336994</c:v>
                </c:pt>
                <c:pt idx="132">
                  <c:v>0.49889408722315309</c:v>
                </c:pt>
                <c:pt idx="133">
                  <c:v>0.50814094988944214</c:v>
                </c:pt>
                <c:pt idx="134">
                  <c:v>0.50539101768096295</c:v>
                </c:pt>
                <c:pt idx="135">
                  <c:v>0.5026294348050202</c:v>
                </c:pt>
                <c:pt idx="136">
                  <c:v>0.49699669664931967</c:v>
                </c:pt>
                <c:pt idx="137">
                  <c:v>0.50628929990432836</c:v>
                </c:pt>
                <c:pt idx="138">
                  <c:v>0.50559184463908591</c:v>
                </c:pt>
                <c:pt idx="139">
                  <c:v>0.50942538696798523</c:v>
                </c:pt>
                <c:pt idx="140">
                  <c:v>0.52857528263812248</c:v>
                </c:pt>
                <c:pt idx="141">
                  <c:v>0.51191816941352963</c:v>
                </c:pt>
                <c:pt idx="142">
                  <c:v>0.51667606447771985</c:v>
                </c:pt>
                <c:pt idx="143">
                  <c:v>0.51918237172460846</c:v>
                </c:pt>
                <c:pt idx="144">
                  <c:v>0.50971430346847235</c:v>
                </c:pt>
                <c:pt idx="145">
                  <c:v>0.51708223087772531</c:v>
                </c:pt>
                <c:pt idx="146">
                  <c:v>0.50811944741107584</c:v>
                </c:pt>
                <c:pt idx="147">
                  <c:v>0.51407947264676412</c:v>
                </c:pt>
                <c:pt idx="148">
                  <c:v>0.50574181717106281</c:v>
                </c:pt>
                <c:pt idx="149">
                  <c:v>0.51625119443756684</c:v>
                </c:pt>
                <c:pt idx="150">
                  <c:v>0.5092322901904518</c:v>
                </c:pt>
                <c:pt idx="151">
                  <c:v>0.52194861492886357</c:v>
                </c:pt>
                <c:pt idx="152">
                  <c:v>0.52596568361971108</c:v>
                </c:pt>
                <c:pt idx="153">
                  <c:v>0.51986812389716541</c:v>
                </c:pt>
                <c:pt idx="154">
                  <c:v>0.51097812139305343</c:v>
                </c:pt>
                <c:pt idx="155">
                  <c:v>0.51229983004917534</c:v>
                </c:pt>
                <c:pt idx="156">
                  <c:v>0.51856995654285432</c:v>
                </c:pt>
                <c:pt idx="157">
                  <c:v>0.51571634607431716</c:v>
                </c:pt>
                <c:pt idx="158">
                  <c:v>0.50997475304821294</c:v>
                </c:pt>
                <c:pt idx="159">
                  <c:v>0.51033264690518576</c:v>
                </c:pt>
                <c:pt idx="160">
                  <c:v>0.51604085353943141</c:v>
                </c:pt>
                <c:pt idx="161">
                  <c:v>0.52142962747266564</c:v>
                </c:pt>
                <c:pt idx="162">
                  <c:v>0.50749745068616781</c:v>
                </c:pt>
                <c:pt idx="163">
                  <c:v>0.51675555127590822</c:v>
                </c:pt>
                <c:pt idx="164">
                  <c:v>0.51984968795412023</c:v>
                </c:pt>
                <c:pt idx="165">
                  <c:v>0.52171611898623149</c:v>
                </c:pt>
                <c:pt idx="166">
                  <c:v>0.52601927682868888</c:v>
                </c:pt>
                <c:pt idx="167">
                  <c:v>0.51933665732048451</c:v>
                </c:pt>
                <c:pt idx="168">
                  <c:v>0.52617489440090348</c:v>
                </c:pt>
                <c:pt idx="169">
                  <c:v>0.52424169872666759</c:v>
                </c:pt>
                <c:pt idx="170">
                  <c:v>0.52336896982281522</c:v>
                </c:pt>
                <c:pt idx="171">
                  <c:v>0.52954615785365278</c:v>
                </c:pt>
                <c:pt idx="172">
                  <c:v>0.5385626501061378</c:v>
                </c:pt>
                <c:pt idx="173">
                  <c:v>0.52263871749125157</c:v>
                </c:pt>
                <c:pt idx="174">
                  <c:v>0.52645699319961126</c:v>
                </c:pt>
                <c:pt idx="175">
                  <c:v>0.53697790205749518</c:v>
                </c:pt>
                <c:pt idx="176">
                  <c:v>0.5281599093339493</c:v>
                </c:pt>
                <c:pt idx="177">
                  <c:v>0.53207620007661016</c:v>
                </c:pt>
                <c:pt idx="178">
                  <c:v>0.52790040387151105</c:v>
                </c:pt>
                <c:pt idx="179">
                  <c:v>0.5331455765802412</c:v>
                </c:pt>
                <c:pt idx="180">
                  <c:v>0.5412145233003306</c:v>
                </c:pt>
                <c:pt idx="181">
                  <c:v>0.53313312652987432</c:v>
                </c:pt>
                <c:pt idx="182">
                  <c:v>0.54079448483265857</c:v>
                </c:pt>
                <c:pt idx="183">
                  <c:v>0.52929671661663591</c:v>
                </c:pt>
                <c:pt idx="184">
                  <c:v>0.53582191282016434</c:v>
                </c:pt>
                <c:pt idx="185">
                  <c:v>0.52631036650675778</c:v>
                </c:pt>
                <c:pt idx="186">
                  <c:v>0.52631706654434784</c:v>
                </c:pt>
                <c:pt idx="187">
                  <c:v>0.53339976473462225</c:v>
                </c:pt>
                <c:pt idx="188">
                  <c:v>0.52363609195322136</c:v>
                </c:pt>
                <c:pt idx="189">
                  <c:v>0.52873754106340987</c:v>
                </c:pt>
                <c:pt idx="190">
                  <c:v>0.53417162765801951</c:v>
                </c:pt>
                <c:pt idx="191">
                  <c:v>0.52965677974599723</c:v>
                </c:pt>
                <c:pt idx="192">
                  <c:v>0.54120094779621764</c:v>
                </c:pt>
                <c:pt idx="193">
                  <c:v>0.54851442978192533</c:v>
                </c:pt>
                <c:pt idx="194">
                  <c:v>0.53690015433669058</c:v>
                </c:pt>
                <c:pt idx="195">
                  <c:v>0.53908533049421525</c:v>
                </c:pt>
                <c:pt idx="196">
                  <c:v>0.53996020212215323</c:v>
                </c:pt>
                <c:pt idx="197">
                  <c:v>0.5389840744371015</c:v>
                </c:pt>
                <c:pt idx="198">
                  <c:v>0.53836094458323969</c:v>
                </c:pt>
                <c:pt idx="199">
                  <c:v>0.54010922921173898</c:v>
                </c:pt>
                <c:pt idx="200">
                  <c:v>0.55385576224427302</c:v>
                </c:pt>
                <c:pt idx="201">
                  <c:v>0.54667766172355692</c:v>
                </c:pt>
                <c:pt idx="202">
                  <c:v>0.54492702579122931</c:v>
                </c:pt>
                <c:pt idx="203">
                  <c:v>0.5496634543910478</c:v>
                </c:pt>
                <c:pt idx="204">
                  <c:v>0.54104043712314898</c:v>
                </c:pt>
                <c:pt idx="205">
                  <c:v>0.54905250389101201</c:v>
                </c:pt>
                <c:pt idx="206">
                  <c:v>0.54247988575121409</c:v>
                </c:pt>
                <c:pt idx="207">
                  <c:v>0.55364236120284527</c:v>
                </c:pt>
                <c:pt idx="208">
                  <c:v>0.5513125251118709</c:v>
                </c:pt>
                <c:pt idx="209">
                  <c:v>0.54940990088006447</c:v>
                </c:pt>
                <c:pt idx="210">
                  <c:v>0.54557149438360153</c:v>
                </c:pt>
                <c:pt idx="211">
                  <c:v>0.54258035643636993</c:v>
                </c:pt>
                <c:pt idx="212">
                  <c:v>0.55504669536746798</c:v>
                </c:pt>
                <c:pt idx="213">
                  <c:v>0.54966825619410564</c:v>
                </c:pt>
                <c:pt idx="214">
                  <c:v>0.56425105769308292</c:v>
                </c:pt>
                <c:pt idx="215">
                  <c:v>0.55260702806094308</c:v>
                </c:pt>
                <c:pt idx="216">
                  <c:v>0.55585722310605756</c:v>
                </c:pt>
                <c:pt idx="217">
                  <c:v>0.54961165934646328</c:v>
                </c:pt>
                <c:pt idx="218">
                  <c:v>0.55427494817128453</c:v>
                </c:pt>
                <c:pt idx="219">
                  <c:v>0.54956992399217885</c:v>
                </c:pt>
                <c:pt idx="220">
                  <c:v>0.54854012269900554</c:v>
                </c:pt>
                <c:pt idx="221">
                  <c:v>0.54961980565453727</c:v>
                </c:pt>
                <c:pt idx="222">
                  <c:v>0.56264498431995102</c:v>
                </c:pt>
                <c:pt idx="223">
                  <c:v>0.55116817773860904</c:v>
                </c:pt>
                <c:pt idx="224">
                  <c:v>0.56190969823325876</c:v>
                </c:pt>
                <c:pt idx="225">
                  <c:v>0.5666834037083226</c:v>
                </c:pt>
                <c:pt idx="226">
                  <c:v>0.56874629208864258</c:v>
                </c:pt>
                <c:pt idx="227">
                  <c:v>0.56734993928745148</c:v>
                </c:pt>
                <c:pt idx="228">
                  <c:v>0.56232980478422079</c:v>
                </c:pt>
                <c:pt idx="229">
                  <c:v>0.56703228436917685</c:v>
                </c:pt>
                <c:pt idx="230">
                  <c:v>0.56078284463786332</c:v>
                </c:pt>
                <c:pt idx="231">
                  <c:v>0.56660830204246948</c:v>
                </c:pt>
                <c:pt idx="232">
                  <c:v>0.56951768244775092</c:v>
                </c:pt>
                <c:pt idx="233">
                  <c:v>0.55930563971958591</c:v>
                </c:pt>
                <c:pt idx="234">
                  <c:v>0.55781313329312854</c:v>
                </c:pt>
                <c:pt idx="235">
                  <c:v>0.56387419789272453</c:v>
                </c:pt>
                <c:pt idx="236">
                  <c:v>0.57476191455749492</c:v>
                </c:pt>
                <c:pt idx="237">
                  <c:v>0.5702636261080487</c:v>
                </c:pt>
                <c:pt idx="238">
                  <c:v>0.56593500963693677</c:v>
                </c:pt>
                <c:pt idx="239">
                  <c:v>0.58706375050185433</c:v>
                </c:pt>
                <c:pt idx="240">
                  <c:v>0.5783646046748967</c:v>
                </c:pt>
                <c:pt idx="241">
                  <c:v>0.58296760749064691</c:v>
                </c:pt>
                <c:pt idx="242">
                  <c:v>0.5833337724546841</c:v>
                </c:pt>
                <c:pt idx="243">
                  <c:v>0.58197802016091815</c:v>
                </c:pt>
                <c:pt idx="244">
                  <c:v>0.58709836931779746</c:v>
                </c:pt>
                <c:pt idx="245">
                  <c:v>0.56821860138821778</c:v>
                </c:pt>
                <c:pt idx="246">
                  <c:v>0.59043848329448956</c:v>
                </c:pt>
                <c:pt idx="247">
                  <c:v>0.62619724447668945</c:v>
                </c:pt>
                <c:pt idx="248">
                  <c:v>0.58709421801351047</c:v>
                </c:pt>
                <c:pt idx="249">
                  <c:v>0.59589928376649481</c:v>
                </c:pt>
                <c:pt idx="250">
                  <c:v>0.58932917557105557</c:v>
                </c:pt>
                <c:pt idx="251">
                  <c:v>0.59501763631711047</c:v>
                </c:pt>
                <c:pt idx="252">
                  <c:v>0.59305774905078479</c:v>
                </c:pt>
                <c:pt idx="253">
                  <c:v>0.59103046762904166</c:v>
                </c:pt>
                <c:pt idx="254">
                  <c:v>0.58611965280962841</c:v>
                </c:pt>
                <c:pt idx="255">
                  <c:v>0.59848953560099682</c:v>
                </c:pt>
                <c:pt idx="256">
                  <c:v>0.60203915543981046</c:v>
                </c:pt>
                <c:pt idx="257">
                  <c:v>0.60843972580696482</c:v>
                </c:pt>
                <c:pt idx="258">
                  <c:v>0.60641537972169623</c:v>
                </c:pt>
                <c:pt idx="259">
                  <c:v>0.60021198835873169</c:v>
                </c:pt>
                <c:pt idx="260">
                  <c:v>0.59695997247940025</c:v>
                </c:pt>
                <c:pt idx="261">
                  <c:v>0.61779796064733317</c:v>
                </c:pt>
                <c:pt idx="262">
                  <c:v>0.6092616409543441</c:v>
                </c:pt>
                <c:pt idx="263">
                  <c:v>0.60883645446695167</c:v>
                </c:pt>
                <c:pt idx="264">
                  <c:v>0.58750975549189066</c:v>
                </c:pt>
                <c:pt idx="265">
                  <c:v>0.60502024419794964</c:v>
                </c:pt>
                <c:pt idx="266">
                  <c:v>0.61744823957192752</c:v>
                </c:pt>
                <c:pt idx="267">
                  <c:v>0.61851913073287246</c:v>
                </c:pt>
                <c:pt idx="268">
                  <c:v>0.62098745147386769</c:v>
                </c:pt>
                <c:pt idx="269">
                  <c:v>0.59613973281927546</c:v>
                </c:pt>
                <c:pt idx="270">
                  <c:v>0.61656077697781497</c:v>
                </c:pt>
                <c:pt idx="271">
                  <c:v>0.61424160725799981</c:v>
                </c:pt>
                <c:pt idx="272">
                  <c:v>0.61755597143684138</c:v>
                </c:pt>
                <c:pt idx="273">
                  <c:v>0.62911343233046935</c:v>
                </c:pt>
                <c:pt idx="274">
                  <c:v>0.62964268471420137</c:v>
                </c:pt>
                <c:pt idx="275">
                  <c:v>0.64227930491973462</c:v>
                </c:pt>
                <c:pt idx="276">
                  <c:v>0.64593327607750384</c:v>
                </c:pt>
                <c:pt idx="277">
                  <c:v>0.62959698467851488</c:v>
                </c:pt>
                <c:pt idx="278">
                  <c:v>0.64455904665000219</c:v>
                </c:pt>
                <c:pt idx="279">
                  <c:v>0.64649777354019122</c:v>
                </c:pt>
                <c:pt idx="280">
                  <c:v>0.62811948169735232</c:v>
                </c:pt>
                <c:pt idx="281">
                  <c:v>0.63844307965411184</c:v>
                </c:pt>
                <c:pt idx="282">
                  <c:v>0.63458649745942575</c:v>
                </c:pt>
                <c:pt idx="283">
                  <c:v>0.63773939314132921</c:v>
                </c:pt>
                <c:pt idx="284">
                  <c:v>0.65592124121311068</c:v>
                </c:pt>
                <c:pt idx="285">
                  <c:v>0.65149502802601822</c:v>
                </c:pt>
                <c:pt idx="286">
                  <c:v>0.64379361812126312</c:v>
                </c:pt>
                <c:pt idx="287">
                  <c:v>0.64430016846336713</c:v>
                </c:pt>
                <c:pt idx="288">
                  <c:v>0.67599025458034001</c:v>
                </c:pt>
                <c:pt idx="289">
                  <c:v>0.65738031367281513</c:v>
                </c:pt>
                <c:pt idx="290">
                  <c:v>0.64394297874622664</c:v>
                </c:pt>
                <c:pt idx="291">
                  <c:v>0.63991062472870353</c:v>
                </c:pt>
                <c:pt idx="292">
                  <c:v>0.64313166712909486</c:v>
                </c:pt>
                <c:pt idx="293">
                  <c:v>0.66042171418960827</c:v>
                </c:pt>
                <c:pt idx="294">
                  <c:v>0.64338621751788405</c:v>
                </c:pt>
                <c:pt idx="295">
                  <c:v>0.6503946170215964</c:v>
                </c:pt>
                <c:pt idx="296">
                  <c:v>0.67042197978598073</c:v>
                </c:pt>
                <c:pt idx="297">
                  <c:v>0.65545667943810437</c:v>
                </c:pt>
                <c:pt idx="298">
                  <c:v>0.66801913696522419</c:v>
                </c:pt>
                <c:pt idx="299">
                  <c:v>0.67487191686256376</c:v>
                </c:pt>
                <c:pt idx="300">
                  <c:v>0.65697466865358611</c:v>
                </c:pt>
                <c:pt idx="301">
                  <c:v>0.64034516755715343</c:v>
                </c:pt>
                <c:pt idx="302">
                  <c:v>0.66439725721907084</c:v>
                </c:pt>
                <c:pt idx="303">
                  <c:v>0.69375295270877835</c:v>
                </c:pt>
                <c:pt idx="304">
                  <c:v>0.64089691281911709</c:v>
                </c:pt>
                <c:pt idx="305">
                  <c:v>0.66380966678834041</c:v>
                </c:pt>
                <c:pt idx="306">
                  <c:v>0.66818343622118515</c:v>
                </c:pt>
                <c:pt idx="307">
                  <c:v>0.67094330886494591</c:v>
                </c:pt>
                <c:pt idx="308">
                  <c:v>0.68467656655372555</c:v>
                </c:pt>
                <c:pt idx="309">
                  <c:v>0.64513236157898979</c:v>
                </c:pt>
                <c:pt idx="310">
                  <c:v>0.68947308040968436</c:v>
                </c:pt>
                <c:pt idx="311">
                  <c:v>0.66852542331301001</c:v>
                </c:pt>
                <c:pt idx="312">
                  <c:v>0.68730261082488031</c:v>
                </c:pt>
                <c:pt idx="313">
                  <c:v>0.69734720595952882</c:v>
                </c:pt>
                <c:pt idx="314">
                  <c:v>0.70682297337772104</c:v>
                </c:pt>
                <c:pt idx="315">
                  <c:v>0.68965093668438404</c:v>
                </c:pt>
                <c:pt idx="316">
                  <c:v>0.6842240935292202</c:v>
                </c:pt>
                <c:pt idx="317">
                  <c:v>0.68339631291999958</c:v>
                </c:pt>
                <c:pt idx="318">
                  <c:v>0.69883887548654067</c:v>
                </c:pt>
                <c:pt idx="319">
                  <c:v>0.7107990662912187</c:v>
                </c:pt>
                <c:pt idx="320">
                  <c:v>0.74753188867120923</c:v>
                </c:pt>
                <c:pt idx="321">
                  <c:v>0.70771600402098056</c:v>
                </c:pt>
                <c:pt idx="322">
                  <c:v>0.74731204052011602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CFD_Results!$N$53:$N$317</c:f>
              <c:numCache>
                <c:formatCode>0</c:formatCode>
                <c:ptCount val="265"/>
                <c:pt idx="0">
                  <c:v>6020.9171618605433</c:v>
                </c:pt>
                <c:pt idx="1">
                  <c:v>6023.3309079308156</c:v>
                </c:pt>
                <c:pt idx="2">
                  <c:v>6047.1235477663558</c:v>
                </c:pt>
                <c:pt idx="3">
                  <c:v>5998.8486263609111</c:v>
                </c:pt>
                <c:pt idx="4">
                  <c:v>5988.1591794782771</c:v>
                </c:pt>
                <c:pt idx="5">
                  <c:v>5988.8488212126404</c:v>
                </c:pt>
                <c:pt idx="6">
                  <c:v>5999.1934472280927</c:v>
                </c:pt>
                <c:pt idx="7">
                  <c:v>5974.7111656581892</c:v>
                </c:pt>
                <c:pt idx="8">
                  <c:v>5945.0565710805586</c:v>
                </c:pt>
                <c:pt idx="9">
                  <c:v>5936.4360494010152</c:v>
                </c:pt>
                <c:pt idx="10">
                  <c:v>5915.7467973701087</c:v>
                </c:pt>
                <c:pt idx="11">
                  <c:v>5913.6778721670189</c:v>
                </c:pt>
                <c:pt idx="12">
                  <c:v>5912.2985886982915</c:v>
                </c:pt>
                <c:pt idx="13">
                  <c:v>5868.8511594333913</c:v>
                </c:pt>
                <c:pt idx="14">
                  <c:v>5851.9549369414854</c:v>
                </c:pt>
                <c:pt idx="15">
                  <c:v>5827.8174762387634</c:v>
                </c:pt>
                <c:pt idx="16">
                  <c:v>5835.4035353167619</c:v>
                </c:pt>
                <c:pt idx="17">
                  <c:v>5788.5078973800428</c:v>
                </c:pt>
                <c:pt idx="18">
                  <c:v>5776.4391670286823</c:v>
                </c:pt>
                <c:pt idx="19">
                  <c:v>5788.8527182472253</c:v>
                </c:pt>
                <c:pt idx="20">
                  <c:v>5740.9226177089622</c:v>
                </c:pt>
                <c:pt idx="21">
                  <c:v>5751.9568854587778</c:v>
                </c:pt>
                <c:pt idx="22">
                  <c:v>5736.4399464355993</c:v>
                </c:pt>
                <c:pt idx="23">
                  <c:v>5730.9228125606905</c:v>
                </c:pt>
                <c:pt idx="24">
                  <c:v>5730.9228125606905</c:v>
                </c:pt>
                <c:pt idx="25">
                  <c:v>5689.1994876316994</c:v>
                </c:pt>
                <c:pt idx="26">
                  <c:v>5659.2000721868872</c:v>
                </c:pt>
                <c:pt idx="27">
                  <c:v>5672.6480860069751</c:v>
                </c:pt>
                <c:pt idx="28">
                  <c:v>5664.0275643274308</c:v>
                </c:pt>
                <c:pt idx="29">
                  <c:v>5644.0279540308893</c:v>
                </c:pt>
                <c:pt idx="30">
                  <c:v>5609.545867312715</c:v>
                </c:pt>
                <c:pt idx="31">
                  <c:v>5604.7183751721705</c:v>
                </c:pt>
                <c:pt idx="32">
                  <c:v>5612.9940759845331</c:v>
                </c:pt>
                <c:pt idx="33">
                  <c:v>5586.7876900787196</c:v>
                </c:pt>
                <c:pt idx="34">
                  <c:v>5580.5809144694476</c:v>
                </c:pt>
                <c:pt idx="35">
                  <c:v>5535.7542017358201</c:v>
                </c:pt>
                <c:pt idx="36">
                  <c:v>5549.202215555908</c:v>
                </c:pt>
                <c:pt idx="37">
                  <c:v>5529.547426126549</c:v>
                </c:pt>
                <c:pt idx="38">
                  <c:v>5537.8231269389107</c:v>
                </c:pt>
                <c:pt idx="39">
                  <c:v>5494.0308768068289</c:v>
                </c:pt>
                <c:pt idx="40">
                  <c:v>5473.3416247759242</c:v>
                </c:pt>
                <c:pt idx="41">
                  <c:v>5476.1001917133781</c:v>
                </c:pt>
                <c:pt idx="42">
                  <c:v>5448.1697014716556</c:v>
                </c:pt>
                <c:pt idx="43">
                  <c:v>5441.9629258623836</c:v>
                </c:pt>
                <c:pt idx="44">
                  <c:v>5427.4804494407508</c:v>
                </c:pt>
                <c:pt idx="45">
                  <c:v>5395.4121087928479</c:v>
                </c:pt>
                <c:pt idx="46">
                  <c:v>5402.9981678708464</c:v>
                </c:pt>
                <c:pt idx="47">
                  <c:v>5364.3782307464899</c:v>
                </c:pt>
                <c:pt idx="48">
                  <c:v>5359.5507386059453</c:v>
                </c:pt>
                <c:pt idx="49">
                  <c:v>5334.7236361688592</c:v>
                </c:pt>
                <c:pt idx="50">
                  <c:v>5316.7929510754093</c:v>
                </c:pt>
                <c:pt idx="51">
                  <c:v>5324.0341892862261</c:v>
                </c:pt>
                <c:pt idx="52">
                  <c:v>5320.5859806144081</c:v>
                </c:pt>
                <c:pt idx="53">
                  <c:v>5284.3797895603248</c:v>
                </c:pt>
                <c:pt idx="54">
                  <c:v>5259.2078662560561</c:v>
                </c:pt>
                <c:pt idx="55">
                  <c:v>5245.7598524359682</c:v>
                </c:pt>
                <c:pt idx="56">
                  <c:v>5223.0016752019728</c:v>
                </c:pt>
                <c:pt idx="57">
                  <c:v>5218.1741830614283</c:v>
                </c:pt>
                <c:pt idx="58">
                  <c:v>5205.070990108522</c:v>
                </c:pt>
                <c:pt idx="59">
                  <c:v>5181.2783502729808</c:v>
                </c:pt>
                <c:pt idx="60">
                  <c:v>5188.8644093509793</c:v>
                </c:pt>
                <c:pt idx="61">
                  <c:v>5136.7964584065348</c:v>
                </c:pt>
                <c:pt idx="62">
                  <c:v>5155.7616061015315</c:v>
                </c:pt>
                <c:pt idx="63">
                  <c:v>5102.6591925555413</c:v>
                </c:pt>
                <c:pt idx="64">
                  <c:v>5112.3141768366313</c:v>
                </c:pt>
                <c:pt idx="65">
                  <c:v>5124.0380863208102</c:v>
                </c:pt>
                <c:pt idx="66">
                  <c:v>5086.7974326651811</c:v>
                </c:pt>
                <c:pt idx="67">
                  <c:v>5050.2464207439161</c:v>
                </c:pt>
                <c:pt idx="68">
                  <c:v>5064.3840762983673</c:v>
                </c:pt>
                <c:pt idx="69">
                  <c:v>5059.5565841578236</c:v>
                </c:pt>
                <c:pt idx="70">
                  <c:v>5050.2464207439161</c:v>
                </c:pt>
                <c:pt idx="71">
                  <c:v>4998.868111533835</c:v>
                </c:pt>
                <c:pt idx="72">
                  <c:v>5013.6954088226503</c:v>
                </c:pt>
                <c:pt idx="73">
                  <c:v>5034.384660853555</c:v>
                </c:pt>
                <c:pt idx="74">
                  <c:v>5005.7645288774702</c:v>
                </c:pt>
                <c:pt idx="75">
                  <c:v>4947.1449814565722</c:v>
                </c:pt>
                <c:pt idx="76">
                  <c:v>4934.7314302380291</c:v>
                </c:pt>
                <c:pt idx="77">
                  <c:v>4943.3519519175725</c:v>
                </c:pt>
                <c:pt idx="78">
                  <c:v>4951.627652729936</c:v>
                </c:pt>
                <c:pt idx="79">
                  <c:v>4904.0423730588536</c:v>
                </c:pt>
                <c:pt idx="80">
                  <c:v>4879.9049123561317</c:v>
                </c:pt>
                <c:pt idx="81">
                  <c:v>4860.9397646611342</c:v>
                </c:pt>
                <c:pt idx="82">
                  <c:v>4885.077225363857</c:v>
                </c:pt>
                <c:pt idx="83">
                  <c:v>4876.111882817132</c:v>
                </c:pt>
                <c:pt idx="84">
                  <c:v>4845.7676465051372</c:v>
                </c:pt>
                <c:pt idx="85">
                  <c:v>4793.6996955606937</c:v>
                </c:pt>
                <c:pt idx="86">
                  <c:v>4778.5275774046977</c:v>
                </c:pt>
                <c:pt idx="87">
                  <c:v>4766.1140261861538</c:v>
                </c:pt>
                <c:pt idx="88">
                  <c:v>4769.5622348579718</c:v>
                </c:pt>
                <c:pt idx="89">
                  <c:v>4741.2869237490677</c:v>
                </c:pt>
                <c:pt idx="90">
                  <c:v>4751.9763706317017</c:v>
                </c:pt>
                <c:pt idx="91">
                  <c:v>4713.3564335073461</c:v>
                </c:pt>
                <c:pt idx="92">
                  <c:v>4710.2530457027096</c:v>
                </c:pt>
                <c:pt idx="93">
                  <c:v>4690.9430771405323</c:v>
                </c:pt>
                <c:pt idx="94">
                  <c:v>4674.3916755158079</c:v>
                </c:pt>
                <c:pt idx="95">
                  <c:v>4642.3233348679059</c:v>
                </c:pt>
                <c:pt idx="96">
                  <c:v>4622.3237245713644</c:v>
                </c:pt>
                <c:pt idx="97">
                  <c:v>4600.2551890717314</c:v>
                </c:pt>
                <c:pt idx="98">
                  <c:v>4581.2900413767356</c:v>
                </c:pt>
                <c:pt idx="99">
                  <c:v>4605.7723229466392</c:v>
                </c:pt>
                <c:pt idx="100">
                  <c:v>4593.0139508609145</c:v>
                </c:pt>
                <c:pt idx="101">
                  <c:v>4537.1529703774713</c:v>
                </c:pt>
                <c:pt idx="102">
                  <c:v>4533.7047617056533</c:v>
                </c:pt>
                <c:pt idx="103">
                  <c:v>4521.2912104871111</c:v>
                </c:pt>
                <c:pt idx="104">
                  <c:v>4517.8430018152931</c:v>
                </c:pt>
                <c:pt idx="105">
                  <c:v>4516.4637183465657</c:v>
                </c:pt>
                <c:pt idx="106">
                  <c:v>4488.1884072376624</c:v>
                </c:pt>
                <c:pt idx="107">
                  <c:v>4484.7401985658453</c:v>
                </c:pt>
                <c:pt idx="108">
                  <c:v>4471.2921847457574</c:v>
                </c:pt>
                <c:pt idx="109">
                  <c:v>4443.3616945040349</c:v>
                </c:pt>
                <c:pt idx="110">
                  <c:v>4453.7063205194881</c:v>
                </c:pt>
                <c:pt idx="111">
                  <c:v>4419.5690546684946</c:v>
                </c:pt>
                <c:pt idx="112">
                  <c:v>4374.0527002005038</c:v>
                </c:pt>
                <c:pt idx="113">
                  <c:v>4349.91523949778</c:v>
                </c:pt>
                <c:pt idx="114">
                  <c:v>4333.019017005875</c:v>
                </c:pt>
                <c:pt idx="115">
                  <c:v>4343.708463888509</c:v>
                </c:pt>
                <c:pt idx="116">
                  <c:v>4339.5706134823276</c:v>
                </c:pt>
                <c:pt idx="117">
                  <c:v>4339.2257926151469</c:v>
                </c:pt>
                <c:pt idx="118">
                  <c:v>4307.8470937016073</c:v>
                </c:pt>
                <c:pt idx="119">
                  <c:v>4311.2953023734244</c:v>
                </c:pt>
                <c:pt idx="120">
                  <c:v>4296.1231842174275</c:v>
                </c:pt>
                <c:pt idx="121">
                  <c:v>4269.2271565772517</c:v>
                </c:pt>
                <c:pt idx="122">
                  <c:v>4253.3653966868906</c:v>
                </c:pt>
                <c:pt idx="123">
                  <c:v>4231.2968611872584</c:v>
                </c:pt>
                <c:pt idx="124">
                  <c:v>4238.8829202652569</c:v>
                </c:pt>
                <c:pt idx="125">
                  <c:v>4205.7801170158091</c:v>
                </c:pt>
                <c:pt idx="126">
                  <c:v>4200.9526248752645</c:v>
                </c:pt>
                <c:pt idx="127">
                  <c:v>4186.1253275864492</c:v>
                </c:pt>
                <c:pt idx="128">
                  <c:v>4174.4014181022703</c:v>
                </c:pt>
                <c:pt idx="129">
                  <c:v>4140.9537939856409</c:v>
                </c:pt>
                <c:pt idx="130">
                  <c:v>4125.0920340952798</c:v>
                </c:pt>
                <c:pt idx="131">
                  <c:v>4130.6091679701876</c:v>
                </c:pt>
                <c:pt idx="132">
                  <c:v>4130.6091679701876</c:v>
                </c:pt>
                <c:pt idx="133">
                  <c:v>4071.644799682108</c:v>
                </c:pt>
                <c:pt idx="134">
                  <c:v>4081.9894256975613</c:v>
                </c:pt>
                <c:pt idx="135">
                  <c:v>4048.1969807137493</c:v>
                </c:pt>
                <c:pt idx="136">
                  <c:v>4070.6103370805636</c:v>
                </c:pt>
                <c:pt idx="137">
                  <c:v>4048.541801580931</c:v>
                </c:pt>
                <c:pt idx="138">
                  <c:v>4029.2318330187532</c:v>
                </c:pt>
                <c:pt idx="139">
                  <c:v>4006.4736557847577</c:v>
                </c:pt>
                <c:pt idx="140">
                  <c:v>3968.8881812619466</c:v>
                </c:pt>
                <c:pt idx="141">
                  <c:v>3989.9222541600329</c:v>
                </c:pt>
                <c:pt idx="142">
                  <c:v>3969.2330021291286</c:v>
                </c:pt>
                <c:pt idx="143">
                  <c:v>3954.4057048403133</c:v>
                </c:pt>
                <c:pt idx="144">
                  <c:v>3946.8196457623144</c:v>
                </c:pt>
                <c:pt idx="145">
                  <c:v>3915.096125981594</c:v>
                </c:pt>
                <c:pt idx="146">
                  <c:v>3938.8887658171348</c:v>
                </c:pt>
                <c:pt idx="147">
                  <c:v>3896.1309782865974</c:v>
                </c:pt>
                <c:pt idx="148">
                  <c:v>3880.9588601306004</c:v>
                </c:pt>
                <c:pt idx="149">
                  <c:v>3838.5458934672452</c:v>
                </c:pt>
                <c:pt idx="150">
                  <c:v>3838.5458934672452</c:v>
                </c:pt>
                <c:pt idx="151">
                  <c:v>3829.9253717877014</c:v>
                </c:pt>
                <c:pt idx="152">
                  <c:v>3830.6150135220651</c:v>
                </c:pt>
                <c:pt idx="153">
                  <c:v>3820.9600292409755</c:v>
                </c:pt>
                <c:pt idx="154">
                  <c:v>3818.201462303522</c:v>
                </c:pt>
                <c:pt idx="155">
                  <c:v>3769.2368991637131</c:v>
                </c:pt>
                <c:pt idx="156">
                  <c:v>3732.3410663752666</c:v>
                </c:pt>
                <c:pt idx="157">
                  <c:v>3747.5131845312626</c:v>
                </c:pt>
                <c:pt idx="158">
                  <c:v>3736.1340959142649</c:v>
                </c:pt>
                <c:pt idx="159">
                  <c:v>3697.5141587899088</c:v>
                </c:pt>
                <c:pt idx="160">
                  <c:v>3648.5495956501004</c:v>
                </c:pt>
                <c:pt idx="161">
                  <c:v>3655.7908338609177</c:v>
                </c:pt>
                <c:pt idx="162">
                  <c:v>3645.1013869782828</c:v>
                </c:pt>
                <c:pt idx="163">
                  <c:v>3621.6535680099241</c:v>
                </c:pt>
                <c:pt idx="164">
                  <c:v>3633.3774774941035</c:v>
                </c:pt>
                <c:pt idx="165">
                  <c:v>3656.4804755952805</c:v>
                </c:pt>
                <c:pt idx="166">
                  <c:v>3608.5503750570178</c:v>
                </c:pt>
                <c:pt idx="167">
                  <c:v>3613.7226880647445</c:v>
                </c:pt>
                <c:pt idx="168">
                  <c:v>3586.8266604245673</c:v>
                </c:pt>
                <c:pt idx="169">
                  <c:v>3546.8274398314843</c:v>
                </c:pt>
                <c:pt idx="170">
                  <c:v>3538.5517390191221</c:v>
                </c:pt>
                <c:pt idx="171">
                  <c:v>3520.9658747928524</c:v>
                </c:pt>
                <c:pt idx="172">
                  <c:v>3535.4483512144866</c:v>
                </c:pt>
                <c:pt idx="173">
                  <c:v>3505.4489357696739</c:v>
                </c:pt>
                <c:pt idx="174">
                  <c:v>3488.2078924105867</c:v>
                </c:pt>
                <c:pt idx="175">
                  <c:v>3464.0704317078644</c:v>
                </c:pt>
                <c:pt idx="176">
                  <c:v>3462.691148239137</c:v>
                </c:pt>
                <c:pt idx="177">
                  <c:v>3463.0359691063186</c:v>
                </c:pt>
                <c:pt idx="178">
                  <c:v>3428.2090615209622</c:v>
                </c:pt>
                <c:pt idx="179">
                  <c:v>3428.5538823881434</c:v>
                </c:pt>
                <c:pt idx="180">
                  <c:v>3432.0020910599615</c:v>
                </c:pt>
                <c:pt idx="181">
                  <c:v>3402.0026756151492</c:v>
                </c:pt>
                <c:pt idx="182">
                  <c:v>3413.0369433649653</c:v>
                </c:pt>
                <c:pt idx="183">
                  <c:v>3376.4859314436994</c:v>
                </c:pt>
                <c:pt idx="184">
                  <c:v>3344.4175907957965</c:v>
                </c:pt>
                <c:pt idx="185">
                  <c:v>3324.7628013664371</c:v>
                </c:pt>
                <c:pt idx="186">
                  <c:v>3328.5558309054363</c:v>
                </c:pt>
                <c:pt idx="187">
                  <c:v>3324.7628013664371</c:v>
                </c:pt>
                <c:pt idx="188">
                  <c:v>3304.0735493355323</c:v>
                </c:pt>
                <c:pt idx="189">
                  <c:v>3283.7291181718088</c:v>
                </c:pt>
                <c:pt idx="190">
                  <c:v>3263.0398661409035</c:v>
                </c:pt>
                <c:pt idx="191">
                  <c:v>3261.6605826721766</c:v>
                </c:pt>
                <c:pt idx="192">
                  <c:v>3236.8334802350905</c:v>
                </c:pt>
                <c:pt idx="193">
                  <c:v>3255.7986279300872</c:v>
                </c:pt>
                <c:pt idx="194">
                  <c:v>3225.4543916180928</c:v>
                </c:pt>
                <c:pt idx="195">
                  <c:v>3193.730871837372</c:v>
                </c:pt>
                <c:pt idx="196">
                  <c:v>3179.938037150102</c:v>
                </c:pt>
                <c:pt idx="197">
                  <c:v>3158.2143225176515</c:v>
                </c:pt>
                <c:pt idx="198">
                  <c:v>3149.5938008381077</c:v>
                </c:pt>
                <c:pt idx="199">
                  <c:v>3134.7665035492923</c:v>
                </c:pt>
                <c:pt idx="200">
                  <c:v>3127.1804444712939</c:v>
                </c:pt>
                <c:pt idx="201">
                  <c:v>3139.2491748226553</c:v>
                </c:pt>
                <c:pt idx="202">
                  <c:v>3103.7326255029348</c:v>
                </c:pt>
                <c:pt idx="203">
                  <c:v>3082.3537317376667</c:v>
                </c:pt>
                <c:pt idx="204">
                  <c:v>3050.630211956945</c:v>
                </c:pt>
                <c:pt idx="205">
                  <c:v>3030.630601660404</c:v>
                </c:pt>
                <c:pt idx="206">
                  <c:v>3052.6991371600361</c:v>
                </c:pt>
                <c:pt idx="207">
                  <c:v>3036.8373772696755</c:v>
                </c:pt>
                <c:pt idx="208">
                  <c:v>3001.665648817137</c:v>
                </c:pt>
                <c:pt idx="209">
                  <c:v>2989.5969184657756</c:v>
                </c:pt>
                <c:pt idx="210">
                  <c:v>2938.5634301228765</c:v>
                </c:pt>
                <c:pt idx="211">
                  <c:v>2946.4943100680571</c:v>
                </c:pt>
                <c:pt idx="212">
                  <c:v>2957.8733986850543</c:v>
                </c:pt>
                <c:pt idx="213">
                  <c:v>2970.2869499035974</c:v>
                </c:pt>
                <c:pt idx="214">
                  <c:v>2938.9082509900586</c:v>
                </c:pt>
                <c:pt idx="215">
                  <c:v>2925.1154163027886</c:v>
                </c:pt>
                <c:pt idx="216">
                  <c:v>2909.5984772796096</c:v>
                </c:pt>
                <c:pt idx="217">
                  <c:v>2884.0817331081598</c:v>
                </c:pt>
                <c:pt idx="218">
                  <c:v>2847.1859003197128</c:v>
                </c:pt>
                <c:pt idx="219">
                  <c:v>2852.7030341946206</c:v>
                </c:pt>
                <c:pt idx="220">
                  <c:v>2810.2900675312658</c:v>
                </c:pt>
                <c:pt idx="221">
                  <c:v>2834.0827073668065</c:v>
                </c:pt>
                <c:pt idx="222">
                  <c:v>2823.3932604841721</c:v>
                </c:pt>
                <c:pt idx="223">
                  <c:v>2800.2902623829946</c:v>
                </c:pt>
                <c:pt idx="224">
                  <c:v>2784.4285024926344</c:v>
                </c:pt>
                <c:pt idx="225">
                  <c:v>2780.2906520864531</c:v>
                </c:pt>
                <c:pt idx="226">
                  <c:v>2723.0503881342825</c:v>
                </c:pt>
                <c:pt idx="227">
                  <c:v>2741.3258940949158</c:v>
                </c:pt>
                <c:pt idx="228">
                  <c:v>2721.6711046655555</c:v>
                </c:pt>
                <c:pt idx="229">
                  <c:v>2736.8432228215524</c:v>
                </c:pt>
                <c:pt idx="230">
                  <c:v>2734.7742976184618</c:v>
                </c:pt>
                <c:pt idx="231">
                  <c:v>2678.568496267837</c:v>
                </c:pt>
                <c:pt idx="232">
                  <c:v>2647.1897973542973</c:v>
                </c:pt>
                <c:pt idx="233">
                  <c:v>2607.1905767612147</c:v>
                </c:pt>
                <c:pt idx="234">
                  <c:v>2628.2246496593011</c:v>
                </c:pt>
                <c:pt idx="235">
                  <c:v>2641.3278426122079</c:v>
                </c:pt>
                <c:pt idx="236">
                  <c:v>2585.4668621287642</c:v>
                </c:pt>
                <c:pt idx="237">
                  <c:v>2590.9839960036725</c:v>
                </c:pt>
                <c:pt idx="238">
                  <c:v>2554.7778049495887</c:v>
                </c:pt>
                <c:pt idx="239">
                  <c:v>2548.2262084731351</c:v>
                </c:pt>
                <c:pt idx="240">
                  <c:v>2527.5369564422303</c:v>
                </c:pt>
                <c:pt idx="241">
                  <c:v>2523.399106036049</c:v>
                </c:pt>
                <c:pt idx="242">
                  <c:v>2525.8128521063213</c:v>
                </c:pt>
                <c:pt idx="243">
                  <c:v>2512.0200174190513</c:v>
                </c:pt>
                <c:pt idx="244">
                  <c:v>2485.4688106460562</c:v>
                </c:pt>
                <c:pt idx="245">
                  <c:v>2450.6419030606999</c:v>
                </c:pt>
                <c:pt idx="246">
                  <c:v>2454.4349325996991</c:v>
                </c:pt>
                <c:pt idx="247">
                  <c:v>2491.3307653881466</c:v>
                </c:pt>
                <c:pt idx="248">
                  <c:v>2469.9518716228781</c:v>
                </c:pt>
                <c:pt idx="249">
                  <c:v>2420.6424876158876</c:v>
                </c:pt>
                <c:pt idx="250">
                  <c:v>2410.9875033347985</c:v>
                </c:pt>
                <c:pt idx="251">
                  <c:v>2395.1257434444378</c:v>
                </c:pt>
                <c:pt idx="252">
                  <c:v>2374.7813122807152</c:v>
                </c:pt>
                <c:pt idx="253">
                  <c:v>2351.6783141795377</c:v>
                </c:pt>
                <c:pt idx="254">
                  <c:v>2363.0574027965349</c:v>
                </c:pt>
                <c:pt idx="255">
                  <c:v>2349.609388976447</c:v>
                </c:pt>
                <c:pt idx="256">
                  <c:v>2320.6444361331796</c:v>
                </c:pt>
                <c:pt idx="257">
                  <c:v>2301.6792884381839</c:v>
                </c:pt>
                <c:pt idx="258">
                  <c:v>2291.6794832899127</c:v>
                </c:pt>
                <c:pt idx="259">
                  <c:v>2274.0936190636435</c:v>
                </c:pt>
                <c:pt idx="260">
                  <c:v>2260.9904261107372</c:v>
                </c:pt>
                <c:pt idx="261">
                  <c:v>2256.5077548373743</c:v>
                </c:pt>
                <c:pt idx="262">
                  <c:v>2256.1629339701926</c:v>
                </c:pt>
                <c:pt idx="263">
                  <c:v>2229.6117271971975</c:v>
                </c:pt>
                <c:pt idx="264">
                  <c:v>2227.5428019941073</c:v>
                </c:pt>
              </c:numCache>
            </c:numRef>
          </c:xVal>
          <c:yVal>
            <c:numRef>
              <c:f>CFD_Results!$O$53:$O$317</c:f>
              <c:numCache>
                <c:formatCode>0.000</c:formatCode>
                <c:ptCount val="265"/>
                <c:pt idx="0">
                  <c:v>0.51945947654996893</c:v>
                </c:pt>
                <c:pt idx="1">
                  <c:v>0.5164860879644827</c:v>
                </c:pt>
                <c:pt idx="2">
                  <c:v>0.51083240639964633</c:v>
                </c:pt>
                <c:pt idx="3">
                  <c:v>0.51572617336061866</c:v>
                </c:pt>
                <c:pt idx="4">
                  <c:v>0.51655331640173452</c:v>
                </c:pt>
                <c:pt idx="5">
                  <c:v>0.51737322361868077</c:v>
                </c:pt>
                <c:pt idx="6">
                  <c:v>0.51434936677830856</c:v>
                </c:pt>
                <c:pt idx="7">
                  <c:v>0.51428020350636161</c:v>
                </c:pt>
                <c:pt idx="8">
                  <c:v>0.51677920515288844</c:v>
                </c:pt>
                <c:pt idx="9">
                  <c:v>0.51315256328556302</c:v>
                </c:pt>
                <c:pt idx="10">
                  <c:v>0.51771036984350782</c:v>
                </c:pt>
                <c:pt idx="11">
                  <c:v>0.51730629982968268</c:v>
                </c:pt>
                <c:pt idx="12">
                  <c:v>0.51308488891888027</c:v>
                </c:pt>
                <c:pt idx="13">
                  <c:v>0.51871459059701475</c:v>
                </c:pt>
                <c:pt idx="14">
                  <c:v>0.51938643425020903</c:v>
                </c:pt>
                <c:pt idx="15">
                  <c:v>0.52007580379689389</c:v>
                </c:pt>
                <c:pt idx="16">
                  <c:v>0.51947119411143272</c:v>
                </c:pt>
                <c:pt idx="17">
                  <c:v>0.5262815043414194</c:v>
                </c:pt>
                <c:pt idx="18">
                  <c:v>0.52714421090207075</c:v>
                </c:pt>
                <c:pt idx="19">
                  <c:v>0.51742115223967222</c:v>
                </c:pt>
                <c:pt idx="20">
                  <c:v>0.52520035897543182</c:v>
                </c:pt>
                <c:pt idx="21">
                  <c:v>0.51936533792079909</c:v>
                </c:pt>
                <c:pt idx="22">
                  <c:v>0.52182385598223302</c:v>
                </c:pt>
                <c:pt idx="23">
                  <c:v>0.52065295416568014</c:v>
                </c:pt>
                <c:pt idx="24">
                  <c:v>0.51763989201883853</c:v>
                </c:pt>
                <c:pt idx="25">
                  <c:v>0.52296718097417039</c:v>
                </c:pt>
                <c:pt idx="26">
                  <c:v>0.52329067766318627</c:v>
                </c:pt>
                <c:pt idx="27">
                  <c:v>0.52179489578734439</c:v>
                </c:pt>
                <c:pt idx="28">
                  <c:v>0.52072819446653462</c:v>
                </c:pt>
                <c:pt idx="29">
                  <c:v>0.52069295377857228</c:v>
                </c:pt>
                <c:pt idx="30">
                  <c:v>0.52643704732802987</c:v>
                </c:pt>
                <c:pt idx="31">
                  <c:v>0.52443466947858963</c:v>
                </c:pt>
                <c:pt idx="32">
                  <c:v>0.52210412460396749</c:v>
                </c:pt>
                <c:pt idx="33">
                  <c:v>0.5211570756774272</c:v>
                </c:pt>
                <c:pt idx="34">
                  <c:v>0.51918353152825647</c:v>
                </c:pt>
                <c:pt idx="35">
                  <c:v>0.52827626773917025</c:v>
                </c:pt>
                <c:pt idx="36">
                  <c:v>0.52123321188436911</c:v>
                </c:pt>
                <c:pt idx="37">
                  <c:v>0.5243608754579745</c:v>
                </c:pt>
                <c:pt idx="38">
                  <c:v>0.51849237153650019</c:v>
                </c:pt>
                <c:pt idx="39">
                  <c:v>0.52478746583998204</c:v>
                </c:pt>
                <c:pt idx="40">
                  <c:v>0.5257801875984438</c:v>
                </c:pt>
                <c:pt idx="41">
                  <c:v>0.52291309836602917</c:v>
                </c:pt>
                <c:pt idx="42">
                  <c:v>0.52770954893885591</c:v>
                </c:pt>
                <c:pt idx="43">
                  <c:v>0.52564206298762539</c:v>
                </c:pt>
                <c:pt idx="44">
                  <c:v>0.52639804933250156</c:v>
                </c:pt>
                <c:pt idx="45">
                  <c:v>0.52561550826340686</c:v>
                </c:pt>
                <c:pt idx="46">
                  <c:v>0.52625925833164411</c:v>
                </c:pt>
                <c:pt idx="47">
                  <c:v>0.52789366717450947</c:v>
                </c:pt>
                <c:pt idx="48">
                  <c:v>0.53028052534575731</c:v>
                </c:pt>
                <c:pt idx="49">
                  <c:v>0.53015676242324861</c:v>
                </c:pt>
                <c:pt idx="50">
                  <c:v>0.53203691960852373</c:v>
                </c:pt>
                <c:pt idx="51">
                  <c:v>0.5289905168176624</c:v>
                </c:pt>
                <c:pt idx="52">
                  <c:v>0.52358314683010243</c:v>
                </c:pt>
                <c:pt idx="53">
                  <c:v>0.53184065569477046</c:v>
                </c:pt>
                <c:pt idx="54">
                  <c:v>0.53346547146189327</c:v>
                </c:pt>
                <c:pt idx="55">
                  <c:v>0.53388163085293794</c:v>
                </c:pt>
                <c:pt idx="56">
                  <c:v>0.53098687416599144</c:v>
                </c:pt>
                <c:pt idx="57">
                  <c:v>0.5327774138367728</c:v>
                </c:pt>
                <c:pt idx="58">
                  <c:v>0.53279984202868558</c:v>
                </c:pt>
                <c:pt idx="59">
                  <c:v>0.53609162487937145</c:v>
                </c:pt>
                <c:pt idx="60">
                  <c:v>0.53202389166563879</c:v>
                </c:pt>
                <c:pt idx="61">
                  <c:v>0.53817608353454516</c:v>
                </c:pt>
                <c:pt idx="62">
                  <c:v>0.53158707664457328</c:v>
                </c:pt>
                <c:pt idx="63">
                  <c:v>0.54115166868336328</c:v>
                </c:pt>
                <c:pt idx="64">
                  <c:v>0.53645387647584486</c:v>
                </c:pt>
                <c:pt idx="65">
                  <c:v>0.53447298070408877</c:v>
                </c:pt>
                <c:pt idx="66">
                  <c:v>0.53645796524175526</c:v>
                </c:pt>
                <c:pt idx="67">
                  <c:v>0.53926653719115658</c:v>
                </c:pt>
                <c:pt idx="68">
                  <c:v>0.53465226915291797</c:v>
                </c:pt>
                <c:pt idx="69">
                  <c:v>0.53207573215273107</c:v>
                </c:pt>
                <c:pt idx="70">
                  <c:v>0.53441653335911865</c:v>
                </c:pt>
                <c:pt idx="71">
                  <c:v>0.54097574891760525</c:v>
                </c:pt>
                <c:pt idx="72">
                  <c:v>0.53649583951462942</c:v>
                </c:pt>
                <c:pt idx="73">
                  <c:v>0.52846199968485297</c:v>
                </c:pt>
                <c:pt idx="74">
                  <c:v>0.52895480070109557</c:v>
                </c:pt>
                <c:pt idx="75">
                  <c:v>0.5420136829644866</c:v>
                </c:pt>
                <c:pt idx="76">
                  <c:v>0.54138577266983989</c:v>
                </c:pt>
                <c:pt idx="77">
                  <c:v>0.5415240247242451</c:v>
                </c:pt>
                <c:pt idx="78">
                  <c:v>0.530802388760786</c:v>
                </c:pt>
                <c:pt idx="79">
                  <c:v>0.53972466035533295</c:v>
                </c:pt>
                <c:pt idx="80">
                  <c:v>0.541325552668808</c:v>
                </c:pt>
                <c:pt idx="81">
                  <c:v>0.54456894237499576</c:v>
                </c:pt>
                <c:pt idx="82">
                  <c:v>0.53557228120753386</c:v>
                </c:pt>
                <c:pt idx="83">
                  <c:v>0.53216751187927724</c:v>
                </c:pt>
                <c:pt idx="84">
                  <c:v>0.53724360129302129</c:v>
                </c:pt>
                <c:pt idx="85">
                  <c:v>0.54631618983721164</c:v>
                </c:pt>
                <c:pt idx="86">
                  <c:v>0.55192767698250789</c:v>
                </c:pt>
                <c:pt idx="87">
                  <c:v>0.54914918304908023</c:v>
                </c:pt>
                <c:pt idx="88">
                  <c:v>0.54605955190303224</c:v>
                </c:pt>
                <c:pt idx="89">
                  <c:v>0.54812868379339152</c:v>
                </c:pt>
                <c:pt idx="90">
                  <c:v>0.54262214520255947</c:v>
                </c:pt>
                <c:pt idx="91">
                  <c:v>0.55096302302050293</c:v>
                </c:pt>
                <c:pt idx="92">
                  <c:v>0.54952105030807774</c:v>
                </c:pt>
                <c:pt idx="93">
                  <c:v>0.55386711777551012</c:v>
                </c:pt>
                <c:pt idx="94">
                  <c:v>0.54512135566338482</c:v>
                </c:pt>
                <c:pt idx="95">
                  <c:v>0.55389030442508613</c:v>
                </c:pt>
                <c:pt idx="96">
                  <c:v>0.55367612688215162</c:v>
                </c:pt>
                <c:pt idx="97">
                  <c:v>0.55718258179989011</c:v>
                </c:pt>
                <c:pt idx="98">
                  <c:v>0.55892387474739669</c:v>
                </c:pt>
                <c:pt idx="99">
                  <c:v>0.54953131585856552</c:v>
                </c:pt>
                <c:pt idx="100">
                  <c:v>0.55086197413816129</c:v>
                </c:pt>
                <c:pt idx="101">
                  <c:v>0.56027012664081188</c:v>
                </c:pt>
                <c:pt idx="102">
                  <c:v>0.55446933764590245</c:v>
                </c:pt>
                <c:pt idx="103">
                  <c:v>0.55671136532147347</c:v>
                </c:pt>
                <c:pt idx="104">
                  <c:v>0.55587804226300175</c:v>
                </c:pt>
                <c:pt idx="105">
                  <c:v>0.55402778032386046</c:v>
                </c:pt>
                <c:pt idx="106">
                  <c:v>0.55591311657428</c:v>
                </c:pt>
                <c:pt idx="107">
                  <c:v>0.55232645569647176</c:v>
                </c:pt>
                <c:pt idx="108">
                  <c:v>0.55455388016080032</c:v>
                </c:pt>
                <c:pt idx="109">
                  <c:v>0.55768390355704045</c:v>
                </c:pt>
                <c:pt idx="110">
                  <c:v>0.5533639529668859</c:v>
                </c:pt>
                <c:pt idx="111">
                  <c:v>0.55744201819839423</c:v>
                </c:pt>
                <c:pt idx="112">
                  <c:v>0.56712829805857157</c:v>
                </c:pt>
                <c:pt idx="113">
                  <c:v>0.5676649822219042</c:v>
                </c:pt>
                <c:pt idx="114">
                  <c:v>0.57081963638589217</c:v>
                </c:pt>
                <c:pt idx="115">
                  <c:v>0.56346077883171453</c:v>
                </c:pt>
                <c:pt idx="116">
                  <c:v>0.56176241441996955</c:v>
                </c:pt>
                <c:pt idx="117">
                  <c:v>0.55853037318257504</c:v>
                </c:pt>
                <c:pt idx="118">
                  <c:v>0.56551175061557724</c:v>
                </c:pt>
                <c:pt idx="119">
                  <c:v>0.55599291110591453</c:v>
                </c:pt>
                <c:pt idx="120">
                  <c:v>0.5597035115744603</c:v>
                </c:pt>
                <c:pt idx="121">
                  <c:v>0.56379928706084548</c:v>
                </c:pt>
                <c:pt idx="122">
                  <c:v>0.56094670777599809</c:v>
                </c:pt>
                <c:pt idx="123">
                  <c:v>0.56815668878530623</c:v>
                </c:pt>
                <c:pt idx="124">
                  <c:v>0.56126761326501817</c:v>
                </c:pt>
                <c:pt idx="125">
                  <c:v>0.57005991818847268</c:v>
                </c:pt>
                <c:pt idx="126">
                  <c:v>0.57028050280416898</c:v>
                </c:pt>
                <c:pt idx="127">
                  <c:v>0.56091544859090969</c:v>
                </c:pt>
                <c:pt idx="128">
                  <c:v>0.56213813897071707</c:v>
                </c:pt>
                <c:pt idx="129">
                  <c:v>0.56764898374376116</c:v>
                </c:pt>
                <c:pt idx="130">
                  <c:v>0.56887272907747144</c:v>
                </c:pt>
                <c:pt idx="131">
                  <c:v>0.56469575113353487</c:v>
                </c:pt>
                <c:pt idx="132">
                  <c:v>0.56433325029471881</c:v>
                </c:pt>
                <c:pt idx="133">
                  <c:v>0.57528338403505308</c:v>
                </c:pt>
                <c:pt idx="134">
                  <c:v>0.56886563790159983</c:v>
                </c:pt>
                <c:pt idx="135">
                  <c:v>0.57303490724631367</c:v>
                </c:pt>
                <c:pt idx="136">
                  <c:v>0.56247003841299859</c:v>
                </c:pt>
                <c:pt idx="137">
                  <c:v>0.56845107185168264</c:v>
                </c:pt>
                <c:pt idx="138">
                  <c:v>0.56616627165095423</c:v>
                </c:pt>
                <c:pt idx="139">
                  <c:v>0.57107533787388876</c:v>
                </c:pt>
                <c:pt idx="140">
                  <c:v>0.58024128995308633</c:v>
                </c:pt>
                <c:pt idx="141">
                  <c:v>0.56611026316907276</c:v>
                </c:pt>
                <c:pt idx="142">
                  <c:v>0.57298686731090176</c:v>
                </c:pt>
                <c:pt idx="143">
                  <c:v>0.572897094228906</c:v>
                </c:pt>
                <c:pt idx="144">
                  <c:v>0.56795464778607896</c:v>
                </c:pt>
                <c:pt idx="145">
                  <c:v>0.58069313554519331</c:v>
                </c:pt>
                <c:pt idx="146">
                  <c:v>0.56825084184061936</c:v>
                </c:pt>
                <c:pt idx="147">
                  <c:v>0.57454422413525286</c:v>
                </c:pt>
                <c:pt idx="148">
                  <c:v>0.5784977037207587</c:v>
                </c:pt>
                <c:pt idx="149">
                  <c:v>0.58207081759390766</c:v>
                </c:pt>
                <c:pt idx="150">
                  <c:v>0.58207081759390766</c:v>
                </c:pt>
                <c:pt idx="151">
                  <c:v>0.58253893237803167</c:v>
                </c:pt>
                <c:pt idx="152">
                  <c:v>0.57614715990822518</c:v>
                </c:pt>
                <c:pt idx="153">
                  <c:v>0.57562635716358301</c:v>
                </c:pt>
                <c:pt idx="154">
                  <c:v>0.57367723281694072</c:v>
                </c:pt>
                <c:pt idx="155">
                  <c:v>0.58156825805700474</c:v>
                </c:pt>
                <c:pt idx="156">
                  <c:v>0.58779530893892518</c:v>
                </c:pt>
                <c:pt idx="157">
                  <c:v>0.58368160589150508</c:v>
                </c:pt>
                <c:pt idx="158">
                  <c:v>0.57966067258083798</c:v>
                </c:pt>
                <c:pt idx="159">
                  <c:v>0.59037511798543107</c:v>
                </c:pt>
                <c:pt idx="160">
                  <c:v>0.60663719341368627</c:v>
                </c:pt>
                <c:pt idx="161">
                  <c:v>0.59894011056390928</c:v>
                </c:pt>
                <c:pt idx="162">
                  <c:v>0.59542391166080066</c:v>
                </c:pt>
                <c:pt idx="163">
                  <c:v>0.59917688654875412</c:v>
                </c:pt>
                <c:pt idx="164">
                  <c:v>0.58698735182343065</c:v>
                </c:pt>
                <c:pt idx="165">
                  <c:v>0.57599513628997279</c:v>
                </c:pt>
                <c:pt idx="166">
                  <c:v>0.59266451764841155</c:v>
                </c:pt>
                <c:pt idx="167">
                  <c:v>0.584654275391011</c:v>
                </c:pt>
                <c:pt idx="168">
                  <c:v>0.58838072742364822</c:v>
                </c:pt>
                <c:pt idx="169">
                  <c:v>0.59795711805779161</c:v>
                </c:pt>
                <c:pt idx="170">
                  <c:v>0.59537869816374345</c:v>
                </c:pt>
                <c:pt idx="171">
                  <c:v>0.60100832365871981</c:v>
                </c:pt>
                <c:pt idx="172">
                  <c:v>0.58938693809347698</c:v>
                </c:pt>
                <c:pt idx="173">
                  <c:v>0.59672171858413237</c:v>
                </c:pt>
                <c:pt idx="174">
                  <c:v>0.597664901376602</c:v>
                </c:pt>
                <c:pt idx="175">
                  <c:v>0.59840610799912008</c:v>
                </c:pt>
                <c:pt idx="176">
                  <c:v>0.59968533357378073</c:v>
                </c:pt>
                <c:pt idx="177">
                  <c:v>0.59429399928945337</c:v>
                </c:pt>
                <c:pt idx="178">
                  <c:v>0.59953021574434884</c:v>
                </c:pt>
                <c:pt idx="179">
                  <c:v>0.59490806382761163</c:v>
                </c:pt>
                <c:pt idx="180">
                  <c:v>0.59184620696198142</c:v>
                </c:pt>
                <c:pt idx="181">
                  <c:v>0.6002519927595682</c:v>
                </c:pt>
                <c:pt idx="182">
                  <c:v>0.59094955651681969</c:v>
                </c:pt>
                <c:pt idx="183">
                  <c:v>0.59682071298412576</c:v>
                </c:pt>
                <c:pt idx="184">
                  <c:v>0.60623198447599902</c:v>
                </c:pt>
                <c:pt idx="185">
                  <c:v>0.60490367390026389</c:v>
                </c:pt>
                <c:pt idx="186">
                  <c:v>0.59695093696015022</c:v>
                </c:pt>
                <c:pt idx="187">
                  <c:v>0.60017883533742522</c:v>
                </c:pt>
                <c:pt idx="188">
                  <c:v>0.59959815460921173</c:v>
                </c:pt>
                <c:pt idx="189">
                  <c:v>0.59940293819185553</c:v>
                </c:pt>
                <c:pt idx="190">
                  <c:v>0.60347817309151364</c:v>
                </c:pt>
                <c:pt idx="191">
                  <c:v>0.59630154730901974</c:v>
                </c:pt>
                <c:pt idx="192">
                  <c:v>0.6040410773374808</c:v>
                </c:pt>
                <c:pt idx="193">
                  <c:v>0.5931346173120029</c:v>
                </c:pt>
                <c:pt idx="194">
                  <c:v>0.60513989872126561</c:v>
                </c:pt>
                <c:pt idx="195">
                  <c:v>0.60812577644057353</c:v>
                </c:pt>
                <c:pt idx="196">
                  <c:v>0.61280100680184169</c:v>
                </c:pt>
                <c:pt idx="197">
                  <c:v>0.61567947871479989</c:v>
                </c:pt>
                <c:pt idx="198">
                  <c:v>0.61198815520106675</c:v>
                </c:pt>
                <c:pt idx="199">
                  <c:v>0.61415466283161224</c:v>
                </c:pt>
                <c:pt idx="200">
                  <c:v>0.61179721442718171</c:v>
                </c:pt>
                <c:pt idx="201">
                  <c:v>0.60347603605014632</c:v>
                </c:pt>
                <c:pt idx="202">
                  <c:v>0.61422751082616989</c:v>
                </c:pt>
                <c:pt idx="203">
                  <c:v>0.61518265152749829</c:v>
                </c:pt>
                <c:pt idx="204">
                  <c:v>0.61888708851826124</c:v>
                </c:pt>
                <c:pt idx="205">
                  <c:v>0.62775570483342058</c:v>
                </c:pt>
                <c:pt idx="206">
                  <c:v>0.61524621611378139</c:v>
                </c:pt>
                <c:pt idx="207">
                  <c:v>0.61289707705180674</c:v>
                </c:pt>
                <c:pt idx="208">
                  <c:v>0.62673416843229823</c:v>
                </c:pt>
                <c:pt idx="209">
                  <c:v>0.62496131616251993</c:v>
                </c:pt>
                <c:pt idx="210">
                  <c:v>0.63770484892914292</c:v>
                </c:pt>
                <c:pt idx="211">
                  <c:v>0.631268609130339</c:v>
                </c:pt>
                <c:pt idx="212">
                  <c:v>0.62296479187207721</c:v>
                </c:pt>
                <c:pt idx="213">
                  <c:v>0.61052458984334357</c:v>
                </c:pt>
                <c:pt idx="214">
                  <c:v>0.62227871359294928</c:v>
                </c:pt>
                <c:pt idx="215">
                  <c:v>0.62149469745052843</c:v>
                </c:pt>
                <c:pt idx="216">
                  <c:v>0.62400127235162439</c:v>
                </c:pt>
                <c:pt idx="217">
                  <c:v>0.62906056464382565</c:v>
                </c:pt>
                <c:pt idx="218">
                  <c:v>0.63555125097930576</c:v>
                </c:pt>
                <c:pt idx="219">
                  <c:v>0.62068167957666376</c:v>
                </c:pt>
                <c:pt idx="220">
                  <c:v>0.63268358002786884</c:v>
                </c:pt>
                <c:pt idx="221">
                  <c:v>0.6191105910991872</c:v>
                </c:pt>
                <c:pt idx="222">
                  <c:v>0.61320371452256872</c:v>
                </c:pt>
                <c:pt idx="223">
                  <c:v>0.62152319673352741</c:v>
                </c:pt>
                <c:pt idx="224">
                  <c:v>0.62472440147508324</c:v>
                </c:pt>
                <c:pt idx="225">
                  <c:v>0.61636151906461789</c:v>
                </c:pt>
                <c:pt idx="226">
                  <c:v>0.64106362631550329</c:v>
                </c:pt>
                <c:pt idx="227">
                  <c:v>0.62724062918573764</c:v>
                </c:pt>
                <c:pt idx="228">
                  <c:v>0.62789030979517491</c:v>
                </c:pt>
                <c:pt idx="229">
                  <c:v>0.61241546005860426</c:v>
                </c:pt>
                <c:pt idx="230">
                  <c:v>0.60911564654500483</c:v>
                </c:pt>
                <c:pt idx="231">
                  <c:v>0.62469782937070184</c:v>
                </c:pt>
                <c:pt idx="232">
                  <c:v>0.63665340504954393</c:v>
                </c:pt>
                <c:pt idx="233">
                  <c:v>0.65401289496799819</c:v>
                </c:pt>
                <c:pt idx="234">
                  <c:v>0.63622436389953962</c:v>
                </c:pt>
                <c:pt idx="235">
                  <c:v>0.62273688289073981</c:v>
                </c:pt>
                <c:pt idx="236">
                  <c:v>0.64346023853247203</c:v>
                </c:pt>
                <c:pt idx="237">
                  <c:v>0.63601390175570349</c:v>
                </c:pt>
                <c:pt idx="238">
                  <c:v>0.64753546960044861</c:v>
                </c:pt>
                <c:pt idx="239">
                  <c:v>0.65065776683136411</c:v>
                </c:pt>
                <c:pt idx="240">
                  <c:v>0.64844467859152366</c:v>
                </c:pt>
                <c:pt idx="241">
                  <c:v>0.641723185716913</c:v>
                </c:pt>
                <c:pt idx="242">
                  <c:v>0.63866604683200023</c:v>
                </c:pt>
                <c:pt idx="243">
                  <c:v>0.63513499054897649</c:v>
                </c:pt>
                <c:pt idx="244">
                  <c:v>0.64766478094368574</c:v>
                </c:pt>
                <c:pt idx="245">
                  <c:v>0.64949736298814309</c:v>
                </c:pt>
                <c:pt idx="246">
                  <c:v>0.64931668135905496</c:v>
                </c:pt>
                <c:pt idx="247">
                  <c:v>0.62125829734037596</c:v>
                </c:pt>
                <c:pt idx="248">
                  <c:v>0.62665252490369483</c:v>
                </c:pt>
                <c:pt idx="249">
                  <c:v>0.64634415089855068</c:v>
                </c:pt>
                <c:pt idx="250">
                  <c:v>0.64290085041958944</c:v>
                </c:pt>
                <c:pt idx="251">
                  <c:v>0.65324121210186148</c:v>
                </c:pt>
                <c:pt idx="252">
                  <c:v>0.65180857282342752</c:v>
                </c:pt>
                <c:pt idx="253">
                  <c:v>0.6574710710237146</c:v>
                </c:pt>
                <c:pt idx="254">
                  <c:v>0.64241648322178657</c:v>
                </c:pt>
                <c:pt idx="255">
                  <c:v>0.64406515266136777</c:v>
                </c:pt>
                <c:pt idx="256">
                  <c:v>0.65284193538002722</c:v>
                </c:pt>
                <c:pt idx="257">
                  <c:v>0.65638041327717922</c:v>
                </c:pt>
                <c:pt idx="258">
                  <c:v>0.65335396104320809</c:v>
                </c:pt>
                <c:pt idx="259">
                  <c:v>0.66349797622016216</c:v>
                </c:pt>
                <c:pt idx="260">
                  <c:v>0.6787387426820769</c:v>
                </c:pt>
                <c:pt idx="261">
                  <c:v>0.66848148474031288</c:v>
                </c:pt>
                <c:pt idx="262">
                  <c:v>0.67057592236997876</c:v>
                </c:pt>
                <c:pt idx="263">
                  <c:v>0.67475334058087999</c:v>
                </c:pt>
                <c:pt idx="264">
                  <c:v>0.67309888247749938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CFD_Results!$I$53:$I$356</c:f>
              <c:numCache>
                <c:formatCode>0</c:formatCode>
                <c:ptCount val="304"/>
                <c:pt idx="0">
                  <c:v>5222.1478286043075</c:v>
                </c:pt>
                <c:pt idx="1">
                  <c:v>5209.6524646724274</c:v>
                </c:pt>
                <c:pt idx="2">
                  <c:v>5187.0998566002518</c:v>
                </c:pt>
                <c:pt idx="3">
                  <c:v>5178.8712023036478</c:v>
                </c:pt>
                <c:pt idx="4">
                  <c:v>5198.9856905842362</c:v>
                </c:pt>
                <c:pt idx="5">
                  <c:v>5174.90925764232</c:v>
                </c:pt>
                <c:pt idx="6">
                  <c:v>5138.0326957945736</c:v>
                </c:pt>
                <c:pt idx="7">
                  <c:v>5136.2041059508847</c:v>
                </c:pt>
                <c:pt idx="8">
                  <c:v>5142.6041704037989</c:v>
                </c:pt>
                <c:pt idx="9">
                  <c:v>5140.1660506122125</c:v>
                </c:pt>
                <c:pt idx="10">
                  <c:v>5093.5370095981207</c:v>
                </c:pt>
                <c:pt idx="11">
                  <c:v>5117.0039125921403</c:v>
                </c:pt>
                <c:pt idx="12">
                  <c:v>5084.3940603796718</c:v>
                </c:pt>
                <c:pt idx="13">
                  <c:v>5073.117756343584</c:v>
                </c:pt>
                <c:pt idx="14">
                  <c:v>5091.4036547804826</c:v>
                </c:pt>
                <c:pt idx="15">
                  <c:v>5058.4890375940649</c:v>
                </c:pt>
                <c:pt idx="16">
                  <c:v>5034.717369626097</c:v>
                </c:pt>
                <c:pt idx="17">
                  <c:v>5032.2792498345098</c:v>
                </c:pt>
                <c:pt idx="18">
                  <c:v>5002.7170473615242</c:v>
                </c:pt>
                <c:pt idx="19">
                  <c:v>5003.6313422833691</c:v>
                </c:pt>
                <c:pt idx="20">
                  <c:v>4989.0026235338501</c:v>
                </c:pt>
                <c:pt idx="21">
                  <c:v>4996.6217478825583</c:v>
                </c:pt>
                <c:pt idx="22">
                  <c:v>4973.1548448885378</c:v>
                </c:pt>
                <c:pt idx="23">
                  <c:v>4954.8689464516392</c:v>
                </c:pt>
                <c:pt idx="24">
                  <c:v>4945.7259972331904</c:v>
                </c:pt>
                <c:pt idx="25">
                  <c:v>4909.7637303072888</c:v>
                </c:pt>
                <c:pt idx="26">
                  <c:v>4935.0592231449991</c:v>
                </c:pt>
                <c:pt idx="27">
                  <c:v>4920.430504395481</c:v>
                </c:pt>
                <c:pt idx="28">
                  <c:v>4873.4966984074408</c:v>
                </c:pt>
                <c:pt idx="29">
                  <c:v>4872.582403485595</c:v>
                </c:pt>
                <c:pt idx="30">
                  <c:v>4836.9249015336427</c:v>
                </c:pt>
                <c:pt idx="31">
                  <c:v>4853.0774451529032</c:v>
                </c:pt>
                <c:pt idx="32">
                  <c:v>4845.7630857781442</c:v>
                </c:pt>
                <c:pt idx="33">
                  <c:v>4839.3630213252291</c:v>
                </c:pt>
                <c:pt idx="34">
                  <c:v>4829.001012210987</c:v>
                </c:pt>
                <c:pt idx="35">
                  <c:v>4799.1340447640523</c:v>
                </c:pt>
                <c:pt idx="36">
                  <c:v>4800.6578696337938</c:v>
                </c:pt>
                <c:pt idx="37">
                  <c:v>4794.2578051808796</c:v>
                </c:pt>
                <c:pt idx="38">
                  <c:v>4765.0003676818415</c:v>
                </c:pt>
                <c:pt idx="39">
                  <c:v>4717.761796719853</c:v>
                </c:pt>
                <c:pt idx="40">
                  <c:v>4735.438165208855</c:v>
                </c:pt>
                <c:pt idx="41">
                  <c:v>4737.2667550525457</c:v>
                </c:pt>
                <c:pt idx="42">
                  <c:v>4721.4189764072335</c:v>
                </c:pt>
                <c:pt idx="43">
                  <c:v>4697.6473084392646</c:v>
                </c:pt>
                <c:pt idx="44">
                  <c:v>4679.9709399502626</c:v>
                </c:pt>
                <c:pt idx="45">
                  <c:v>4645.2277329201552</c:v>
                </c:pt>
                <c:pt idx="46">
                  <c:v>4614.4464705513756</c:v>
                </c:pt>
                <c:pt idx="47">
                  <c:v>4637.913373545397</c:v>
                </c:pt>
                <c:pt idx="48">
                  <c:v>4645.5324978941044</c:v>
                </c:pt>
                <c:pt idx="49">
                  <c:v>4646.1420278420001</c:v>
                </c:pt>
                <c:pt idx="50">
                  <c:v>4616.2750603950662</c:v>
                </c:pt>
                <c:pt idx="51">
                  <c:v>4606.5225812287208</c:v>
                </c:pt>
                <c:pt idx="52">
                  <c:v>4571.4746092246642</c:v>
                </c:pt>
                <c:pt idx="53">
                  <c:v>4569.0364894330778</c:v>
                </c:pt>
                <c:pt idx="54">
                  <c:v>4548.9220011524894</c:v>
                </c:pt>
                <c:pt idx="55">
                  <c:v>4532.4646925592806</c:v>
                </c:pt>
                <c:pt idx="56">
                  <c:v>4514.4835590963303</c:v>
                </c:pt>
                <c:pt idx="57">
                  <c:v>4499.5500753728629</c:v>
                </c:pt>
                <c:pt idx="58">
                  <c:v>4477.9117622225331</c:v>
                </c:pt>
                <c:pt idx="59">
                  <c:v>4459.3210988116862</c:v>
                </c:pt>
                <c:pt idx="60">
                  <c:v>4500.4643702947078</c:v>
                </c:pt>
                <c:pt idx="61">
                  <c:v>4462.0639835772199</c:v>
                </c:pt>
                <c:pt idx="62">
                  <c:v>4456.5782140461506</c:v>
                </c:pt>
                <c:pt idx="63">
                  <c:v>4417.2635324068178</c:v>
                </c:pt>
                <c:pt idx="64">
                  <c:v>4425.1874217294753</c:v>
                </c:pt>
                <c:pt idx="65">
                  <c:v>4411.4729979018002</c:v>
                </c:pt>
                <c:pt idx="66">
                  <c:v>4409.0348781102148</c:v>
                </c:pt>
                <c:pt idx="67">
                  <c:v>4402.6348136573006</c:v>
                </c:pt>
                <c:pt idx="68">
                  <c:v>4383.7393852725054</c:v>
                </c:pt>
                <c:pt idx="69">
                  <c:v>4365.7582518095542</c:v>
                </c:pt>
                <c:pt idx="70">
                  <c:v>4359.35818735664</c:v>
                </c:pt>
                <c:pt idx="71">
                  <c:v>4357.224832539001</c:v>
                </c:pt>
                <c:pt idx="72">
                  <c:v>4324.9197453004817</c:v>
                </c:pt>
                <c:pt idx="73">
                  <c:v>4305.7195519417364</c:v>
                </c:pt>
                <c:pt idx="74">
                  <c:v>4288.652713400631</c:v>
                </c:pt>
                <c:pt idx="75">
                  <c:v>4275.2430545469051</c:v>
                </c:pt>
                <c:pt idx="76">
                  <c:v>4256.0428611881625</c:v>
                </c:pt>
                <c:pt idx="77">
                  <c:v>4238.0617277252113</c:v>
                </c:pt>
                <c:pt idx="78">
                  <c:v>4238.6712576731088</c:v>
                </c:pt>
                <c:pt idx="79">
                  <c:v>4227.6997186109693</c:v>
                </c:pt>
                <c:pt idx="80">
                  <c:v>4222.5187140538483</c:v>
                </c:pt>
                <c:pt idx="81">
                  <c:v>4200.5756359295701</c:v>
                </c:pt>
                <c:pt idx="82">
                  <c:v>4196.0041613203448</c:v>
                </c:pt>
                <c:pt idx="83">
                  <c:v>4167.3562537692042</c:v>
                </c:pt>
                <c:pt idx="84">
                  <c:v>4160.3466593683925</c:v>
                </c:pt>
                <c:pt idx="85">
                  <c:v>4162.4800141860314</c:v>
                </c:pt>
                <c:pt idx="86">
                  <c:v>4133.5273416609416</c:v>
                </c:pt>
                <c:pt idx="87">
                  <c:v>4133.2225766869933</c:v>
                </c:pt>
                <c:pt idx="88">
                  <c:v>4110.3652036408694</c:v>
                </c:pt>
                <c:pt idx="89">
                  <c:v>4099.698429552679</c:v>
                </c:pt>
                <c:pt idx="90">
                  <c:v>4082.3268260376249</c:v>
                </c:pt>
                <c:pt idx="91">
                  <c:v>4073.1838768191756</c:v>
                </c:pt>
                <c:pt idx="92">
                  <c:v>4069.8314621057443</c:v>
                </c:pt>
                <c:pt idx="93">
                  <c:v>4065.5647524704682</c:v>
                </c:pt>
                <c:pt idx="94">
                  <c:v>4034.173960153792</c:v>
                </c:pt>
                <c:pt idx="95">
                  <c:v>4022.5928911437563</c:v>
                </c:pt>
                <c:pt idx="96">
                  <c:v>3999.1259881497363</c:v>
                </c:pt>
                <c:pt idx="97">
                  <c:v>4016.49759166479</c:v>
                </c:pt>
                <c:pt idx="98">
                  <c:v>4013.7547068992549</c:v>
                </c:pt>
                <c:pt idx="99">
                  <c:v>3982.9734445304757</c:v>
                </c:pt>
                <c:pt idx="100">
                  <c:v>3977.1829100254581</c:v>
                </c:pt>
                <c:pt idx="101">
                  <c:v>3932.9919888029531</c:v>
                </c:pt>
                <c:pt idx="102">
                  <c:v>3914.7060903660545</c:v>
                </c:pt>
                <c:pt idx="103">
                  <c:v>3931.4681639332111</c:v>
                </c:pt>
                <c:pt idx="104">
                  <c:v>3890.9344223980856</c:v>
                </c:pt>
                <c:pt idx="105">
                  <c:v>3901.9059614602252</c:v>
                </c:pt>
                <c:pt idx="106">
                  <c:v>3895.8106619812588</c:v>
                </c:pt>
                <c:pt idx="107">
                  <c:v>3880.8771782577919</c:v>
                </c:pt>
                <c:pt idx="108">
                  <c:v>3856.1912153679787</c:v>
                </c:pt>
                <c:pt idx="109">
                  <c:v>3833.9433722697518</c:v>
                </c:pt>
                <c:pt idx="110">
                  <c:v>3822.0575382857674</c:v>
                </c:pt>
                <c:pt idx="111">
                  <c:v>3765.9807830792779</c:v>
                </c:pt>
                <c:pt idx="112">
                  <c:v>3787.9238612035565</c:v>
                </c:pt>
                <c:pt idx="113">
                  <c:v>3788.2286261775048</c:v>
                </c:pt>
                <c:pt idx="114">
                  <c:v>3782.1333266985384</c:v>
                </c:pt>
                <c:pt idx="115">
                  <c:v>3759.2759536524154</c:v>
                </c:pt>
                <c:pt idx="116">
                  <c:v>3782.7428566464355</c:v>
                </c:pt>
                <c:pt idx="117">
                  <c:v>3727.8851613357392</c:v>
                </c:pt>
                <c:pt idx="118">
                  <c:v>3715.0850324299104</c:v>
                </c:pt>
                <c:pt idx="119">
                  <c:v>3740.9900552155168</c:v>
                </c:pt>
                <c:pt idx="120">
                  <c:v>3711.4278527425304</c:v>
                </c:pt>
                <c:pt idx="121">
                  <c:v>3676.0751157645263</c:v>
                </c:pt>
                <c:pt idx="122">
                  <c:v>3655.0463325620935</c:v>
                </c:pt>
                <c:pt idx="123">
                  <c:v>3661.1416320410599</c:v>
                </c:pt>
                <c:pt idx="124">
                  <c:v>3641.9414386823159</c:v>
                </c:pt>
                <c:pt idx="125">
                  <c:v>3633.7127843857115</c:v>
                </c:pt>
                <c:pt idx="126">
                  <c:v>3632.4937244899183</c:v>
                </c:pt>
                <c:pt idx="127">
                  <c:v>3598.6648123816553</c:v>
                </c:pt>
                <c:pt idx="128">
                  <c:v>3574.2836144657908</c:v>
                </c:pt>
                <c:pt idx="129">
                  <c:v>3580.3789139447572</c:v>
                </c:pt>
                <c:pt idx="130">
                  <c:v>3573.6740845178947</c:v>
                </c:pt>
                <c:pt idx="131">
                  <c:v>3558.435835820479</c:v>
                </c:pt>
                <c:pt idx="132">
                  <c:v>3544.4166470188566</c:v>
                </c:pt>
                <c:pt idx="133">
                  <c:v>3549.2928866020288</c:v>
                </c:pt>
                <c:pt idx="134">
                  <c:v>3537.4070526180453</c:v>
                </c:pt>
                <c:pt idx="135">
                  <c:v>3511.8067948063872</c:v>
                </c:pt>
                <c:pt idx="136">
                  <c:v>3495.3494862131784</c:v>
                </c:pt>
                <c:pt idx="137">
                  <c:v>3479.8064725418144</c:v>
                </c:pt>
                <c:pt idx="138">
                  <c:v>3474.9302329586417</c:v>
                </c:pt>
                <c:pt idx="139">
                  <c:v>3459.9967492351739</c:v>
                </c:pt>
                <c:pt idx="140">
                  <c:v>3488.9494217602637</c:v>
                </c:pt>
                <c:pt idx="141">
                  <c:v>3440.4917909024825</c:v>
                </c:pt>
                <c:pt idx="142">
                  <c:v>3447.1966203293455</c:v>
                </c:pt>
                <c:pt idx="143">
                  <c:v>3408.1867036639615</c:v>
                </c:pt>
                <c:pt idx="144">
                  <c:v>3379.2340311388716</c:v>
                </c:pt>
                <c:pt idx="145">
                  <c:v>3381.3673859565097</c:v>
                </c:pt>
                <c:pt idx="146">
                  <c:v>3358.5100129103862</c:v>
                </c:pt>
                <c:pt idx="147">
                  <c:v>3372.2244367380604</c:v>
                </c:pt>
                <c:pt idx="148">
                  <c:v>3367.0434321809394</c:v>
                </c:pt>
                <c:pt idx="149">
                  <c:v>3329.252575411349</c:v>
                </c:pt>
                <c:pt idx="150">
                  <c:v>3307.3094972870699</c:v>
                </c:pt>
                <c:pt idx="151">
                  <c:v>3317.6715064013129</c:v>
                </c:pt>
                <c:pt idx="152">
                  <c:v>3297.8617830946728</c:v>
                </c:pt>
                <c:pt idx="153">
                  <c:v>3274.0901151267044</c:v>
                </c:pt>
                <c:pt idx="154">
                  <c:v>3280.1854146056708</c:v>
                </c:pt>
                <c:pt idx="155">
                  <c:v>3250.9279771066331</c:v>
                </c:pt>
                <c:pt idx="156">
                  <c:v>3242.0897928621321</c:v>
                </c:pt>
                <c:pt idx="157">
                  <c:v>3245.1374426016146</c:v>
                </c:pt>
                <c:pt idx="158">
                  <c:v>3229.5944289302511</c:v>
                </c:pt>
                <c:pt idx="159">
                  <c:v>3244.2231476797701</c:v>
                </c:pt>
                <c:pt idx="160">
                  <c:v>3212.8323553630939</c:v>
                </c:pt>
                <c:pt idx="161">
                  <c:v>3190.584512264867</c:v>
                </c:pt>
                <c:pt idx="162">
                  <c:v>3176.2605584892967</c:v>
                </c:pt>
                <c:pt idx="163">
                  <c:v>3136.9458768499644</c:v>
                </c:pt>
                <c:pt idx="164">
                  <c:v>3139.9935265894474</c:v>
                </c:pt>
                <c:pt idx="165">
                  <c:v>3155.231775286863</c:v>
                </c:pt>
                <c:pt idx="166">
                  <c:v>3133.5934621365332</c:v>
                </c:pt>
                <c:pt idx="167">
                  <c:v>3099.7645500282706</c:v>
                </c:pt>
                <c:pt idx="168">
                  <c:v>3068.3737577115944</c:v>
                </c:pt>
                <c:pt idx="169">
                  <c:v>3082.3929465132169</c:v>
                </c:pt>
                <c:pt idx="170">
                  <c:v>3072.640467346871</c:v>
                </c:pt>
                <c:pt idx="171">
                  <c:v>3046.7354445612646</c:v>
                </c:pt>
                <c:pt idx="172">
                  <c:v>3047.6497394831094</c:v>
                </c:pt>
                <c:pt idx="173">
                  <c:v>3046.7354445612646</c:v>
                </c:pt>
                <c:pt idx="174">
                  <c:v>3025.0971314109347</c:v>
                </c:pt>
                <c:pt idx="175">
                  <c:v>3005.2874081042942</c:v>
                </c:pt>
                <c:pt idx="176">
                  <c:v>2991.2682193026722</c:v>
                </c:pt>
                <c:pt idx="177">
                  <c:v>2973.2870858397218</c:v>
                </c:pt>
                <c:pt idx="178">
                  <c:v>2961.4012518557374</c:v>
                </c:pt>
                <c:pt idx="179">
                  <c:v>2951.3440077154428</c:v>
                </c:pt>
                <c:pt idx="180">
                  <c:v>2943.724883366735</c:v>
                </c:pt>
                <c:pt idx="181">
                  <c:v>2940.0677036793559</c:v>
                </c:pt>
                <c:pt idx="182">
                  <c:v>2897.7053723005406</c:v>
                </c:pt>
                <c:pt idx="183">
                  <c:v>2933.3628742524929</c:v>
                </c:pt>
                <c:pt idx="184">
                  <c:v>2886.1243032905045</c:v>
                </c:pt>
                <c:pt idx="185">
                  <c:v>2902.276846909765</c:v>
                </c:pt>
                <c:pt idx="186">
                  <c:v>2877.8956489939005</c:v>
                </c:pt>
                <c:pt idx="187">
                  <c:v>2859.9145155309498</c:v>
                </c:pt>
                <c:pt idx="188">
                  <c:v>2838.2762023806195</c:v>
                </c:pt>
                <c:pt idx="189">
                  <c:v>2819.6855389697726</c:v>
                </c:pt>
                <c:pt idx="190">
                  <c:v>2802.3139354547193</c:v>
                </c:pt>
                <c:pt idx="191">
                  <c:v>2797.1329308975978</c:v>
                </c:pt>
                <c:pt idx="192">
                  <c:v>2791.0376314186315</c:v>
                </c:pt>
                <c:pt idx="193">
                  <c:v>2779.1517974346475</c:v>
                </c:pt>
                <c:pt idx="194">
                  <c:v>2780.3708573304407</c:v>
                </c:pt>
                <c:pt idx="195">
                  <c:v>2730.9989315508142</c:v>
                </c:pt>
                <c:pt idx="196">
                  <c:v>2761.4754289456455</c:v>
                </c:pt>
                <c:pt idx="197">
                  <c:v>2743.4942954826952</c:v>
                </c:pt>
                <c:pt idx="198">
                  <c:v>2739.2275858474186</c:v>
                </c:pt>
                <c:pt idx="199">
                  <c:v>2711.1892082441741</c:v>
                </c:pt>
                <c:pt idx="200">
                  <c:v>2702.0462590257248</c:v>
                </c:pt>
                <c:pt idx="201">
                  <c:v>2691.6842499114823</c:v>
                </c:pt>
                <c:pt idx="202">
                  <c:v>2688.3318351980506</c:v>
                </c:pt>
                <c:pt idx="203">
                  <c:v>2682.2365357190843</c:v>
                </c:pt>
                <c:pt idx="204">
                  <c:v>2637.4360845486826</c:v>
                </c:pt>
                <c:pt idx="205">
                  <c:v>2641.3980292100109</c:v>
                </c:pt>
                <c:pt idx="206">
                  <c:v>2624.0264256949572</c:v>
                </c:pt>
                <c:pt idx="207">
                  <c:v>2608.4834120235937</c:v>
                </c:pt>
                <c:pt idx="208">
                  <c:v>2609.0929419714898</c:v>
                </c:pt>
                <c:pt idx="209">
                  <c:v>2572.8259100716409</c:v>
                </c:pt>
                <c:pt idx="210">
                  <c:v>2570.9973202279507</c:v>
                </c:pt>
                <c:pt idx="211">
                  <c:v>2545.0922974423447</c:v>
                </c:pt>
                <c:pt idx="212">
                  <c:v>2556.3686014784321</c:v>
                </c:pt>
                <c:pt idx="213">
                  <c:v>2542.9589426247062</c:v>
                </c:pt>
                <c:pt idx="214">
                  <c:v>2510.044325438289</c:v>
                </c:pt>
                <c:pt idx="215">
                  <c:v>2497.8537264803563</c:v>
                </c:pt>
                <c:pt idx="216">
                  <c:v>2499.682316324046</c:v>
                </c:pt>
                <c:pt idx="217">
                  <c:v>2471.3391737468532</c:v>
                </c:pt>
                <c:pt idx="218">
                  <c:v>2473.167763590543</c:v>
                </c:pt>
                <c:pt idx="219">
                  <c:v>2467.6819940594737</c:v>
                </c:pt>
                <c:pt idx="220">
                  <c:v>2452.4437453620581</c:v>
                </c:pt>
                <c:pt idx="221">
                  <c:v>2437.2054966646429</c:v>
                </c:pt>
                <c:pt idx="222">
                  <c:v>2416.7862434101057</c:v>
                </c:pt>
                <c:pt idx="223">
                  <c:v>2419.5291281756408</c:v>
                </c:pt>
                <c:pt idx="224">
                  <c:v>2379.3001516144636</c:v>
                </c:pt>
                <c:pt idx="225">
                  <c:v>2364.3666678909963</c:v>
                </c:pt>
                <c:pt idx="226">
                  <c:v>2360.0999582557197</c:v>
                </c:pt>
                <c:pt idx="227">
                  <c:v>2354.3094237507021</c:v>
                </c:pt>
                <c:pt idx="228">
                  <c:v>2355.223718672547</c:v>
                </c:pt>
                <c:pt idx="229">
                  <c:v>2337.8521151574932</c:v>
                </c:pt>
                <c:pt idx="230">
                  <c:v>2319.5662167205946</c:v>
                </c:pt>
                <c:pt idx="231">
                  <c:v>2319.5662167205946</c:v>
                </c:pt>
                <c:pt idx="232">
                  <c:v>2303.7184380752824</c:v>
                </c:pt>
                <c:pt idx="233">
                  <c:v>2304.6327329971268</c:v>
                </c:pt>
                <c:pt idx="234">
                  <c:v>2269.8895259670198</c:v>
                </c:pt>
                <c:pt idx="235">
                  <c:v>2286.0420695862799</c:v>
                </c:pt>
                <c:pt idx="236">
                  <c:v>2250.6893326082763</c:v>
                </c:pt>
                <c:pt idx="237">
                  <c:v>2212.2889458907894</c:v>
                </c:pt>
                <c:pt idx="238">
                  <c:v>2209.5460611252543</c:v>
                </c:pt>
                <c:pt idx="239">
                  <c:v>2169.6218495380258</c:v>
                </c:pt>
                <c:pt idx="240">
                  <c:v>2171.4504393817151</c:v>
                </c:pt>
                <c:pt idx="241">
                  <c:v>2210.4603560470996</c:v>
                </c:pt>
                <c:pt idx="242">
                  <c:v>2147.3740064397989</c:v>
                </c:pt>
                <c:pt idx="243">
                  <c:v>2139.1453521431945</c:v>
                </c:pt>
                <c:pt idx="244">
                  <c:v>2148.8978313095408</c:v>
                </c:pt>
                <c:pt idx="245">
                  <c:v>2147.9835363876955</c:v>
                </c:pt>
                <c:pt idx="246">
                  <c:v>2127.2595181592105</c:v>
                </c:pt>
                <c:pt idx="247">
                  <c:v>2110.1926796181051</c:v>
                </c:pt>
                <c:pt idx="248">
                  <c:v>2080.0209471972221</c:v>
                </c:pt>
                <c:pt idx="249">
                  <c:v>2094.9544309206894</c:v>
                </c:pt>
                <c:pt idx="250">
                  <c:v>2063.258873630065</c:v>
                </c:pt>
                <c:pt idx="251">
                  <c:v>2055.3349843074088</c:v>
                </c:pt>
                <c:pt idx="252">
                  <c:v>2036.7443208965619</c:v>
                </c:pt>
                <c:pt idx="253">
                  <c:v>2022.7251320949397</c:v>
                </c:pt>
                <c:pt idx="254">
                  <c:v>2010.8392981109557</c:v>
                </c:pt>
                <c:pt idx="255">
                  <c:v>2012.3631229806967</c:v>
                </c:pt>
                <c:pt idx="256">
                  <c:v>2009.9250031891106</c:v>
                </c:pt>
                <c:pt idx="257">
                  <c:v>1995.9058143874884</c:v>
                </c:pt>
                <c:pt idx="258">
                  <c:v>1963.6007271489675</c:v>
                </c:pt>
                <c:pt idx="259">
                  <c:v>1973.6579712892619</c:v>
                </c:pt>
                <c:pt idx="260">
                  <c:v>1938.0004693373089</c:v>
                </c:pt>
                <c:pt idx="261">
                  <c:v>1934.0385246759813</c:v>
                </c:pt>
                <c:pt idx="262">
                  <c:v>1906.3049120466849</c:v>
                </c:pt>
                <c:pt idx="263">
                  <c:v>1918.8002759785659</c:v>
                </c:pt>
                <c:pt idx="264">
                  <c:v>1873.3902948602674</c:v>
                </c:pt>
                <c:pt idx="265">
                  <c:v>1887.4094836618897</c:v>
                </c:pt>
                <c:pt idx="266">
                  <c:v>1906.3049120466849</c:v>
                </c:pt>
                <c:pt idx="267">
                  <c:v>1836.5137330125217</c:v>
                </c:pt>
                <c:pt idx="268">
                  <c:v>1870.3426451207843</c:v>
                </c:pt>
                <c:pt idx="269">
                  <c:v>1844.7423873091261</c:v>
                </c:pt>
                <c:pt idx="270">
                  <c:v>1825.5421939503826</c:v>
                </c:pt>
                <c:pt idx="271">
                  <c:v>1807.2562955134838</c:v>
                </c:pt>
                <c:pt idx="272">
                  <c:v>1788.6656321026367</c:v>
                </c:pt>
                <c:pt idx="273">
                  <c:v>1791.4085168681718</c:v>
                </c:pt>
                <c:pt idx="274">
                  <c:v>1773.1226184312729</c:v>
                </c:pt>
                <c:pt idx="275">
                  <c:v>1744.7794758540799</c:v>
                </c:pt>
                <c:pt idx="276">
                  <c:v>1753.9224250725294</c:v>
                </c:pt>
                <c:pt idx="277">
                  <c:v>1703.3314393971098</c:v>
                </c:pt>
                <c:pt idx="278">
                  <c:v>1710.0362688239727</c:v>
                </c:pt>
                <c:pt idx="279">
                  <c:v>1730.7602870524579</c:v>
                </c:pt>
                <c:pt idx="280">
                  <c:v>1713.9982134853008</c:v>
                </c:pt>
                <c:pt idx="281">
                  <c:v>1696.0170800223505</c:v>
                </c:pt>
                <c:pt idx="282">
                  <c:v>1710.0362688239727</c:v>
                </c:pt>
                <c:pt idx="283">
                  <c:v>1685.959835882056</c:v>
                </c:pt>
                <c:pt idx="284">
                  <c:v>1664.321522731726</c:v>
                </c:pt>
                <c:pt idx="285">
                  <c:v>1612.5114771605131</c:v>
                </c:pt>
                <c:pt idx="286">
                  <c:v>1604.587587837857</c:v>
                </c:pt>
                <c:pt idx="287">
                  <c:v>1623.1782512487039</c:v>
                </c:pt>
                <c:pt idx="288">
                  <c:v>1595.7494035933562</c:v>
                </c:pt>
                <c:pt idx="289">
                  <c:v>1578.6825650522505</c:v>
                </c:pt>
                <c:pt idx="290">
                  <c:v>1566.1872011203698</c:v>
                </c:pt>
                <c:pt idx="291">
                  <c:v>1573.5015604951293</c:v>
                </c:pt>
                <c:pt idx="292">
                  <c:v>1553.0823072405924</c:v>
                </c:pt>
                <c:pt idx="293">
                  <c:v>1541.1964732566084</c:v>
                </c:pt>
                <c:pt idx="294">
                  <c:v>1528.3963443507796</c:v>
                </c:pt>
                <c:pt idx="295">
                  <c:v>1506.1485012525527</c:v>
                </c:pt>
                <c:pt idx="296">
                  <c:v>1505.2342063307078</c:v>
                </c:pt>
                <c:pt idx="297">
                  <c:v>1524.129634715503</c:v>
                </c:pt>
                <c:pt idx="298">
                  <c:v>1473.233884066135</c:v>
                </c:pt>
                <c:pt idx="299">
                  <c:v>1475.062473909825</c:v>
                </c:pt>
                <c:pt idx="300">
                  <c:v>1471.7100591963936</c:v>
                </c:pt>
                <c:pt idx="301">
                  <c:v>1431.1763176612681</c:v>
                </c:pt>
                <c:pt idx="302">
                  <c:v>1438.4906770360276</c:v>
                </c:pt>
                <c:pt idx="303">
                  <c:v>1406.7951197454033</c:v>
                </c:pt>
              </c:numCache>
            </c:numRef>
          </c:xVal>
          <c:yVal>
            <c:numRef>
              <c:f>CFD_Results!$J$53:$J$356</c:f>
              <c:numCache>
                <c:formatCode>0.000</c:formatCode>
                <c:ptCount val="304"/>
                <c:pt idx="0">
                  <c:v>0.60172691824983904</c:v>
                </c:pt>
                <c:pt idx="1">
                  <c:v>0.60082925849234092</c:v>
                </c:pt>
                <c:pt idx="2">
                  <c:v>0.6061775896186451</c:v>
                </c:pt>
                <c:pt idx="3">
                  <c:v>0.60187314711297524</c:v>
                </c:pt>
                <c:pt idx="4">
                  <c:v>0.59752856569503976</c:v>
                </c:pt>
                <c:pt idx="5">
                  <c:v>0.60231123415313759</c:v>
                </c:pt>
                <c:pt idx="6">
                  <c:v>0.60941738369794263</c:v>
                </c:pt>
                <c:pt idx="7">
                  <c:v>0.6070189081038766</c:v>
                </c:pt>
                <c:pt idx="8">
                  <c:v>0.60377776395973481</c:v>
                </c:pt>
                <c:pt idx="9">
                  <c:v>0.60216011123731239</c:v>
                </c:pt>
                <c:pt idx="10">
                  <c:v>0.61177054631391126</c:v>
                </c:pt>
                <c:pt idx="11">
                  <c:v>0.60437413115335015</c:v>
                </c:pt>
                <c:pt idx="12">
                  <c:v>0.60835881897239019</c:v>
                </c:pt>
                <c:pt idx="13">
                  <c:v>0.60759232133483454</c:v>
                </c:pt>
                <c:pt idx="14">
                  <c:v>0.59913690963521105</c:v>
                </c:pt>
                <c:pt idx="15">
                  <c:v>0.60711113099617409</c:v>
                </c:pt>
                <c:pt idx="16">
                  <c:v>0.60905788005074302</c:v>
                </c:pt>
                <c:pt idx="17">
                  <c:v>0.60485547092871539</c:v>
                </c:pt>
                <c:pt idx="18">
                  <c:v>0.61231843949451681</c:v>
                </c:pt>
                <c:pt idx="19">
                  <c:v>0.60988645323507784</c:v>
                </c:pt>
                <c:pt idx="20">
                  <c:v>0.60876560479587538</c:v>
                </c:pt>
                <c:pt idx="21">
                  <c:v>0.60384831534150896</c:v>
                </c:pt>
                <c:pt idx="22">
                  <c:v>0.60564862036914002</c:v>
                </c:pt>
                <c:pt idx="23">
                  <c:v>0.6082974727717918</c:v>
                </c:pt>
                <c:pt idx="24">
                  <c:v>0.60786457731313492</c:v>
                </c:pt>
                <c:pt idx="25">
                  <c:v>0.61327216717604494</c:v>
                </c:pt>
                <c:pt idx="26">
                  <c:v>0.60597281038159856</c:v>
                </c:pt>
                <c:pt idx="27">
                  <c:v>0.6028377589451458</c:v>
                </c:pt>
                <c:pt idx="28">
                  <c:v>0.61237712858804916</c:v>
                </c:pt>
                <c:pt idx="29">
                  <c:v>0.60931416056904308</c:v>
                </c:pt>
                <c:pt idx="30">
                  <c:v>0.61842323178203507</c:v>
                </c:pt>
                <c:pt idx="31">
                  <c:v>0.61191109047923464</c:v>
                </c:pt>
                <c:pt idx="32">
                  <c:v>0.60811273948870603</c:v>
                </c:pt>
                <c:pt idx="33">
                  <c:v>0.61012800679594703</c:v>
                </c:pt>
                <c:pt idx="34">
                  <c:v>0.60869287867293398</c:v>
                </c:pt>
                <c:pt idx="35">
                  <c:v>0.61252330973495828</c:v>
                </c:pt>
                <c:pt idx="36">
                  <c:v>0.60917336186108051</c:v>
                </c:pt>
                <c:pt idx="37">
                  <c:v>0.60734322471617019</c:v>
                </c:pt>
                <c:pt idx="38">
                  <c:v>0.61149535156202761</c:v>
                </c:pt>
                <c:pt idx="39">
                  <c:v>0.61933901221625398</c:v>
                </c:pt>
                <c:pt idx="40">
                  <c:v>0.61368381478679579</c:v>
                </c:pt>
                <c:pt idx="41">
                  <c:v>0.60876421837293304</c:v>
                </c:pt>
                <c:pt idx="42">
                  <c:v>0.60873074408614691</c:v>
                </c:pt>
                <c:pt idx="43">
                  <c:v>0.61304771350010234</c:v>
                </c:pt>
                <c:pt idx="44">
                  <c:v>0.61620841042412033</c:v>
                </c:pt>
                <c:pt idx="45">
                  <c:v>0.62073660622497884</c:v>
                </c:pt>
                <c:pt idx="46">
                  <c:v>0.62776770545124672</c:v>
                </c:pt>
                <c:pt idx="47">
                  <c:v>0.61719417505688889</c:v>
                </c:pt>
                <c:pt idx="48">
                  <c:v>0.61367026607201791</c:v>
                </c:pt>
                <c:pt idx="49">
                  <c:v>0.61306906795416449</c:v>
                </c:pt>
                <c:pt idx="50">
                  <c:v>0.61691324493870781</c:v>
                </c:pt>
                <c:pt idx="51">
                  <c:v>0.61256692770005938</c:v>
                </c:pt>
                <c:pt idx="52">
                  <c:v>0.62185095173639371</c:v>
                </c:pt>
                <c:pt idx="53">
                  <c:v>0.61703199266656195</c:v>
                </c:pt>
                <c:pt idx="54">
                  <c:v>0.61978734545472003</c:v>
                </c:pt>
                <c:pt idx="55">
                  <c:v>0.62177338880957023</c:v>
                </c:pt>
                <c:pt idx="56">
                  <c:v>0.6231546921293436</c:v>
                </c:pt>
                <c:pt idx="57">
                  <c:v>0.62507920100405834</c:v>
                </c:pt>
                <c:pt idx="58">
                  <c:v>0.62876540537564818</c:v>
                </c:pt>
                <c:pt idx="59">
                  <c:v>0.62926213903371364</c:v>
                </c:pt>
                <c:pt idx="60">
                  <c:v>0.6145039045891022</c:v>
                </c:pt>
                <c:pt idx="61">
                  <c:v>0.61876996037783272</c:v>
                </c:pt>
                <c:pt idx="62">
                  <c:v>0.62196876360475906</c:v>
                </c:pt>
                <c:pt idx="63">
                  <c:v>0.62702410636370876</c:v>
                </c:pt>
                <c:pt idx="64">
                  <c:v>0.62330277116360711</c:v>
                </c:pt>
                <c:pt idx="65">
                  <c:v>0.6224569006343651</c:v>
                </c:pt>
                <c:pt idx="66">
                  <c:v>0.62110138681190363</c:v>
                </c:pt>
                <c:pt idx="67">
                  <c:v>0.61954369230090978</c:v>
                </c:pt>
                <c:pt idx="68">
                  <c:v>0.62103025030476278</c:v>
                </c:pt>
                <c:pt idx="69">
                  <c:v>0.62089898820209732</c:v>
                </c:pt>
                <c:pt idx="70">
                  <c:v>0.62281434776851696</c:v>
                </c:pt>
                <c:pt idx="71">
                  <c:v>0.61816907171078783</c:v>
                </c:pt>
                <c:pt idx="72">
                  <c:v>0.62522164731275542</c:v>
                </c:pt>
                <c:pt idx="73">
                  <c:v>0.6255215027515838</c:v>
                </c:pt>
                <c:pt idx="74">
                  <c:v>0.63065087823155408</c:v>
                </c:pt>
                <c:pt idx="75">
                  <c:v>0.62804381501650952</c:v>
                </c:pt>
                <c:pt idx="76">
                  <c:v>0.63369931267291491</c:v>
                </c:pt>
                <c:pt idx="77">
                  <c:v>0.63456706288400599</c:v>
                </c:pt>
                <c:pt idx="78">
                  <c:v>0.62820612574555257</c:v>
                </c:pt>
                <c:pt idx="79">
                  <c:v>0.63060098092108152</c:v>
                </c:pt>
                <c:pt idx="80">
                  <c:v>0.62778893087288457</c:v>
                </c:pt>
                <c:pt idx="81">
                  <c:v>0.63130514809695326</c:v>
                </c:pt>
                <c:pt idx="82">
                  <c:v>0.62846197764621914</c:v>
                </c:pt>
                <c:pt idx="83">
                  <c:v>0.63404828383408096</c:v>
                </c:pt>
                <c:pt idx="84">
                  <c:v>0.63379102741725801</c:v>
                </c:pt>
                <c:pt idx="85">
                  <c:v>0.63102258500849262</c:v>
                </c:pt>
                <c:pt idx="86">
                  <c:v>0.63243597454253409</c:v>
                </c:pt>
                <c:pt idx="87">
                  <c:v>0.63058245548379188</c:v>
                </c:pt>
                <c:pt idx="88">
                  <c:v>0.63605571927676197</c:v>
                </c:pt>
                <c:pt idx="89">
                  <c:v>0.6342559291529537</c:v>
                </c:pt>
                <c:pt idx="90">
                  <c:v>0.63634792013358321</c:v>
                </c:pt>
                <c:pt idx="91">
                  <c:v>0.63535490468818712</c:v>
                </c:pt>
                <c:pt idx="92">
                  <c:v>0.63282954003527425</c:v>
                </c:pt>
                <c:pt idx="93">
                  <c:v>0.63123179028333054</c:v>
                </c:pt>
                <c:pt idx="94">
                  <c:v>0.63400741002595429</c:v>
                </c:pt>
                <c:pt idx="95">
                  <c:v>0.63253827789629835</c:v>
                </c:pt>
                <c:pt idx="96">
                  <c:v>0.63901128770748294</c:v>
                </c:pt>
                <c:pt idx="97">
                  <c:v>0.62982769810092265</c:v>
                </c:pt>
                <c:pt idx="98">
                  <c:v>0.62460283455658316</c:v>
                </c:pt>
                <c:pt idx="99">
                  <c:v>0.63080928138409165</c:v>
                </c:pt>
                <c:pt idx="100">
                  <c:v>0.62997149206605885</c:v>
                </c:pt>
                <c:pt idx="101">
                  <c:v>0.64094071512842121</c:v>
                </c:pt>
                <c:pt idx="102">
                  <c:v>0.64175655668259213</c:v>
                </c:pt>
                <c:pt idx="103">
                  <c:v>0.63123792836008974</c:v>
                </c:pt>
                <c:pt idx="104">
                  <c:v>0.64103468445728273</c:v>
                </c:pt>
                <c:pt idx="105">
                  <c:v>0.6374631471031923</c:v>
                </c:pt>
                <c:pt idx="106">
                  <c:v>0.63203179623780004</c:v>
                </c:pt>
                <c:pt idx="107">
                  <c:v>0.63641770587820734</c:v>
                </c:pt>
                <c:pt idx="108">
                  <c:v>0.64014796594260137</c:v>
                </c:pt>
                <c:pt idx="109">
                  <c:v>0.64195713107002028</c:v>
                </c:pt>
                <c:pt idx="110">
                  <c:v>0.64341327087455691</c:v>
                </c:pt>
                <c:pt idx="111">
                  <c:v>0.65638271601074327</c:v>
                </c:pt>
                <c:pt idx="112">
                  <c:v>0.64867960885238629</c:v>
                </c:pt>
                <c:pt idx="113">
                  <c:v>0.64595674031687988</c:v>
                </c:pt>
                <c:pt idx="114">
                  <c:v>0.64031060548730445</c:v>
                </c:pt>
                <c:pt idx="115">
                  <c:v>0.646928826346023</c:v>
                </c:pt>
                <c:pt idx="116">
                  <c:v>0.63273911665272131</c:v>
                </c:pt>
                <c:pt idx="117">
                  <c:v>0.65100099962151137</c:v>
                </c:pt>
                <c:pt idx="118">
                  <c:v>0.65139512653351106</c:v>
                </c:pt>
                <c:pt idx="119">
                  <c:v>0.634319002209356</c:v>
                </c:pt>
                <c:pt idx="120">
                  <c:v>0.64474638593697764</c:v>
                </c:pt>
                <c:pt idx="121">
                  <c:v>0.64886490315535683</c:v>
                </c:pt>
                <c:pt idx="122">
                  <c:v>0.65353988152222708</c:v>
                </c:pt>
                <c:pt idx="123">
                  <c:v>0.65010886813568591</c:v>
                </c:pt>
                <c:pt idx="124">
                  <c:v>0.65160855734930467</c:v>
                </c:pt>
                <c:pt idx="125">
                  <c:v>0.64978715159897316</c:v>
                </c:pt>
                <c:pt idx="126">
                  <c:v>0.64550969904184508</c:v>
                </c:pt>
                <c:pt idx="127">
                  <c:v>0.6547678660739773</c:v>
                </c:pt>
                <c:pt idx="128">
                  <c:v>0.65723978822872564</c:v>
                </c:pt>
                <c:pt idx="129">
                  <c:v>0.65510498096040826</c:v>
                </c:pt>
                <c:pt idx="130">
                  <c:v>0.65438637148192369</c:v>
                </c:pt>
                <c:pt idx="131">
                  <c:v>0.65498867926340487</c:v>
                </c:pt>
                <c:pt idx="132">
                  <c:v>0.65419800340524004</c:v>
                </c:pt>
                <c:pt idx="133">
                  <c:v>0.64873303713918717</c:v>
                </c:pt>
                <c:pt idx="134">
                  <c:v>0.64968269833216508</c:v>
                </c:pt>
                <c:pt idx="135">
                  <c:v>0.64938305807580787</c:v>
                </c:pt>
                <c:pt idx="136">
                  <c:v>0.65667913583569792</c:v>
                </c:pt>
                <c:pt idx="137">
                  <c:v>0.65742213561055629</c:v>
                </c:pt>
                <c:pt idx="138">
                  <c:v>0.65107727591299547</c:v>
                </c:pt>
                <c:pt idx="139">
                  <c:v>0.65530247506224681</c:v>
                </c:pt>
                <c:pt idx="140">
                  <c:v>0.63992990535579342</c:v>
                </c:pt>
                <c:pt idx="141">
                  <c:v>0.6540327417172872</c:v>
                </c:pt>
                <c:pt idx="142">
                  <c:v>0.64832879159278223</c:v>
                </c:pt>
                <c:pt idx="143">
                  <c:v>0.66009453998585155</c:v>
                </c:pt>
                <c:pt idx="144">
                  <c:v>0.66441884961932285</c:v>
                </c:pt>
                <c:pt idx="145">
                  <c:v>0.66052084003554379</c:v>
                </c:pt>
                <c:pt idx="146">
                  <c:v>0.66460247377403636</c:v>
                </c:pt>
                <c:pt idx="147">
                  <c:v>0.65221914732600272</c:v>
                </c:pt>
                <c:pt idx="148">
                  <c:v>0.65403739040869202</c:v>
                </c:pt>
                <c:pt idx="149">
                  <c:v>0.66390393311607843</c:v>
                </c:pt>
                <c:pt idx="150">
                  <c:v>0.66441100217172544</c:v>
                </c:pt>
                <c:pt idx="151">
                  <c:v>0.65779502737774864</c:v>
                </c:pt>
                <c:pt idx="152">
                  <c:v>0.66043937264111297</c:v>
                </c:pt>
                <c:pt idx="153">
                  <c:v>0.66704254484569103</c:v>
                </c:pt>
                <c:pt idx="154">
                  <c:v>0.65898596315189328</c:v>
                </c:pt>
                <c:pt idx="155">
                  <c:v>0.66505648907038872</c:v>
                </c:pt>
                <c:pt idx="156">
                  <c:v>0.66564662519413842</c:v>
                </c:pt>
                <c:pt idx="157">
                  <c:v>0.66226417308878183</c:v>
                </c:pt>
                <c:pt idx="158">
                  <c:v>0.66016491118901743</c:v>
                </c:pt>
                <c:pt idx="159">
                  <c:v>0.65237805517788217</c:v>
                </c:pt>
                <c:pt idx="160">
                  <c:v>0.65702886596346777</c:v>
                </c:pt>
                <c:pt idx="161">
                  <c:v>0.66342336560505677</c:v>
                </c:pt>
                <c:pt idx="162">
                  <c:v>0.66595269201201168</c:v>
                </c:pt>
                <c:pt idx="163">
                  <c:v>0.677087634613593</c:v>
                </c:pt>
                <c:pt idx="164">
                  <c:v>0.67213790259441686</c:v>
                </c:pt>
                <c:pt idx="165">
                  <c:v>0.66140961150252364</c:v>
                </c:pt>
                <c:pt idx="166">
                  <c:v>0.66476934505496343</c:v>
                </c:pt>
                <c:pt idx="167">
                  <c:v>0.67328977441193238</c:v>
                </c:pt>
                <c:pt idx="168">
                  <c:v>0.68213580923581651</c:v>
                </c:pt>
                <c:pt idx="169">
                  <c:v>0.67117170436568563</c:v>
                </c:pt>
                <c:pt idx="170">
                  <c:v>0.67187060193366976</c:v>
                </c:pt>
                <c:pt idx="171">
                  <c:v>0.67813300475412963</c:v>
                </c:pt>
                <c:pt idx="172">
                  <c:v>0.67270392523903277</c:v>
                </c:pt>
                <c:pt idx="173">
                  <c:v>0.66738449891508722</c:v>
                </c:pt>
                <c:pt idx="174">
                  <c:v>0.67205752671859331</c:v>
                </c:pt>
                <c:pt idx="175">
                  <c:v>0.67750339737958931</c:v>
                </c:pt>
                <c:pt idx="176">
                  <c:v>0.67460057920077043</c:v>
                </c:pt>
                <c:pt idx="177">
                  <c:v>0.68180747543527387</c:v>
                </c:pt>
                <c:pt idx="178">
                  <c:v>0.67867259586083128</c:v>
                </c:pt>
                <c:pt idx="179">
                  <c:v>0.67988439057085504</c:v>
                </c:pt>
                <c:pt idx="180">
                  <c:v>0.67677915408241529</c:v>
                </c:pt>
                <c:pt idx="181">
                  <c:v>0.67286750319957267</c:v>
                </c:pt>
                <c:pt idx="182">
                  <c:v>0.68872412585599441</c:v>
                </c:pt>
                <c:pt idx="183">
                  <c:v>0.66630924326716645</c:v>
                </c:pt>
                <c:pt idx="184">
                  <c:v>0.68570668523683331</c:v>
                </c:pt>
                <c:pt idx="185">
                  <c:v>0.67081393721754434</c:v>
                </c:pt>
                <c:pt idx="186">
                  <c:v>0.67779543672110609</c:v>
                </c:pt>
                <c:pt idx="187">
                  <c:v>0.68117005178139611</c:v>
                </c:pt>
                <c:pt idx="188">
                  <c:v>0.68687755673501005</c:v>
                </c:pt>
                <c:pt idx="189">
                  <c:v>0.68618621318375217</c:v>
                </c:pt>
                <c:pt idx="190">
                  <c:v>0.69114487070784403</c:v>
                </c:pt>
                <c:pt idx="191">
                  <c:v>0.68851831383982887</c:v>
                </c:pt>
                <c:pt idx="192">
                  <c:v>0.68864566585648501</c:v>
                </c:pt>
                <c:pt idx="193">
                  <c:v>0.68453863980726837</c:v>
                </c:pt>
                <c:pt idx="194">
                  <c:v>0.68153596754630918</c:v>
                </c:pt>
                <c:pt idx="195">
                  <c:v>0.69985682329887045</c:v>
                </c:pt>
                <c:pt idx="196">
                  <c:v>0.68030303303475936</c:v>
                </c:pt>
                <c:pt idx="197">
                  <c:v>0.67915006423593793</c:v>
                </c:pt>
                <c:pt idx="198">
                  <c:v>0.68069180639860993</c:v>
                </c:pt>
                <c:pt idx="199">
                  <c:v>0.6886738052486584</c:v>
                </c:pt>
                <c:pt idx="200">
                  <c:v>0.68689391986711612</c:v>
                </c:pt>
                <c:pt idx="201">
                  <c:v>0.68641000547673769</c:v>
                </c:pt>
                <c:pt idx="202">
                  <c:v>0.68537386733000893</c:v>
                </c:pt>
                <c:pt idx="203">
                  <c:v>0.67876656295673687</c:v>
                </c:pt>
                <c:pt idx="204">
                  <c:v>0.69835848548702484</c:v>
                </c:pt>
                <c:pt idx="205">
                  <c:v>0.68957913428580475</c:v>
                </c:pt>
                <c:pt idx="206">
                  <c:v>0.69083580347385898</c:v>
                </c:pt>
                <c:pt idx="207">
                  <c:v>0.6921105357138746</c:v>
                </c:pt>
                <c:pt idx="208">
                  <c:v>0.68975681906129382</c:v>
                </c:pt>
                <c:pt idx="209">
                  <c:v>0.70072667083535434</c:v>
                </c:pt>
                <c:pt idx="210">
                  <c:v>0.69721509040306462</c:v>
                </c:pt>
                <c:pt idx="211">
                  <c:v>0.70674610847284214</c:v>
                </c:pt>
                <c:pt idx="212">
                  <c:v>0.69325457271364466</c:v>
                </c:pt>
                <c:pt idx="213">
                  <c:v>0.69363885246211776</c:v>
                </c:pt>
                <c:pt idx="214">
                  <c:v>0.70413438764337377</c:v>
                </c:pt>
                <c:pt idx="215">
                  <c:v>0.70285540312031458</c:v>
                </c:pt>
                <c:pt idx="216">
                  <c:v>0.69809470406259488</c:v>
                </c:pt>
                <c:pt idx="217">
                  <c:v>0.70903651303011883</c:v>
                </c:pt>
                <c:pt idx="218">
                  <c:v>0.70283350513336218</c:v>
                </c:pt>
                <c:pt idx="219">
                  <c:v>0.70000375786585556</c:v>
                </c:pt>
                <c:pt idx="220">
                  <c:v>0.70083021342595908</c:v>
                </c:pt>
                <c:pt idx="221">
                  <c:v>0.70380411034957246</c:v>
                </c:pt>
                <c:pt idx="222">
                  <c:v>0.70746490428023301</c:v>
                </c:pt>
                <c:pt idx="223">
                  <c:v>0.70327945554509297</c:v>
                </c:pt>
                <c:pt idx="224">
                  <c:v>0.71627570904495763</c:v>
                </c:pt>
                <c:pt idx="225">
                  <c:v>0.71785777843272947</c:v>
                </c:pt>
                <c:pt idx="226">
                  <c:v>0.72014551119455006</c:v>
                </c:pt>
                <c:pt idx="227">
                  <c:v>0.71114635646660651</c:v>
                </c:pt>
                <c:pt idx="228">
                  <c:v>0.70241852545430361</c:v>
                </c:pt>
                <c:pt idx="229">
                  <c:v>0.71013014660927476</c:v>
                </c:pt>
                <c:pt idx="230">
                  <c:v>0.71567097582371642</c:v>
                </c:pt>
                <c:pt idx="231">
                  <c:v>0.70724187291160312</c:v>
                </c:pt>
                <c:pt idx="232">
                  <c:v>0.71082058775984358</c:v>
                </c:pt>
                <c:pt idx="233">
                  <c:v>0.70098612337296129</c:v>
                </c:pt>
                <c:pt idx="234">
                  <c:v>0.71615424651063264</c:v>
                </c:pt>
                <c:pt idx="235">
                  <c:v>0.69929249157538242</c:v>
                </c:pt>
                <c:pt idx="236">
                  <c:v>0.71648790797374351</c:v>
                </c:pt>
                <c:pt idx="237">
                  <c:v>0.73248713370127183</c:v>
                </c:pt>
                <c:pt idx="238">
                  <c:v>0.72714072412390629</c:v>
                </c:pt>
                <c:pt idx="239">
                  <c:v>0.74341231995046042</c:v>
                </c:pt>
                <c:pt idx="240">
                  <c:v>0.73629824537694188</c:v>
                </c:pt>
                <c:pt idx="241">
                  <c:v>0.70629629068291488</c:v>
                </c:pt>
                <c:pt idx="242">
                  <c:v>0.74025645873157364</c:v>
                </c:pt>
                <c:pt idx="243">
                  <c:v>0.7378449822379135</c:v>
                </c:pt>
                <c:pt idx="244">
                  <c:v>0.72274481371498123</c:v>
                </c:pt>
                <c:pt idx="245">
                  <c:v>0.7153093632740537</c:v>
                </c:pt>
                <c:pt idx="246">
                  <c:v>0.72435124118378924</c:v>
                </c:pt>
                <c:pt idx="247">
                  <c:v>0.72505771767758886</c:v>
                </c:pt>
                <c:pt idx="248">
                  <c:v>0.74015516023562711</c:v>
                </c:pt>
                <c:pt idx="249">
                  <c:v>0.7240310670257919</c:v>
                </c:pt>
                <c:pt idx="250">
                  <c:v>0.73630082443544986</c:v>
                </c:pt>
                <c:pt idx="251">
                  <c:v>0.74158007967339112</c:v>
                </c:pt>
                <c:pt idx="252">
                  <c:v>0.74539236709678902</c:v>
                </c:pt>
                <c:pt idx="253">
                  <c:v>0.7457316168970276</c:v>
                </c:pt>
                <c:pt idx="254">
                  <c:v>0.7432506591631769</c:v>
                </c:pt>
                <c:pt idx="255">
                  <c:v>0.73433943511675115</c:v>
                </c:pt>
                <c:pt idx="256">
                  <c:v>0.73259382816805008</c:v>
                </c:pt>
                <c:pt idx="257">
                  <c:v>0.72622411063733983</c:v>
                </c:pt>
                <c:pt idx="258">
                  <c:v>0.74549939984004709</c:v>
                </c:pt>
                <c:pt idx="259">
                  <c:v>0.73392925940157716</c:v>
                </c:pt>
                <c:pt idx="260">
                  <c:v>0.75129501855178904</c:v>
                </c:pt>
                <c:pt idx="261">
                  <c:v>0.74040420944720098</c:v>
                </c:pt>
                <c:pt idx="262">
                  <c:v>0.75996484864419356</c:v>
                </c:pt>
                <c:pt idx="263">
                  <c:v>0.73965833107642887</c:v>
                </c:pt>
                <c:pt idx="264">
                  <c:v>0.76708978892262525</c:v>
                </c:pt>
                <c:pt idx="265">
                  <c:v>0.74664304776071733</c:v>
                </c:pt>
                <c:pt idx="266">
                  <c:v>0.72466463593738628</c:v>
                </c:pt>
                <c:pt idx="267">
                  <c:v>0.76734214376087595</c:v>
                </c:pt>
                <c:pt idx="268">
                  <c:v>0.73847714149233146</c:v>
                </c:pt>
                <c:pt idx="269">
                  <c:v>0.74667739149716261</c:v>
                </c:pt>
                <c:pt idx="270">
                  <c:v>0.75637495392935972</c:v>
                </c:pt>
                <c:pt idx="271">
                  <c:v>0.76012124984447238</c:v>
                </c:pt>
                <c:pt idx="272">
                  <c:v>0.77019896516591235</c:v>
                </c:pt>
                <c:pt idx="273">
                  <c:v>0.74967241834235998</c:v>
                </c:pt>
                <c:pt idx="274">
                  <c:v>0.75848293545454082</c:v>
                </c:pt>
                <c:pt idx="275">
                  <c:v>0.77850154575147157</c:v>
                </c:pt>
                <c:pt idx="276">
                  <c:v>0.75987583397758318</c:v>
                </c:pt>
                <c:pt idx="277">
                  <c:v>0.78990438995801016</c:v>
                </c:pt>
                <c:pt idx="278">
                  <c:v>0.781211325271704</c:v>
                </c:pt>
                <c:pt idx="279">
                  <c:v>0.75569391182544099</c:v>
                </c:pt>
                <c:pt idx="280">
                  <c:v>0.75893202132018711</c:v>
                </c:pt>
                <c:pt idx="281">
                  <c:v>0.76625043140137705</c:v>
                </c:pt>
                <c:pt idx="282">
                  <c:v>0.74413739019074387</c:v>
                </c:pt>
                <c:pt idx="283">
                  <c:v>0.75764093669718213</c:v>
                </c:pt>
                <c:pt idx="284">
                  <c:v>0.76515109826462591</c:v>
                </c:pt>
                <c:pt idx="285">
                  <c:v>0.80680407198347537</c:v>
                </c:pt>
                <c:pt idx="286">
                  <c:v>0.80975949444074025</c:v>
                </c:pt>
                <c:pt idx="287">
                  <c:v>0.77820211815598439</c:v>
                </c:pt>
                <c:pt idx="288">
                  <c:v>0.78839224675690234</c:v>
                </c:pt>
                <c:pt idx="289">
                  <c:v>0.79911835068575865</c:v>
                </c:pt>
                <c:pt idx="290">
                  <c:v>0.80065094371155943</c:v>
                </c:pt>
                <c:pt idx="291">
                  <c:v>0.78188539899837217</c:v>
                </c:pt>
                <c:pt idx="292">
                  <c:v>0.797208311779523</c:v>
                </c:pt>
                <c:pt idx="293">
                  <c:v>0.79045879135129649</c:v>
                </c:pt>
                <c:pt idx="294">
                  <c:v>0.79709787105252172</c:v>
                </c:pt>
                <c:pt idx="295">
                  <c:v>0.80901532791889474</c:v>
                </c:pt>
                <c:pt idx="296">
                  <c:v>0.79398528642829491</c:v>
                </c:pt>
                <c:pt idx="297">
                  <c:v>0.76382211235164155</c:v>
                </c:pt>
                <c:pt idx="298">
                  <c:v>0.80377790193713416</c:v>
                </c:pt>
                <c:pt idx="299">
                  <c:v>0.79225776699195338</c:v>
                </c:pt>
                <c:pt idx="300">
                  <c:v>0.78709692667673992</c:v>
                </c:pt>
                <c:pt idx="301">
                  <c:v>0.82240157161611138</c:v>
                </c:pt>
                <c:pt idx="302">
                  <c:v>0.8017441706752898</c:v>
                </c:pt>
                <c:pt idx="303">
                  <c:v>0.82802076347220555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CFD_Results!$D$53:$D$400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CFD_Results!$E$53:$E$530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EXP_Validação!$I$20:$I$298</c:f>
              <c:numCache>
                <c:formatCode>0.00E+00</c:formatCode>
                <c:ptCount val="279"/>
              </c:numCache>
            </c:numRef>
          </c:xVal>
          <c:yVal>
            <c:numRef>
              <c:f>EXP_Validação!$J$20:$J$298</c:f>
              <c:numCache>
                <c:formatCode>0.00</c:formatCode>
                <c:ptCount val="27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EXP_Validação!$N$20:$N$345</c:f>
              <c:numCache>
                <c:formatCode>0.00</c:formatCode>
                <c:ptCount val="326"/>
                <c:pt idx="0">
                  <c:v>5946.8938112368514</c:v>
                </c:pt>
                <c:pt idx="1">
                  <c:v>5963.9774729125575</c:v>
                </c:pt>
                <c:pt idx="2">
                  <c:v>5986.3997788619208</c:v>
                </c:pt>
                <c:pt idx="3">
                  <c:v>5947.9615400915827</c:v>
                </c:pt>
                <c:pt idx="4">
                  <c:v>5900.9814704833925</c:v>
                </c:pt>
                <c:pt idx="5">
                  <c:v>5926.2510533787072</c:v>
                </c:pt>
                <c:pt idx="6">
                  <c:v>5917.7092225408542</c:v>
                </c:pt>
                <c:pt idx="7">
                  <c:v>5885.6773568989056</c:v>
                </c:pt>
                <c:pt idx="8">
                  <c:v>5883.8978088076865</c:v>
                </c:pt>
                <c:pt idx="9">
                  <c:v>5870.0173336961752</c:v>
                </c:pt>
                <c:pt idx="10">
                  <c:v>5828.7318179798867</c:v>
                </c:pt>
                <c:pt idx="11">
                  <c:v>5815.9190717231077</c:v>
                </c:pt>
                <c:pt idx="12">
                  <c:v>5803.4622350845721</c:v>
                </c:pt>
                <c:pt idx="13">
                  <c:v>5815.2072524866198</c:v>
                </c:pt>
                <c:pt idx="14">
                  <c:v>5803.8181447028146</c:v>
                </c:pt>
                <c:pt idx="15">
                  <c:v>5767.8712732601853</c:v>
                </c:pt>
                <c:pt idx="16">
                  <c:v>5730.856672962821</c:v>
                </c:pt>
                <c:pt idx="17">
                  <c:v>5751.1435212027218</c:v>
                </c:pt>
                <c:pt idx="18">
                  <c:v>5758.9735328040879</c:v>
                </c:pt>
                <c:pt idx="19">
                  <c:v>5709.8580054864324</c:v>
                </c:pt>
                <c:pt idx="20">
                  <c:v>5699.1807169391168</c:v>
                </c:pt>
                <c:pt idx="21">
                  <c:v>5646.506093439024</c:v>
                </c:pt>
                <c:pt idx="22">
                  <c:v>5667.5047609154126</c:v>
                </c:pt>
                <c:pt idx="23">
                  <c:v>5661.0983877870231</c:v>
                </c:pt>
                <c:pt idx="24">
                  <c:v>5637.964262601171</c:v>
                </c:pt>
                <c:pt idx="25">
                  <c:v>5602.0173911585398</c:v>
                </c:pt>
                <c:pt idx="26">
                  <c:v>5629.7783413815614</c:v>
                </c:pt>
                <c:pt idx="27">
                  <c:v>5598.1023853578572</c:v>
                </c:pt>
                <c:pt idx="28">
                  <c:v>5583.510091009859</c:v>
                </c:pt>
                <c:pt idx="29">
                  <c:v>5592.4078314659555</c:v>
                </c:pt>
                <c:pt idx="30">
                  <c:v>5589.2046449017607</c:v>
                </c:pt>
                <c:pt idx="31">
                  <c:v>5556.1050504050809</c:v>
                </c:pt>
                <c:pt idx="32">
                  <c:v>5538.309569492887</c:v>
                </c:pt>
                <c:pt idx="33">
                  <c:v>5518.0227212529862</c:v>
                </c:pt>
                <c:pt idx="34">
                  <c:v>5501.2949691955237</c:v>
                </c:pt>
                <c:pt idx="35">
                  <c:v>5492.3972287394272</c:v>
                </c:pt>
                <c:pt idx="36">
                  <c:v>5462.500820806943</c:v>
                </c:pt>
                <c:pt idx="37">
                  <c:v>5499.1595114860611</c:v>
                </c:pt>
                <c:pt idx="38">
                  <c:v>5460.3653630974786</c:v>
                </c:pt>
                <c:pt idx="39">
                  <c:v>5450.0439841684065</c:v>
                </c:pt>
                <c:pt idx="40">
                  <c:v>5422.283033945384</c:v>
                </c:pt>
                <c:pt idx="41">
                  <c:v>5388.4716202122172</c:v>
                </c:pt>
                <c:pt idx="42">
                  <c:v>5354.6602064790495</c:v>
                </c:pt>
                <c:pt idx="43">
                  <c:v>5375.3029643371938</c:v>
                </c:pt>
                <c:pt idx="44">
                  <c:v>5358.9311218979765</c:v>
                </c:pt>
                <c:pt idx="45">
                  <c:v>5352.1688391513417</c:v>
                </c:pt>
                <c:pt idx="46">
                  <c:v>5328.3228947290036</c:v>
                </c:pt>
                <c:pt idx="47">
                  <c:v>5337.5765448033435</c:v>
                </c:pt>
                <c:pt idx="48">
                  <c:v>5290.5964751951524</c:v>
                </c:pt>
                <c:pt idx="49">
                  <c:v>5278.1396385566159</c:v>
                </c:pt>
                <c:pt idx="50">
                  <c:v>5258.2086999349604</c:v>
                </c:pt>
                <c:pt idx="51">
                  <c:v>5246.1077729146682</c:v>
                </c:pt>
                <c:pt idx="52">
                  <c:v>5225.1091054382796</c:v>
                </c:pt>
                <c:pt idx="53">
                  <c:v>5200.9072513976971</c:v>
                </c:pt>
                <c:pt idx="54">
                  <c:v>5215.1436361274509</c:v>
                </c:pt>
                <c:pt idx="55">
                  <c:v>5201.619070634184</c:v>
                </c:pt>
                <c:pt idx="56">
                  <c:v>5137.1994297320434</c:v>
                </c:pt>
                <c:pt idx="57">
                  <c:v>5151.4358144617981</c:v>
                </c:pt>
                <c:pt idx="58">
                  <c:v>5133.6403335496052</c:v>
                </c:pt>
                <c:pt idx="59">
                  <c:v>5126.8780508029704</c:v>
                </c:pt>
                <c:pt idx="60">
                  <c:v>5095.2020947792671</c:v>
                </c:pt>
                <c:pt idx="61">
                  <c:v>5085.5925350866819</c:v>
                </c:pt>
                <c:pt idx="62">
                  <c:v>5075.6270657758532</c:v>
                </c:pt>
                <c:pt idx="63">
                  <c:v>5066.7293253197568</c:v>
                </c:pt>
                <c:pt idx="64">
                  <c:v>5033.2738212048325</c:v>
                </c:pt>
                <c:pt idx="65">
                  <c:v>5030.0706346406387</c:v>
                </c:pt>
                <c:pt idx="66">
                  <c:v>5031.13836349537</c:v>
                </c:pt>
                <c:pt idx="67">
                  <c:v>5020.10516532981</c:v>
                </c:pt>
                <c:pt idx="68">
                  <c:v>5000.1742267081527</c:v>
                </c:pt>
                <c:pt idx="69">
                  <c:v>4977.3960111405459</c:v>
                </c:pt>
                <c:pt idx="70">
                  <c:v>4969.9219091574232</c:v>
                </c:pt>
                <c:pt idx="71">
                  <c:v>4953.5500667182059</c:v>
                </c:pt>
                <c:pt idx="72">
                  <c:v>4941.8050493161581</c:v>
                </c:pt>
                <c:pt idx="73">
                  <c:v>4928.2804838228922</c:v>
                </c:pt>
                <c:pt idx="74">
                  <c:v>4932.5513992418164</c:v>
                </c:pt>
                <c:pt idx="75">
                  <c:v>4899.0958951268931</c:v>
                </c:pt>
                <c:pt idx="76">
                  <c:v>4874.1822218498219</c:v>
                </c:pt>
                <c:pt idx="77">
                  <c:v>4905.858177873527</c:v>
                </c:pt>
                <c:pt idx="78">
                  <c:v>4879.5208661234801</c:v>
                </c:pt>
                <c:pt idx="79">
                  <c:v>4842.5062658261177</c:v>
                </c:pt>
                <c:pt idx="80">
                  <c:v>4809.0507617111944</c:v>
                </c:pt>
                <c:pt idx="81">
                  <c:v>4822.2194175862169</c:v>
                </c:pt>
                <c:pt idx="82">
                  <c:v>4805.8475751469996</c:v>
                </c:pt>
                <c:pt idx="83">
                  <c:v>4790.899371180757</c:v>
                </c:pt>
                <c:pt idx="84">
                  <c:v>4747.1224881367607</c:v>
                </c:pt>
                <c:pt idx="85">
                  <c:v>4729.3270072245668</c:v>
                </c:pt>
                <c:pt idx="86">
                  <c:v>4725.7679110421286</c:v>
                </c:pt>
                <c:pt idx="87">
                  <c:v>4720.7851763867138</c:v>
                </c:pt>
                <c:pt idx="88">
                  <c:v>4700.498328146813</c:v>
                </c:pt>
                <c:pt idx="89">
                  <c:v>4732.5301937887616</c:v>
                </c:pt>
                <c:pt idx="90">
                  <c:v>4656.7214451028167</c:v>
                </c:pt>
                <c:pt idx="91">
                  <c:v>4663.4837278494506</c:v>
                </c:pt>
                <c:pt idx="92">
                  <c:v>4663.4837278494506</c:v>
                </c:pt>
                <c:pt idx="93">
                  <c:v>4636.0786872446724</c:v>
                </c:pt>
                <c:pt idx="94">
                  <c:v>4610.4531947311134</c:v>
                </c:pt>
                <c:pt idx="95">
                  <c:v>4605.4704600756995</c:v>
                </c:pt>
                <c:pt idx="96">
                  <c:v>4576.9976906161892</c:v>
                </c:pt>
                <c:pt idx="97">
                  <c:v>4573.7945040519944</c:v>
                </c:pt>
                <c:pt idx="98">
                  <c:v>4567.7440405418492</c:v>
                </c:pt>
                <c:pt idx="99">
                  <c:v>4560.9817577952153</c:v>
                </c:pt>
                <c:pt idx="100">
                  <c:v>4538.2035422276067</c:v>
                </c:pt>
                <c:pt idx="101">
                  <c:v>4518.2726036059512</c:v>
                </c:pt>
                <c:pt idx="102">
                  <c:v>4505.4598573491712</c:v>
                </c:pt>
                <c:pt idx="103">
                  <c:v>4494.0707495653678</c:v>
                </c:pt>
                <c:pt idx="104">
                  <c:v>4468.0893474335644</c:v>
                </c:pt>
                <c:pt idx="105">
                  <c:v>4436.0574817916167</c:v>
                </c:pt>
                <c:pt idx="106">
                  <c:v>4459.9034262139567</c:v>
                </c:pt>
                <c:pt idx="107">
                  <c:v>4433.9220240821533</c:v>
                </c:pt>
                <c:pt idx="108">
                  <c:v>4397.9751526395221</c:v>
                </c:pt>
                <c:pt idx="109">
                  <c:v>4405.8051642408873</c:v>
                </c:pt>
                <c:pt idx="110">
                  <c:v>4400.8224295854734</c:v>
                </c:pt>
                <c:pt idx="111">
                  <c:v>4380.1796717273282</c:v>
                </c:pt>
                <c:pt idx="112">
                  <c:v>4360.6046427239153</c:v>
                </c:pt>
                <c:pt idx="113">
                  <c:v>4338.5382463927954</c:v>
                </c:pt>
                <c:pt idx="114">
                  <c:v>4329.2845963184554</c:v>
                </c:pt>
                <c:pt idx="115">
                  <c:v>4279.457249764313</c:v>
                </c:pt>
                <c:pt idx="116">
                  <c:v>4281.2367978555321</c:v>
                </c:pt>
                <c:pt idx="117">
                  <c:v>4263.0854073250948</c:v>
                </c:pt>
                <c:pt idx="118">
                  <c:v>4262.0176784703635</c:v>
                </c:pt>
                <c:pt idx="119">
                  <c:v>4285.5077132744582</c:v>
                </c:pt>
                <c:pt idx="120">
                  <c:v>4218.2407954263672</c:v>
                </c:pt>
                <c:pt idx="121">
                  <c:v>4203.2925914601246</c:v>
                </c:pt>
                <c:pt idx="122">
                  <c:v>4187.2766586391499</c:v>
                </c:pt>
                <c:pt idx="123">
                  <c:v>4189.4121163486134</c:v>
                </c:pt>
                <c:pt idx="124">
                  <c:v>4186.2089297844186</c:v>
                </c:pt>
                <c:pt idx="125">
                  <c:v>4177.3111893283221</c:v>
                </c:pt>
                <c:pt idx="126">
                  <c:v>4160.5834372708596</c:v>
                </c:pt>
                <c:pt idx="127">
                  <c:v>4143.4997755951536</c:v>
                </c:pt>
                <c:pt idx="128">
                  <c:v>4128.9074812471554</c:v>
                </c:pt>
                <c:pt idx="129">
                  <c:v>4105.7733560613042</c:v>
                </c:pt>
                <c:pt idx="130">
                  <c:v>4109.3324522437424</c:v>
                </c:pt>
                <c:pt idx="131">
                  <c:v>4095.4519771322307</c:v>
                </c:pt>
                <c:pt idx="132">
                  <c:v>4066.267388436233</c:v>
                </c:pt>
                <c:pt idx="133">
                  <c:v>4026.4055111929201</c:v>
                </c:pt>
                <c:pt idx="134">
                  <c:v>4028.1850592841402</c:v>
                </c:pt>
                <c:pt idx="135">
                  <c:v>3999.3563802063859</c:v>
                </c:pt>
                <c:pt idx="136">
                  <c:v>4005.4068437165315</c:v>
                </c:pt>
                <c:pt idx="137">
                  <c:v>3978.0018031117534</c:v>
                </c:pt>
                <c:pt idx="138">
                  <c:v>3966.612695327949</c:v>
                </c:pt>
                <c:pt idx="139">
                  <c:v>3944.1903893785861</c:v>
                </c:pt>
                <c:pt idx="140">
                  <c:v>3940.9872028143905</c:v>
                </c:pt>
                <c:pt idx="141">
                  <c:v>3940.2753835779031</c:v>
                </c:pt>
                <c:pt idx="142">
                  <c:v>3945.9699374698048</c:v>
                </c:pt>
                <c:pt idx="143">
                  <c:v>3877.6352907669821</c:v>
                </c:pt>
                <c:pt idx="144">
                  <c:v>3876.2116522940059</c:v>
                </c:pt>
                <c:pt idx="145">
                  <c:v>3853.7893463446421</c:v>
                </c:pt>
                <c:pt idx="146">
                  <c:v>3835.6379558142048</c:v>
                </c:pt>
                <c:pt idx="147">
                  <c:v>3835.2820461959614</c:v>
                </c:pt>
                <c:pt idx="148">
                  <c:v>3836.3497750506926</c:v>
                </c:pt>
                <c:pt idx="149">
                  <c:v>3806.809276736451</c:v>
                </c:pt>
                <c:pt idx="150">
                  <c:v>3795.7760785708915</c:v>
                </c:pt>
                <c:pt idx="151">
                  <c:v>3777.9805976586981</c:v>
                </c:pt>
                <c:pt idx="152">
                  <c:v>3785.4546996418194</c:v>
                </c:pt>
                <c:pt idx="153">
                  <c:v>3771.2183149120642</c:v>
                </c:pt>
                <c:pt idx="154">
                  <c:v>3711.425499047094</c:v>
                </c:pt>
                <c:pt idx="155">
                  <c:v>3690.070921952461</c:v>
                </c:pt>
                <c:pt idx="156">
                  <c:v>3703.2395778274849</c:v>
                </c:pt>
                <c:pt idx="157">
                  <c:v>3695.7654758443637</c:v>
                </c:pt>
                <c:pt idx="158">
                  <c:v>3702.8836682092406</c:v>
                </c:pt>
                <c:pt idx="159">
                  <c:v>3675.8345372227063</c:v>
                </c:pt>
                <c:pt idx="160">
                  <c:v>3644.8704004354895</c:v>
                </c:pt>
                <c:pt idx="161">
                  <c:v>3659.1067851652447</c:v>
                </c:pt>
                <c:pt idx="162">
                  <c:v>3633.8372022699295</c:v>
                </c:pt>
                <c:pt idx="163">
                  <c:v>3603.2289751009566</c:v>
                </c:pt>
                <c:pt idx="164">
                  <c:v>3592.5516865536406</c:v>
                </c:pt>
                <c:pt idx="165">
                  <c:v>3597.5344212090549</c:v>
                </c:pt>
                <c:pt idx="166">
                  <c:v>3596.1107827360788</c:v>
                </c:pt>
                <c:pt idx="167">
                  <c:v>3579.3830306786172</c:v>
                </c:pt>
                <c:pt idx="168">
                  <c:v>3554.113447783302</c:v>
                </c:pt>
                <c:pt idx="169">
                  <c:v>3503.9301916109162</c:v>
                </c:pt>
                <c:pt idx="170">
                  <c:v>3534.1825091616456</c:v>
                </c:pt>
                <c:pt idx="171">
                  <c:v>3504.6420108474044</c:v>
                </c:pt>
                <c:pt idx="172">
                  <c:v>3490.0497164994053</c:v>
                </c:pt>
                <c:pt idx="173">
                  <c:v>3477.5928798608697</c:v>
                </c:pt>
                <c:pt idx="174">
                  <c:v>3459.7973989486759</c:v>
                </c:pt>
                <c:pt idx="175">
                  <c:v>3450.5437488743355</c:v>
                </c:pt>
                <c:pt idx="176">
                  <c:v>3411.3936908675096</c:v>
                </c:pt>
                <c:pt idx="177">
                  <c:v>3412.4614197222413</c:v>
                </c:pt>
                <c:pt idx="178">
                  <c:v>3391.1068426276092</c:v>
                </c:pt>
                <c:pt idx="179">
                  <c:v>3368.3286270600015</c:v>
                </c:pt>
                <c:pt idx="180">
                  <c:v>3369.0404462964893</c:v>
                </c:pt>
                <c:pt idx="181">
                  <c:v>3382.5650117897562</c:v>
                </c:pt>
                <c:pt idx="182">
                  <c:v>3382.5650117897562</c:v>
                </c:pt>
                <c:pt idx="183">
                  <c:v>3333.805394090346</c:v>
                </c:pt>
                <c:pt idx="184">
                  <c:v>3291.4521495193248</c:v>
                </c:pt>
                <c:pt idx="185">
                  <c:v>3306.7562631038113</c:v>
                </c:pt>
                <c:pt idx="186">
                  <c:v>3298.2144322659587</c:v>
                </c:pt>
                <c:pt idx="187">
                  <c:v>3287.1812341003988</c:v>
                </c:pt>
                <c:pt idx="188">
                  <c:v>3256.5730069314254</c:v>
                </c:pt>
                <c:pt idx="189">
                  <c:v>3212.0843046509417</c:v>
                </c:pt>
                <c:pt idx="190">
                  <c:v>3228.8120567084038</c:v>
                </c:pt>
                <c:pt idx="191">
                  <c:v>3203.8983834313326</c:v>
                </c:pt>
                <c:pt idx="192">
                  <c:v>3208.8811180867469</c:v>
                </c:pt>
                <c:pt idx="193">
                  <c:v>3196.4242814482113</c:v>
                </c:pt>
                <c:pt idx="194">
                  <c:v>3141.9701098568989</c:v>
                </c:pt>
                <c:pt idx="195">
                  <c:v>3155.4946753501663</c:v>
                </c:pt>
                <c:pt idx="196">
                  <c:v>3149.4442118400202</c:v>
                </c:pt>
                <c:pt idx="197">
                  <c:v>3148.020573367045</c:v>
                </c:pt>
                <c:pt idx="198">
                  <c:v>3119.9037135257795</c:v>
                </c:pt>
                <c:pt idx="199">
                  <c:v>3096.7695883399274</c:v>
                </c:pt>
                <c:pt idx="200">
                  <c:v>3108.8705153602186</c:v>
                </c:pt>
                <c:pt idx="201">
                  <c:v>3081.8213843736849</c:v>
                </c:pt>
                <c:pt idx="202">
                  <c:v>3070.4322765898805</c:v>
                </c:pt>
                <c:pt idx="203">
                  <c:v>3050.8572475864676</c:v>
                </c:pt>
                <c:pt idx="204">
                  <c:v>3015.6221953803247</c:v>
                </c:pt>
                <c:pt idx="205">
                  <c:v>3050.5013379682241</c:v>
                </c:pt>
                <c:pt idx="206">
                  <c:v>2994.6235279039361</c:v>
                </c:pt>
                <c:pt idx="207">
                  <c:v>2998.5385337046187</c:v>
                </c:pt>
                <c:pt idx="208">
                  <c:v>2996.0471663769113</c:v>
                </c:pt>
                <c:pt idx="209">
                  <c:v>2952.9821025694032</c:v>
                </c:pt>
                <c:pt idx="210">
                  <c:v>2920.2384176909668</c:v>
                </c:pt>
                <c:pt idx="211">
                  <c:v>2934.474802420722</c:v>
                </c:pt>
                <c:pt idx="212">
                  <c:v>2914.5438637990646</c:v>
                </c:pt>
                <c:pt idx="213">
                  <c:v>2888.5624616672626</c:v>
                </c:pt>
                <c:pt idx="214">
                  <c:v>2902.7988463970173</c:v>
                </c:pt>
                <c:pt idx="215">
                  <c:v>2862.5810595354596</c:v>
                </c:pt>
                <c:pt idx="216">
                  <c:v>2868.2756134273613</c:v>
                </c:pt>
                <c:pt idx="217">
                  <c:v>2826.6341880928285</c:v>
                </c:pt>
                <c:pt idx="218">
                  <c:v>2846.9210363327293</c:v>
                </c:pt>
                <c:pt idx="219">
                  <c:v>2840.8705728225837</c:v>
                </c:pt>
                <c:pt idx="220">
                  <c:v>2823.0750919103898</c:v>
                </c:pt>
                <c:pt idx="221">
                  <c:v>2791.0432262684417</c:v>
                </c:pt>
                <c:pt idx="222">
                  <c:v>2796.3818705420999</c:v>
                </c:pt>
                <c:pt idx="223">
                  <c:v>2788.5518589407347</c:v>
                </c:pt>
                <c:pt idx="224">
                  <c:v>2756.8759029170301</c:v>
                </c:pt>
                <c:pt idx="225">
                  <c:v>2743.7072470420067</c:v>
                </c:pt>
                <c:pt idx="226">
                  <c:v>2752.9608971163475</c:v>
                </c:pt>
                <c:pt idx="227">
                  <c:v>2721.2849410926428</c:v>
                </c:pt>
                <c:pt idx="228">
                  <c:v>2685.3380696500121</c:v>
                </c:pt>
                <c:pt idx="229">
                  <c:v>2652.9502943898192</c:v>
                </c:pt>
                <c:pt idx="230">
                  <c:v>2655.4416617175266</c:v>
                </c:pt>
                <c:pt idx="231">
                  <c:v>2629.4602595857236</c:v>
                </c:pt>
                <c:pt idx="232">
                  <c:v>2611.3088690552863</c:v>
                </c:pt>
                <c:pt idx="233">
                  <c:v>2593.5133881430929</c:v>
                </c:pt>
                <c:pt idx="234">
                  <c:v>2566.4642571565582</c:v>
                </c:pt>
                <c:pt idx="235">
                  <c:v>2568.2438052477778</c:v>
                </c:pt>
                <c:pt idx="236">
                  <c:v>2560.0578840281687</c:v>
                </c:pt>
                <c:pt idx="237">
                  <c:v>2539.415126170024</c:v>
                </c:pt>
                <c:pt idx="238">
                  <c:v>2519.1282779301237</c:v>
                </c:pt>
                <c:pt idx="239">
                  <c:v>2513.433724038222</c:v>
                </c:pt>
                <c:pt idx="240">
                  <c:v>2501.6887066361737</c:v>
                </c:pt>
                <c:pt idx="241">
                  <c:v>2479.2664006868099</c:v>
                </c:pt>
                <c:pt idx="242">
                  <c:v>2524.8228318220258</c:v>
                </c:pt>
                <c:pt idx="243">
                  <c:v>2445.8108965718866</c:v>
                </c:pt>
                <c:pt idx="244">
                  <c:v>2386.3739903251594</c:v>
                </c:pt>
                <c:pt idx="245">
                  <c:v>2462.5386486293482</c:v>
                </c:pt>
                <c:pt idx="246">
                  <c:v>2430.5067829873997</c:v>
                </c:pt>
                <c:pt idx="247">
                  <c:v>2385.3062614704277</c:v>
                </c:pt>
                <c:pt idx="248">
                  <c:v>2407.0167481833041</c:v>
                </c:pt>
                <c:pt idx="249">
                  <c:v>2377.120340250819</c:v>
                </c:pt>
                <c:pt idx="250">
                  <c:v>2360.3925881933569</c:v>
                </c:pt>
                <c:pt idx="251">
                  <c:v>2343.6648361358943</c:v>
                </c:pt>
                <c:pt idx="252">
                  <c:v>2350.0712092642843</c:v>
                </c:pt>
                <c:pt idx="253">
                  <c:v>2316.6157051493606</c:v>
                </c:pt>
                <c:pt idx="254">
                  <c:v>2270.7033643959012</c:v>
                </c:pt>
                <c:pt idx="255">
                  <c:v>2276.042008669559</c:v>
                </c:pt>
                <c:pt idx="256">
                  <c:v>2244.0101430276104</c:v>
                </c:pt>
                <c:pt idx="257">
                  <c:v>2242.5865045546352</c:v>
                </c:pt>
                <c:pt idx="258">
                  <c:v>2262.873352794536</c:v>
                </c:pt>
                <c:pt idx="259">
                  <c:v>2230.485577534344</c:v>
                </c:pt>
                <c:pt idx="260">
                  <c:v>2209.1310004397114</c:v>
                </c:pt>
                <c:pt idx="261">
                  <c:v>2232.6210352438065</c:v>
                </c:pt>
                <c:pt idx="262">
                  <c:v>2267.8560874499503</c:v>
                </c:pt>
                <c:pt idx="263">
                  <c:v>2215.1814639498575</c:v>
                </c:pt>
                <c:pt idx="264">
                  <c:v>2167.1336654869347</c:v>
                </c:pt>
                <c:pt idx="265">
                  <c:v>2144.3554499193265</c:v>
                </c:pt>
                <c:pt idx="266">
                  <c:v>2128.6954267165966</c:v>
                </c:pt>
                <c:pt idx="267">
                  <c:v>2129.0513363348405</c:v>
                </c:pt>
                <c:pt idx="268">
                  <c:v>2112.6794938956223</c:v>
                </c:pt>
                <c:pt idx="269">
                  <c:v>2094.8840129834284</c:v>
                </c:pt>
                <c:pt idx="270">
                  <c:v>2081.7153571084054</c:v>
                </c:pt>
                <c:pt idx="271">
                  <c:v>2055.0221357401147</c:v>
                </c:pt>
                <c:pt idx="272">
                  <c:v>2068.546701233382</c:v>
                </c:pt>
                <c:pt idx="273">
                  <c:v>2027.9730047535804</c:v>
                </c:pt>
                <c:pt idx="274">
                  <c:v>2013.7366200238257</c:v>
                </c:pt>
                <c:pt idx="275">
                  <c:v>2017.6516258245083</c:v>
                </c:pt>
                <c:pt idx="276">
                  <c:v>1977.4338389629511</c:v>
                </c:pt>
                <c:pt idx="277">
                  <c:v>1970.3156465980735</c:v>
                </c:pt>
                <c:pt idx="278">
                  <c:v>2000.5679641488025</c:v>
                </c:pt>
                <c:pt idx="279">
                  <c:v>1929.3860405000282</c:v>
                </c:pt>
                <c:pt idx="280">
                  <c:v>1953.5878945406114</c:v>
                </c:pt>
                <c:pt idx="281">
                  <c:v>1919.0646615709561</c:v>
                </c:pt>
                <c:pt idx="282">
                  <c:v>1899.8455421857868</c:v>
                </c:pt>
                <c:pt idx="283">
                  <c:v>1919.4205711891998</c:v>
                </c:pt>
                <c:pt idx="284">
                  <c:v>1888.456434401983</c:v>
                </c:pt>
                <c:pt idx="285">
                  <c:v>1887.7446151654951</c:v>
                </c:pt>
                <c:pt idx="286">
                  <c:v>1851.4418341046203</c:v>
                </c:pt>
                <c:pt idx="287">
                  <c:v>1809.8004087700874</c:v>
                </c:pt>
                <c:pt idx="288">
                  <c:v>1829.7313473917443</c:v>
                </c:pt>
                <c:pt idx="289">
                  <c:v>1827.9517993005247</c:v>
                </c:pt>
                <c:pt idx="290">
                  <c:v>1779.9040008376023</c:v>
                </c:pt>
                <c:pt idx="291">
                  <c:v>1799.8349394592587</c:v>
                </c:pt>
                <c:pt idx="292">
                  <c:v>1786.6662835842355</c:v>
                </c:pt>
                <c:pt idx="293">
                  <c:v>1758.5494237429698</c:v>
                </c:pt>
                <c:pt idx="294">
                  <c:v>1749.2957736686292</c:v>
                </c:pt>
                <c:pt idx="295">
                  <c:v>1714.0607214624858</c:v>
                </c:pt>
                <c:pt idx="296">
                  <c:v>1704.4511617699011</c:v>
                </c:pt>
                <c:pt idx="297">
                  <c:v>1707.6543483340961</c:v>
                </c:pt>
                <c:pt idx="298">
                  <c:v>1672.0633865097088</c:v>
                </c:pt>
                <c:pt idx="299">
                  <c:v>1666.3688326178071</c:v>
                </c:pt>
                <c:pt idx="300">
                  <c:v>1648.5733517056135</c:v>
                </c:pt>
                <c:pt idx="301">
                  <c:v>1627.5746842292251</c:v>
                </c:pt>
                <c:pt idx="302">
                  <c:v>1617.6092149183967</c:v>
                </c:pt>
                <c:pt idx="303">
                  <c:v>1612.6264802629826</c:v>
                </c:pt>
                <c:pt idx="304">
                  <c:v>1604.7964686616172</c:v>
                </c:pt>
                <c:pt idx="305">
                  <c:v>1585.2214396582042</c:v>
                </c:pt>
                <c:pt idx="306">
                  <c:v>1558.8841279081578</c:v>
                </c:pt>
                <c:pt idx="307">
                  <c:v>1554.9691221074752</c:v>
                </c:pt>
                <c:pt idx="308">
                  <c:v>1531.1231776851357</c:v>
                </c:pt>
                <c:pt idx="309">
                  <c:v>1541.800466232452</c:v>
                </c:pt>
                <c:pt idx="310">
                  <c:v>1525.4286237932338</c:v>
                </c:pt>
                <c:pt idx="311">
                  <c:v>1500.1590408979191</c:v>
                </c:pt>
                <c:pt idx="312">
                  <c:v>1502.6504082256263</c:v>
                </c:pt>
                <c:pt idx="313">
                  <c:v>1476.3130964755796</c:v>
                </c:pt>
                <c:pt idx="314">
                  <c:v>1468.1271752559705</c:v>
                </c:pt>
                <c:pt idx="315">
                  <c:v>1474.8894580026042</c:v>
                </c:pt>
                <c:pt idx="316">
                  <c:v>1435.3834903775344</c:v>
                </c:pt>
                <c:pt idx="317">
                  <c:v>1432.8921230498272</c:v>
                </c:pt>
                <c:pt idx="318">
                  <c:v>1393.7420650430015</c:v>
                </c:pt>
                <c:pt idx="319">
                  <c:v>1386.26796305988</c:v>
                </c:pt>
                <c:pt idx="320">
                  <c:v>1351.7447300902247</c:v>
                </c:pt>
                <c:pt idx="321">
                  <c:v>1368.4724821476866</c:v>
                </c:pt>
                <c:pt idx="322">
                  <c:v>1342.1351703976402</c:v>
                </c:pt>
                <c:pt idx="323">
                  <c:v>1347.8297242895419</c:v>
                </c:pt>
              </c:numCache>
            </c:numRef>
          </c:xVal>
          <c:yVal>
            <c:numRef>
              <c:f>EXP_Validação!$O$20:$O$345</c:f>
              <c:numCache>
                <c:formatCode>0.00</c:formatCode>
                <c:ptCount val="326"/>
                <c:pt idx="0">
                  <c:v>0.58638063588822975</c:v>
                </c:pt>
                <c:pt idx="1">
                  <c:v>0.58367006803555643</c:v>
                </c:pt>
                <c:pt idx="2">
                  <c:v>0.57957505207071736</c:v>
                </c:pt>
                <c:pt idx="3">
                  <c:v>0.58385298302269251</c:v>
                </c:pt>
                <c:pt idx="4">
                  <c:v>0.59413862533282491</c:v>
                </c:pt>
                <c:pt idx="5">
                  <c:v>0.5846030840752644</c:v>
                </c:pt>
                <c:pt idx="6">
                  <c:v>0.58532807597204073</c:v>
                </c:pt>
                <c:pt idx="7">
                  <c:v>0.58733163347180328</c:v>
                </c:pt>
                <c:pt idx="8">
                  <c:v>0.58894054035598198</c:v>
                </c:pt>
                <c:pt idx="9">
                  <c:v>0.58499416878122845</c:v>
                </c:pt>
                <c:pt idx="10">
                  <c:v>0.58821870981644753</c:v>
                </c:pt>
                <c:pt idx="11">
                  <c:v>0.59229239487400598</c:v>
                </c:pt>
                <c:pt idx="12">
                  <c:v>0.5922248338838656</c:v>
                </c:pt>
                <c:pt idx="13">
                  <c:v>0.5864483271681693</c:v>
                </c:pt>
                <c:pt idx="14">
                  <c:v>0.58426065651832149</c:v>
                </c:pt>
                <c:pt idx="15">
                  <c:v>0.58966344567960505</c:v>
                </c:pt>
                <c:pt idx="16">
                  <c:v>0.59671780771311078</c:v>
                </c:pt>
                <c:pt idx="17">
                  <c:v>0.58806880785421212</c:v>
                </c:pt>
                <c:pt idx="18">
                  <c:v>0.58474422434270068</c:v>
                </c:pt>
                <c:pt idx="19">
                  <c:v>0.59155634954975767</c:v>
                </c:pt>
                <c:pt idx="20">
                  <c:v>0.58978503697911799</c:v>
                </c:pt>
                <c:pt idx="21">
                  <c:v>0.59603819800528357</c:v>
                </c:pt>
                <c:pt idx="22">
                  <c:v>0.59168591637123047</c:v>
                </c:pt>
                <c:pt idx="23">
                  <c:v>0.59293179346134106</c:v>
                </c:pt>
                <c:pt idx="24">
                  <c:v>0.59306695946059051</c:v>
                </c:pt>
                <c:pt idx="25">
                  <c:v>0.59824401979463293</c:v>
                </c:pt>
                <c:pt idx="26">
                  <c:v>0.58847887061319382</c:v>
                </c:pt>
                <c:pt idx="27">
                  <c:v>0.58956024570853427</c:v>
                </c:pt>
                <c:pt idx="28">
                  <c:v>0.59365126180959682</c:v>
                </c:pt>
                <c:pt idx="29">
                  <c:v>0.5881403617995602</c:v>
                </c:pt>
                <c:pt idx="30">
                  <c:v>0.58397156965090791</c:v>
                </c:pt>
                <c:pt idx="31">
                  <c:v>0.5889389630201739</c:v>
                </c:pt>
                <c:pt idx="32">
                  <c:v>0.589172826232783</c:v>
                </c:pt>
                <c:pt idx="33">
                  <c:v>0.59254292406500964</c:v>
                </c:pt>
                <c:pt idx="34">
                  <c:v>0.59242742996893571</c:v>
                </c:pt>
                <c:pt idx="35">
                  <c:v>0.59113144720922028</c:v>
                </c:pt>
                <c:pt idx="36">
                  <c:v>0.59549862798251807</c:v>
                </c:pt>
                <c:pt idx="37">
                  <c:v>0.58668866777413142</c:v>
                </c:pt>
                <c:pt idx="38">
                  <c:v>0.58979844195801523</c:v>
                </c:pt>
                <c:pt idx="39">
                  <c:v>0.5934144355893155</c:v>
                </c:pt>
                <c:pt idx="40">
                  <c:v>0.59130568512908976</c:v>
                </c:pt>
                <c:pt idx="41">
                  <c:v>0.59918553187283763</c:v>
                </c:pt>
                <c:pt idx="42">
                  <c:v>0.6016468810616894</c:v>
                </c:pt>
                <c:pt idx="43">
                  <c:v>0.59684699576060152</c:v>
                </c:pt>
                <c:pt idx="44">
                  <c:v>0.59607066098714501</c:v>
                </c:pt>
                <c:pt idx="45">
                  <c:v>0.59732533584332559</c:v>
                </c:pt>
                <c:pt idx="46">
                  <c:v>0.59569875074085843</c:v>
                </c:pt>
                <c:pt idx="47">
                  <c:v>0.59338114999417102</c:v>
                </c:pt>
                <c:pt idx="48">
                  <c:v>0.59832416360460816</c:v>
                </c:pt>
                <c:pt idx="49">
                  <c:v>0.59730036585037583</c:v>
                </c:pt>
                <c:pt idx="50">
                  <c:v>0.59882848208626926</c:v>
                </c:pt>
                <c:pt idx="51">
                  <c:v>0.60001732389433637</c:v>
                </c:pt>
                <c:pt idx="52">
                  <c:v>0.60350295380056429</c:v>
                </c:pt>
                <c:pt idx="53">
                  <c:v>0.60612435449823887</c:v>
                </c:pt>
                <c:pt idx="54">
                  <c:v>0.59778877022468679</c:v>
                </c:pt>
                <c:pt idx="55">
                  <c:v>0.60103506221008507</c:v>
                </c:pt>
                <c:pt idx="56">
                  <c:v>0.61031058782677172</c:v>
                </c:pt>
                <c:pt idx="57">
                  <c:v>0.60660125885565663</c:v>
                </c:pt>
                <c:pt idx="58">
                  <c:v>0.60553066380234877</c:v>
                </c:pt>
                <c:pt idx="59">
                  <c:v>0.60543211048381462</c:v>
                </c:pt>
                <c:pt idx="60">
                  <c:v>0.61045245317283969</c:v>
                </c:pt>
                <c:pt idx="61">
                  <c:v>0.60954538306803197</c:v>
                </c:pt>
                <c:pt idx="62">
                  <c:v>0.60443065631870541</c:v>
                </c:pt>
                <c:pt idx="63">
                  <c:v>0.60657889517764119</c:v>
                </c:pt>
                <c:pt idx="64">
                  <c:v>0.60864975431944701</c:v>
                </c:pt>
                <c:pt idx="65">
                  <c:v>0.60866283927615894</c:v>
                </c:pt>
                <c:pt idx="66">
                  <c:v>0.60626132904925722</c:v>
                </c:pt>
                <c:pt idx="67">
                  <c:v>0.60543710998142919</c:v>
                </c:pt>
                <c:pt idx="68">
                  <c:v>0.60962238792325052</c:v>
                </c:pt>
                <c:pt idx="69">
                  <c:v>0.60840235239720108</c:v>
                </c:pt>
                <c:pt idx="70">
                  <c:v>0.60845218623407138</c:v>
                </c:pt>
                <c:pt idx="71">
                  <c:v>0.60687995488155821</c:v>
                </c:pt>
                <c:pt idx="72">
                  <c:v>0.60981744806968063</c:v>
                </c:pt>
                <c:pt idx="73">
                  <c:v>0.60686537961031972</c:v>
                </c:pt>
                <c:pt idx="74">
                  <c:v>0.60601310695115473</c:v>
                </c:pt>
                <c:pt idx="75">
                  <c:v>0.60914466743341489</c:v>
                </c:pt>
                <c:pt idx="76">
                  <c:v>0.61434745578849626</c:v>
                </c:pt>
                <c:pt idx="77">
                  <c:v>0.60253265752924301</c:v>
                </c:pt>
                <c:pt idx="78">
                  <c:v>0.60616854080735472</c:v>
                </c:pt>
                <c:pt idx="79">
                  <c:v>0.61272029045924414</c:v>
                </c:pt>
                <c:pt idx="80">
                  <c:v>0.61892935085230749</c:v>
                </c:pt>
                <c:pt idx="81">
                  <c:v>0.61249487046458606</c:v>
                </c:pt>
                <c:pt idx="82">
                  <c:v>0.61169032834912196</c:v>
                </c:pt>
                <c:pt idx="83">
                  <c:v>0.6092631836950505</c:v>
                </c:pt>
                <c:pt idx="84">
                  <c:v>0.61958904342746057</c:v>
                </c:pt>
                <c:pt idx="85">
                  <c:v>0.61760403543508557</c:v>
                </c:pt>
                <c:pt idx="86">
                  <c:v>0.61939833913235842</c:v>
                </c:pt>
                <c:pt idx="87">
                  <c:v>0.61513483833473703</c:v>
                </c:pt>
                <c:pt idx="88">
                  <c:v>0.61903738714097345</c:v>
                </c:pt>
                <c:pt idx="89">
                  <c:v>0.60637980526926183</c:v>
                </c:pt>
                <c:pt idx="90">
                  <c:v>0.62305914021647868</c:v>
                </c:pt>
                <c:pt idx="91">
                  <c:v>0.61601519821852624</c:v>
                </c:pt>
                <c:pt idx="92">
                  <c:v>0.61210724613768341</c:v>
                </c:pt>
                <c:pt idx="93">
                  <c:v>0.61827153837171511</c:v>
                </c:pt>
                <c:pt idx="94">
                  <c:v>0.62062634726577992</c:v>
                </c:pt>
                <c:pt idx="95">
                  <c:v>0.62089009784053961</c:v>
                </c:pt>
                <c:pt idx="96">
                  <c:v>0.62524379194541468</c:v>
                </c:pt>
                <c:pt idx="97">
                  <c:v>0.62004018552751616</c:v>
                </c:pt>
                <c:pt idx="98">
                  <c:v>0.61908379205182185</c:v>
                </c:pt>
                <c:pt idx="99">
                  <c:v>0.61735689194030541</c:v>
                </c:pt>
                <c:pt idx="100">
                  <c:v>0.6214039552057965</c:v>
                </c:pt>
                <c:pt idx="101">
                  <c:v>0.62131786885540896</c:v>
                </c:pt>
                <c:pt idx="102">
                  <c:v>0.62461917990379034</c:v>
                </c:pt>
                <c:pt idx="103">
                  <c:v>0.62068597193281116</c:v>
                </c:pt>
                <c:pt idx="104">
                  <c:v>0.62454376318368876</c:v>
                </c:pt>
                <c:pt idx="105">
                  <c:v>0.63139032354059788</c:v>
                </c:pt>
                <c:pt idx="106">
                  <c:v>0.62244442066305627</c:v>
                </c:pt>
                <c:pt idx="107">
                  <c:v>0.62350577351600522</c:v>
                </c:pt>
                <c:pt idx="108">
                  <c:v>0.62937699979378459</c:v>
                </c:pt>
                <c:pt idx="109">
                  <c:v>0.62580665635365718</c:v>
                </c:pt>
                <c:pt idx="110">
                  <c:v>0.62364540961728832</c:v>
                </c:pt>
                <c:pt idx="111">
                  <c:v>0.62517046151522848</c:v>
                </c:pt>
                <c:pt idx="112">
                  <c:v>0.62214185160853031</c:v>
                </c:pt>
                <c:pt idx="113">
                  <c:v>0.63043995478958836</c:v>
                </c:pt>
                <c:pt idx="114">
                  <c:v>0.62329688688409324</c:v>
                </c:pt>
                <c:pt idx="115">
                  <c:v>0.63881752822235593</c:v>
                </c:pt>
                <c:pt idx="116">
                  <c:v>0.63677381284562362</c:v>
                </c:pt>
                <c:pt idx="117">
                  <c:v>0.6337171862952955</c:v>
                </c:pt>
                <c:pt idx="118">
                  <c:v>0.63250831091142157</c:v>
                </c:pt>
                <c:pt idx="119">
                  <c:v>0.62277084221104684</c:v>
                </c:pt>
                <c:pt idx="120">
                  <c:v>0.63649057919156748</c:v>
                </c:pt>
                <c:pt idx="121">
                  <c:v>0.6386375471202741</c:v>
                </c:pt>
                <c:pt idx="122">
                  <c:v>0.63655349686265172</c:v>
                </c:pt>
                <c:pt idx="123">
                  <c:v>0.63020369957474642</c:v>
                </c:pt>
                <c:pt idx="124">
                  <c:v>0.63491767733366211</c:v>
                </c:pt>
                <c:pt idx="125">
                  <c:v>0.62670980671887366</c:v>
                </c:pt>
                <c:pt idx="126">
                  <c:v>0.63186381221382604</c:v>
                </c:pt>
                <c:pt idx="127">
                  <c:v>0.6333984784548804</c:v>
                </c:pt>
                <c:pt idx="128">
                  <c:v>0.63314557968803797</c:v>
                </c:pt>
                <c:pt idx="129">
                  <c:v>0.6366534288586756</c:v>
                </c:pt>
                <c:pt idx="130">
                  <c:v>0.63201728032196136</c:v>
                </c:pt>
                <c:pt idx="131">
                  <c:v>0.63091803952472791</c:v>
                </c:pt>
                <c:pt idx="132">
                  <c:v>0.63687189890504781</c:v>
                </c:pt>
                <c:pt idx="133">
                  <c:v>0.64489695908440137</c:v>
                </c:pt>
                <c:pt idx="134">
                  <c:v>0.64180124202507627</c:v>
                </c:pt>
                <c:pt idx="135">
                  <c:v>0.64494453205740321</c:v>
                </c:pt>
                <c:pt idx="136">
                  <c:v>0.64149467342534983</c:v>
                </c:pt>
                <c:pt idx="137">
                  <c:v>0.64308846204740566</c:v>
                </c:pt>
                <c:pt idx="138">
                  <c:v>0.64590556122480947</c:v>
                </c:pt>
                <c:pt idx="139">
                  <c:v>0.64648956379272915</c:v>
                </c:pt>
                <c:pt idx="140">
                  <c:v>0.64416445917191212</c:v>
                </c:pt>
                <c:pt idx="141">
                  <c:v>0.64016542678640742</c:v>
                </c:pt>
                <c:pt idx="142">
                  <c:v>0.63262843768797206</c:v>
                </c:pt>
                <c:pt idx="143">
                  <c:v>0.65099313955369187</c:v>
                </c:pt>
                <c:pt idx="144">
                  <c:v>0.64874341137509184</c:v>
                </c:pt>
                <c:pt idx="145">
                  <c:v>0.65335170385771379</c:v>
                </c:pt>
                <c:pt idx="146">
                  <c:v>0.65147877491827988</c:v>
                </c:pt>
                <c:pt idx="147">
                  <c:v>0.64614954821619253</c:v>
                </c:pt>
                <c:pt idx="148">
                  <c:v>0.64488890090878481</c:v>
                </c:pt>
                <c:pt idx="149">
                  <c:v>0.64873881443559067</c:v>
                </c:pt>
                <c:pt idx="150">
                  <c:v>0.65109325612128732</c:v>
                </c:pt>
                <c:pt idx="151">
                  <c:v>0.65293384705706881</c:v>
                </c:pt>
                <c:pt idx="152">
                  <c:v>0.64522619300417672</c:v>
                </c:pt>
                <c:pt idx="153">
                  <c:v>0.6441309098242809</c:v>
                </c:pt>
                <c:pt idx="154">
                  <c:v>0.66260208177060709</c:v>
                </c:pt>
                <c:pt idx="155">
                  <c:v>0.66117424359848298</c:v>
                </c:pt>
                <c:pt idx="156">
                  <c:v>0.65977682251435277</c:v>
                </c:pt>
                <c:pt idx="157">
                  <c:v>0.65022386577581648</c:v>
                </c:pt>
                <c:pt idx="158">
                  <c:v>0.64297854446494251</c:v>
                </c:pt>
                <c:pt idx="159">
                  <c:v>0.65158403829214595</c:v>
                </c:pt>
                <c:pt idx="160">
                  <c:v>0.65648587093853916</c:v>
                </c:pt>
                <c:pt idx="161">
                  <c:v>0.64679547458115105</c:v>
                </c:pt>
                <c:pt idx="162">
                  <c:v>0.65668964920136819</c:v>
                </c:pt>
                <c:pt idx="163">
                  <c:v>0.65823701142982882</c:v>
                </c:pt>
                <c:pt idx="164">
                  <c:v>0.653608815638967</c:v>
                </c:pt>
                <c:pt idx="165">
                  <c:v>0.65030915900436614</c:v>
                </c:pt>
                <c:pt idx="166">
                  <c:v>0.64770124151049502</c:v>
                </c:pt>
                <c:pt idx="167">
                  <c:v>0.65052300837886434</c:v>
                </c:pt>
                <c:pt idx="168">
                  <c:v>0.65446177767867209</c:v>
                </c:pt>
                <c:pt idx="169">
                  <c:v>0.66691092383932526</c:v>
                </c:pt>
                <c:pt idx="170">
                  <c:v>0.65308120288663962</c:v>
                </c:pt>
                <c:pt idx="171">
                  <c:v>0.65859167878199298</c:v>
                </c:pt>
                <c:pt idx="172">
                  <c:v>0.6629228063861492</c:v>
                </c:pt>
                <c:pt idx="173">
                  <c:v>0.66040362864719093</c:v>
                </c:pt>
                <c:pt idx="174">
                  <c:v>0.65981237089974332</c:v>
                </c:pt>
                <c:pt idx="175">
                  <c:v>0.65839470404382017</c:v>
                </c:pt>
                <c:pt idx="176">
                  <c:v>0.666497334609229</c:v>
                </c:pt>
                <c:pt idx="177">
                  <c:v>0.66323337817410644</c:v>
                </c:pt>
                <c:pt idx="178">
                  <c:v>0.66600417739235951</c:v>
                </c:pt>
                <c:pt idx="179">
                  <c:v>0.67382035843602939</c:v>
                </c:pt>
                <c:pt idx="180">
                  <c:v>0.66695058733250134</c:v>
                </c:pt>
                <c:pt idx="181">
                  <c:v>0.65609632519558536</c:v>
                </c:pt>
                <c:pt idx="182">
                  <c:v>0.65377833593040113</c:v>
                </c:pt>
                <c:pt idx="183">
                  <c:v>0.66713077794249465</c:v>
                </c:pt>
                <c:pt idx="184">
                  <c:v>0.67561915178925958</c:v>
                </c:pt>
                <c:pt idx="185">
                  <c:v>0.66519042890359004</c:v>
                </c:pt>
                <c:pt idx="186">
                  <c:v>0.66293305994865281</c:v>
                </c:pt>
                <c:pt idx="187">
                  <c:v>0.66705600747446503</c:v>
                </c:pt>
                <c:pt idx="188">
                  <c:v>0.67635759690778774</c:v>
                </c:pt>
                <c:pt idx="189">
                  <c:v>0.68353859241885007</c:v>
                </c:pt>
                <c:pt idx="190">
                  <c:v>0.67011440230918695</c:v>
                </c:pt>
                <c:pt idx="191">
                  <c:v>0.6765835786878921</c:v>
                </c:pt>
                <c:pt idx="192">
                  <c:v>0.67184977294526504</c:v>
                </c:pt>
                <c:pt idx="193">
                  <c:v>0.67373376064470525</c:v>
                </c:pt>
                <c:pt idx="194">
                  <c:v>0.68837482751460843</c:v>
                </c:pt>
                <c:pt idx="195">
                  <c:v>0.67976253849549895</c:v>
                </c:pt>
                <c:pt idx="196">
                  <c:v>0.6750845607236714</c:v>
                </c:pt>
                <c:pt idx="197">
                  <c:v>0.66973452468514716</c:v>
                </c:pt>
                <c:pt idx="198">
                  <c:v>0.67919754633528417</c:v>
                </c:pt>
                <c:pt idx="199">
                  <c:v>0.6794522729407837</c:v>
                </c:pt>
                <c:pt idx="200">
                  <c:v>0.67136672841685097</c:v>
                </c:pt>
                <c:pt idx="201">
                  <c:v>0.67400114857343196</c:v>
                </c:pt>
                <c:pt idx="202">
                  <c:v>0.67184960660255744</c:v>
                </c:pt>
                <c:pt idx="203">
                  <c:v>0.67739027746525049</c:v>
                </c:pt>
                <c:pt idx="204">
                  <c:v>0.68502696526949169</c:v>
                </c:pt>
                <c:pt idx="205">
                  <c:v>0.67035830766433679</c:v>
                </c:pt>
                <c:pt idx="206">
                  <c:v>0.68720676261162128</c:v>
                </c:pt>
                <c:pt idx="207">
                  <c:v>0.67656421293279834</c:v>
                </c:pt>
                <c:pt idx="208">
                  <c:v>0.67332504886681588</c:v>
                </c:pt>
                <c:pt idx="209">
                  <c:v>0.68488147110454822</c:v>
                </c:pt>
                <c:pt idx="210">
                  <c:v>0.6966507727878154</c:v>
                </c:pt>
                <c:pt idx="211">
                  <c:v>0.68234780638405501</c:v>
                </c:pt>
                <c:pt idx="212">
                  <c:v>0.68475808747585831</c:v>
                </c:pt>
                <c:pt idx="213">
                  <c:v>0.69554239116377725</c:v>
                </c:pt>
                <c:pt idx="214">
                  <c:v>0.68222706977671965</c:v>
                </c:pt>
                <c:pt idx="215">
                  <c:v>0.7001339899906095</c:v>
                </c:pt>
                <c:pt idx="216">
                  <c:v>0.68475476696779225</c:v>
                </c:pt>
                <c:pt idx="217">
                  <c:v>0.69851529137596802</c:v>
                </c:pt>
                <c:pt idx="218">
                  <c:v>0.68733137646319165</c:v>
                </c:pt>
                <c:pt idx="219">
                  <c:v>0.68615442531391013</c:v>
                </c:pt>
                <c:pt idx="220">
                  <c:v>0.67978136006426282</c:v>
                </c:pt>
                <c:pt idx="221">
                  <c:v>0.69261115255902961</c:v>
                </c:pt>
                <c:pt idx="222">
                  <c:v>0.68395664670877143</c:v>
                </c:pt>
                <c:pt idx="223">
                  <c:v>0.6847023650696854</c:v>
                </c:pt>
                <c:pt idx="224">
                  <c:v>0.69457884977103623</c:v>
                </c:pt>
                <c:pt idx="225">
                  <c:v>0.69381562304006916</c:v>
                </c:pt>
                <c:pt idx="226">
                  <c:v>0.68208065984775901</c:v>
                </c:pt>
                <c:pt idx="227">
                  <c:v>0.68966822651079052</c:v>
                </c:pt>
                <c:pt idx="228">
                  <c:v>0.7100114747998767</c:v>
                </c:pt>
                <c:pt idx="229">
                  <c:v>0.71066716933714902</c:v>
                </c:pt>
                <c:pt idx="230">
                  <c:v>0.70121343872358033</c:v>
                </c:pt>
                <c:pt idx="231">
                  <c:v>0.714180140235396</c:v>
                </c:pt>
                <c:pt idx="232">
                  <c:v>0.7139776941317294</c:v>
                </c:pt>
                <c:pt idx="233">
                  <c:v>0.71538559242241873</c:v>
                </c:pt>
                <c:pt idx="234">
                  <c:v>0.7270671275390409</c:v>
                </c:pt>
                <c:pt idx="235">
                  <c:v>0.71783518140061398</c:v>
                </c:pt>
                <c:pt idx="236">
                  <c:v>0.71479955010699248</c:v>
                </c:pt>
                <c:pt idx="237">
                  <c:v>0.72347679325290526</c:v>
                </c:pt>
                <c:pt idx="238">
                  <c:v>0.72548783838278696</c:v>
                </c:pt>
                <c:pt idx="239">
                  <c:v>0.72429446127317365</c:v>
                </c:pt>
                <c:pt idx="240">
                  <c:v>0.71637543726591668</c:v>
                </c:pt>
                <c:pt idx="241">
                  <c:v>0.72939172674277664</c:v>
                </c:pt>
                <c:pt idx="242">
                  <c:v>0.69423037405772747</c:v>
                </c:pt>
                <c:pt idx="243">
                  <c:v>0.73265487240483818</c:v>
                </c:pt>
                <c:pt idx="244">
                  <c:v>0.7645249264514874</c:v>
                </c:pt>
                <c:pt idx="245">
                  <c:v>0.7085208402301425</c:v>
                </c:pt>
                <c:pt idx="246">
                  <c:v>0.71813589725738181</c:v>
                </c:pt>
                <c:pt idx="247">
                  <c:v>0.7384065327251953</c:v>
                </c:pt>
                <c:pt idx="248">
                  <c:v>0.71682318908626419</c:v>
                </c:pt>
                <c:pt idx="249">
                  <c:v>0.72408665903910363</c:v>
                </c:pt>
                <c:pt idx="250">
                  <c:v>0.73081578207820397</c:v>
                </c:pt>
                <c:pt idx="251">
                  <c:v>0.73305490332705492</c:v>
                </c:pt>
                <c:pt idx="252">
                  <c:v>0.72087809094353938</c:v>
                </c:pt>
                <c:pt idx="253">
                  <c:v>0.73926634259656521</c:v>
                </c:pt>
                <c:pt idx="254">
                  <c:v>0.75870848064565888</c:v>
                </c:pt>
                <c:pt idx="255">
                  <c:v>0.75224451671577064</c:v>
                </c:pt>
                <c:pt idx="256">
                  <c:v>0.75508023445975203</c:v>
                </c:pt>
                <c:pt idx="257">
                  <c:v>0.75172447356153282</c:v>
                </c:pt>
                <c:pt idx="258">
                  <c:v>0.73171432561264871</c:v>
                </c:pt>
                <c:pt idx="259">
                  <c:v>0.74621231805491617</c:v>
                </c:pt>
                <c:pt idx="260">
                  <c:v>0.74786335909845325</c:v>
                </c:pt>
                <c:pt idx="261">
                  <c:v>0.72640471761648973</c:v>
                </c:pt>
                <c:pt idx="262">
                  <c:v>0.69896865384959894</c:v>
                </c:pt>
                <c:pt idx="263">
                  <c:v>0.7195844976228839</c:v>
                </c:pt>
                <c:pt idx="264">
                  <c:v>0.74696909837037584</c:v>
                </c:pt>
                <c:pt idx="265">
                  <c:v>0.75243569341934535</c:v>
                </c:pt>
                <c:pt idx="266">
                  <c:v>0.75583191095402891</c:v>
                </c:pt>
                <c:pt idx="267">
                  <c:v>0.75158989932353859</c:v>
                </c:pt>
                <c:pt idx="268">
                  <c:v>0.74815843958575723</c:v>
                </c:pt>
                <c:pt idx="269">
                  <c:v>0.75391835080583913</c:v>
                </c:pt>
                <c:pt idx="270">
                  <c:v>0.7502729667183462</c:v>
                </c:pt>
                <c:pt idx="271">
                  <c:v>0.76132668335463061</c:v>
                </c:pt>
                <c:pt idx="272">
                  <c:v>0.74576899683406028</c:v>
                </c:pt>
                <c:pt idx="273">
                  <c:v>0.76418364055623511</c:v>
                </c:pt>
                <c:pt idx="274">
                  <c:v>0.76804059336094088</c:v>
                </c:pt>
                <c:pt idx="275">
                  <c:v>0.76476677344533628</c:v>
                </c:pt>
                <c:pt idx="276">
                  <c:v>0.78262603013777043</c:v>
                </c:pt>
                <c:pt idx="277">
                  <c:v>0.78006190091204497</c:v>
                </c:pt>
                <c:pt idx="278">
                  <c:v>0.74053337569829969</c:v>
                </c:pt>
                <c:pt idx="279">
                  <c:v>0.78938233722098972</c:v>
                </c:pt>
                <c:pt idx="280">
                  <c:v>0.75272991412972878</c:v>
                </c:pt>
                <c:pt idx="281">
                  <c:v>0.77972881676366768</c:v>
                </c:pt>
                <c:pt idx="282">
                  <c:v>0.77821639666441289</c:v>
                </c:pt>
                <c:pt idx="283">
                  <c:v>0.7555525700119492</c:v>
                </c:pt>
                <c:pt idx="284">
                  <c:v>0.76582787513259776</c:v>
                </c:pt>
                <c:pt idx="285">
                  <c:v>0.75913220593626318</c:v>
                </c:pt>
                <c:pt idx="286">
                  <c:v>0.77811570060368396</c:v>
                </c:pt>
                <c:pt idx="287">
                  <c:v>0.8014526034142152</c:v>
                </c:pt>
                <c:pt idx="288">
                  <c:v>0.76860383351090988</c:v>
                </c:pt>
                <c:pt idx="289">
                  <c:v>0.76613240148754991</c:v>
                </c:pt>
                <c:pt idx="290">
                  <c:v>0.80044298356942867</c:v>
                </c:pt>
                <c:pt idx="291">
                  <c:v>0.77313746682482376</c:v>
                </c:pt>
                <c:pt idx="292">
                  <c:v>0.77494613569155291</c:v>
                </c:pt>
                <c:pt idx="293">
                  <c:v>0.7806285159870463</c:v>
                </c:pt>
                <c:pt idx="294">
                  <c:v>0.77945420638312313</c:v>
                </c:pt>
                <c:pt idx="295">
                  <c:v>0.80464854812294373</c:v>
                </c:pt>
                <c:pt idx="296">
                  <c:v>0.80088328504658379</c:v>
                </c:pt>
                <c:pt idx="297">
                  <c:v>0.78671946543857274</c:v>
                </c:pt>
                <c:pt idx="298">
                  <c:v>0.80439770586280235</c:v>
                </c:pt>
                <c:pt idx="299">
                  <c:v>0.80187314960579648</c:v>
                </c:pt>
                <c:pt idx="300">
                  <c:v>0.81417709854332854</c:v>
                </c:pt>
                <c:pt idx="301">
                  <c:v>0.81757276086159469</c:v>
                </c:pt>
                <c:pt idx="302">
                  <c:v>0.81339508086247769</c:v>
                </c:pt>
                <c:pt idx="303">
                  <c:v>0.81054868793697155</c:v>
                </c:pt>
                <c:pt idx="304">
                  <c:v>0.81028573281107275</c:v>
                </c:pt>
                <c:pt idx="305">
                  <c:v>0.81746799768297396</c:v>
                </c:pt>
                <c:pt idx="306">
                  <c:v>0.82324789812024057</c:v>
                </c:pt>
                <c:pt idx="307">
                  <c:v>0.81892265097679695</c:v>
                </c:pt>
                <c:pt idx="308">
                  <c:v>0.8271453792685185</c:v>
                </c:pt>
                <c:pt idx="309">
                  <c:v>0.80736099175778209</c:v>
                </c:pt>
                <c:pt idx="310">
                  <c:v>0.81338641347643836</c:v>
                </c:pt>
                <c:pt idx="311">
                  <c:v>0.82548479011554698</c:v>
                </c:pt>
                <c:pt idx="312">
                  <c:v>0.81073688717110082</c:v>
                </c:pt>
                <c:pt idx="313">
                  <c:v>0.81834996634526913</c:v>
                </c:pt>
                <c:pt idx="314">
                  <c:v>0.82302675875272269</c:v>
                </c:pt>
                <c:pt idx="315">
                  <c:v>0.79776278061627803</c:v>
                </c:pt>
                <c:pt idx="316">
                  <c:v>0.83233359828791753</c:v>
                </c:pt>
                <c:pt idx="317">
                  <c:v>0.82113870692022128</c:v>
                </c:pt>
                <c:pt idx="318">
                  <c:v>0.84309375292389865</c:v>
                </c:pt>
                <c:pt idx="319">
                  <c:v>0.83621281764937438</c:v>
                </c:pt>
                <c:pt idx="320">
                  <c:v>0.8652865815812204</c:v>
                </c:pt>
                <c:pt idx="321">
                  <c:v>0.83331838080854692</c:v>
                </c:pt>
                <c:pt idx="322">
                  <c:v>0.85664029618360349</c:v>
                </c:pt>
                <c:pt idx="323">
                  <c:v>0.82552715759770634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EXP_Validação!$S$20:$S$318</c:f>
              <c:numCache>
                <c:formatCode>0.00</c:formatCode>
                <c:ptCount val="299"/>
                <c:pt idx="0">
                  <c:v>6972.3632773908075</c:v>
                </c:pt>
                <c:pt idx="1">
                  <c:v>6969.0794609408413</c:v>
                </c:pt>
                <c:pt idx="2">
                  <c:v>6960.8699198159266</c:v>
                </c:pt>
                <c:pt idx="3">
                  <c:v>6912.8441042351697</c:v>
                </c:pt>
                <c:pt idx="4">
                  <c:v>6916.5383977413821</c:v>
                </c:pt>
                <c:pt idx="5">
                  <c:v>6899.7088384353037</c:v>
                </c:pt>
                <c:pt idx="6">
                  <c:v>6880.8268938479987</c:v>
                </c:pt>
                <c:pt idx="7">
                  <c:v>6879.1849856230147</c:v>
                </c:pt>
                <c:pt idx="8">
                  <c:v>6829.9277388735227</c:v>
                </c:pt>
                <c:pt idx="9">
                  <c:v>6846.7572981795993</c:v>
                </c:pt>
                <c:pt idx="10">
                  <c:v>6829.5172618172764</c:v>
                </c:pt>
                <c:pt idx="11">
                  <c:v>6811.8667483987074</c:v>
                </c:pt>
                <c:pt idx="12">
                  <c:v>6779.4390609552911</c:v>
                </c:pt>
                <c:pt idx="13">
                  <c:v>6767.1247492679186</c:v>
                </c:pt>
                <c:pt idx="14">
                  <c:v>6713.3522548997207</c:v>
                </c:pt>
                <c:pt idx="15">
                  <c:v>6709.6579613935091</c:v>
                </c:pt>
                <c:pt idx="16">
                  <c:v>6747.4218505681201</c:v>
                </c:pt>
                <c:pt idx="17">
                  <c:v>6721.151318968391</c:v>
                </c:pt>
                <c:pt idx="18">
                  <c:v>6681.7455215687969</c:v>
                </c:pt>
                <c:pt idx="19">
                  <c:v>6685.4398150750076</c:v>
                </c:pt>
                <c:pt idx="20">
                  <c:v>6660.8111917002616</c:v>
                </c:pt>
                <c:pt idx="21">
                  <c:v>6653.4226046878366</c:v>
                </c:pt>
                <c:pt idx="22">
                  <c:v>6637.4139994942516</c:v>
                </c:pt>
                <c:pt idx="23">
                  <c:v>6617.7111007944541</c:v>
                </c:pt>
                <c:pt idx="24">
                  <c:v>6638.2349536067431</c:v>
                </c:pt>
                <c:pt idx="25">
                  <c:v>6535.6156895452987</c:v>
                </c:pt>
                <c:pt idx="26">
                  <c:v>6550.3928635701459</c:v>
                </c:pt>
                <c:pt idx="27">
                  <c:v>6526.5851943078915</c:v>
                </c:pt>
                <c:pt idx="28">
                  <c:v>6533.9737813203146</c:v>
                </c:pt>
                <c:pt idx="29">
                  <c:v>6488.0003510207889</c:v>
                </c:pt>
                <c:pt idx="30">
                  <c:v>6472.4022228834474</c:v>
                </c:pt>
                <c:pt idx="31">
                  <c:v>6476.0965163896608</c:v>
                </c:pt>
                <c:pt idx="32">
                  <c:v>6453.5202782961424</c:v>
                </c:pt>
                <c:pt idx="33">
                  <c:v>6441.2059666087698</c:v>
                </c:pt>
                <c:pt idx="34">
                  <c:v>6406.315416827877</c:v>
                </c:pt>
                <c:pt idx="35">
                  <c:v>6363.6258029783166</c:v>
                </c:pt>
                <c:pt idx="36">
                  <c:v>6369.7829588220029</c:v>
                </c:pt>
                <c:pt idx="37">
                  <c:v>6357.4686471346295</c:v>
                </c:pt>
                <c:pt idx="38">
                  <c:v>6341.0495648848</c:v>
                </c:pt>
                <c:pt idx="39">
                  <c:v>6355.4162618534019</c:v>
                </c:pt>
                <c:pt idx="40">
                  <c:v>6314.3685562288238</c:v>
                </c:pt>
                <c:pt idx="41">
                  <c:v>6290.5608869665675</c:v>
                </c:pt>
                <c:pt idx="42">
                  <c:v>6262.237970085609</c:v>
                </c:pt>
                <c:pt idx="43">
                  <c:v>6233.9150532046515</c:v>
                </c:pt>
                <c:pt idx="44">
                  <c:v>6242.5350713858115</c:v>
                </c:pt>
                <c:pt idx="45">
                  <c:v>6199.8454575362521</c:v>
                </c:pt>
                <c:pt idx="46">
                  <c:v>6182.1949441176821</c:v>
                </c:pt>
                <c:pt idx="47">
                  <c:v>6217.4959709548193</c:v>
                </c:pt>
                <c:pt idx="48">
                  <c:v>6167.0072930365886</c:v>
                </c:pt>
                <c:pt idx="49">
                  <c:v>6153.8720272367236</c:v>
                </c:pt>
                <c:pt idx="50">
                  <c:v>6141.9681926055955</c:v>
                </c:pt>
                <c:pt idx="51">
                  <c:v>6122.6757709620433</c:v>
                </c:pt>
                <c:pt idx="52">
                  <c:v>6111.5928904434086</c:v>
                </c:pt>
                <c:pt idx="53">
                  <c:v>6105.8462116559676</c:v>
                </c:pt>
                <c:pt idx="54">
                  <c:v>6074.6499553812882</c:v>
                </c:pt>
                <c:pt idx="55">
                  <c:v>6045.095607331592</c:v>
                </c:pt>
                <c:pt idx="56">
                  <c:v>5989.2707276821657</c:v>
                </c:pt>
                <c:pt idx="57">
                  <c:v>6011.0260116631916</c:v>
                </c:pt>
                <c:pt idx="58">
                  <c:v>6022.5193692380735</c:v>
                </c:pt>
                <c:pt idx="59">
                  <c:v>5951.0963614513084</c:v>
                </c:pt>
                <c:pt idx="60">
                  <c:v>5970.3887830948606</c:v>
                </c:pt>
                <c:pt idx="61">
                  <c:v>5942.4763432701475</c:v>
                </c:pt>
                <c:pt idx="62">
                  <c:v>5911.6905640517143</c:v>
                </c:pt>
                <c:pt idx="63">
                  <c:v>5910.4591328829774</c:v>
                </c:pt>
                <c:pt idx="64">
                  <c:v>5905.9438852642734</c:v>
                </c:pt>
                <c:pt idx="65">
                  <c:v>5944.9392056076213</c:v>
                </c:pt>
                <c:pt idx="66">
                  <c:v>5896.9133900268662</c:v>
                </c:pt>
                <c:pt idx="67">
                  <c:v>5841.4989874336852</c:v>
                </c:pt>
                <c:pt idx="68">
                  <c:v>5847.6561432773724</c:v>
                </c:pt>
                <c:pt idx="69">
                  <c:v>5824.6694281276086</c:v>
                </c:pt>
                <c:pt idx="70">
                  <c:v>5756.5302367908098</c:v>
                </c:pt>
                <c:pt idx="71">
                  <c:v>5727.7968428536042</c:v>
                </c:pt>
                <c:pt idx="72">
                  <c:v>5762.6873926344952</c:v>
                </c:pt>
                <c:pt idx="73">
                  <c:v>5759.4035761845298</c:v>
                </c:pt>
                <c:pt idx="74">
                  <c:v>5723.6920722911473</c:v>
                </c:pt>
                <c:pt idx="75">
                  <c:v>5718.3558705599517</c:v>
                </c:pt>
                <c:pt idx="76">
                  <c:v>5722.4606411224104</c:v>
                </c:pt>
                <c:pt idx="77">
                  <c:v>5689.6224766227479</c:v>
                </c:pt>
                <c:pt idx="78">
                  <c:v>5661.2995597417876</c:v>
                </c:pt>
                <c:pt idx="79">
                  <c:v>5606.2956342048537</c:v>
                </c:pt>
                <c:pt idx="80">
                  <c:v>5625.1775787921597</c:v>
                </c:pt>
                <c:pt idx="81">
                  <c:v>5613.6842212172778</c:v>
                </c:pt>
                <c:pt idx="82">
                  <c:v>5567.3003138615049</c:v>
                </c:pt>
                <c:pt idx="83">
                  <c:v>5580.0251026051246</c:v>
                </c:pt>
                <c:pt idx="84">
                  <c:v>5584.1298731675824</c:v>
                </c:pt>
                <c:pt idx="85">
                  <c:v>5524.6107000119437</c:v>
                </c:pt>
                <c:pt idx="86">
                  <c:v>5508.1916177621133</c:v>
                </c:pt>
                <c:pt idx="87">
                  <c:v>5496.6982601872314</c:v>
                </c:pt>
                <c:pt idx="88">
                  <c:v>5485.2049026123486</c:v>
                </c:pt>
                <c:pt idx="89">
                  <c:v>5497.9296913559683</c:v>
                </c:pt>
                <c:pt idx="90">
                  <c:v>5450.3143528314586</c:v>
                </c:pt>
                <c:pt idx="91">
                  <c:v>5392.8475649570482</c:v>
                </c:pt>
                <c:pt idx="92">
                  <c:v>5383.8170697196419</c:v>
                </c:pt>
                <c:pt idx="93">
                  <c:v>5395.3104272945238</c:v>
                </c:pt>
                <c:pt idx="94">
                  <c:v>5360.0094004573866</c:v>
                </c:pt>
                <c:pt idx="95">
                  <c:v>5395.7209043507692</c:v>
                </c:pt>
                <c:pt idx="96">
                  <c:v>5358.3674922324026</c:v>
                </c:pt>
                <c:pt idx="97">
                  <c:v>5325.9398047889872</c:v>
                </c:pt>
                <c:pt idx="98">
                  <c:v>5314.8569242703506</c:v>
                </c:pt>
                <c:pt idx="99">
                  <c:v>5303.774043751715</c:v>
                </c:pt>
                <c:pt idx="100">
                  <c:v>5272.5777874770356</c:v>
                </c:pt>
                <c:pt idx="101">
                  <c:v>5277.0930350957387</c:v>
                </c:pt>
                <c:pt idx="102">
                  <c:v>5240.97105414611</c:v>
                </c:pt>
                <c:pt idx="103">
                  <c:v>5213.4690913776421</c:v>
                </c:pt>
                <c:pt idx="104">
                  <c:v>5225.7834030650165</c:v>
                </c:pt>
                <c:pt idx="105">
                  <c:v>5168.7270922468542</c:v>
                </c:pt>
                <c:pt idx="106">
                  <c:v>5165.4432757968871</c:v>
                </c:pt>
                <c:pt idx="107">
                  <c:v>5153.1289641095127</c:v>
                </c:pt>
                <c:pt idx="108">
                  <c:v>5146.1508541533358</c:v>
                </c:pt>
                <c:pt idx="109">
                  <c:v>5141.2251294783864</c:v>
                </c:pt>
                <c:pt idx="110">
                  <c:v>5099.766946797562</c:v>
                </c:pt>
                <c:pt idx="111">
                  <c:v>5107.5660108662314</c:v>
                </c:pt>
                <c:pt idx="112">
                  <c:v>5071.4440299166035</c:v>
                </c:pt>
                <c:pt idx="113">
                  <c:v>5041.0687277544166</c:v>
                </c:pt>
                <c:pt idx="114">
                  <c:v>5014.7981961546866</c:v>
                </c:pt>
                <c:pt idx="115">
                  <c:v>5022.597260223356</c:v>
                </c:pt>
                <c:pt idx="116">
                  <c:v>4974.1609675863538</c:v>
                </c:pt>
                <c:pt idx="117">
                  <c:v>4997.9686368486091</c:v>
                </c:pt>
                <c:pt idx="118">
                  <c:v>4983.6019398800072</c:v>
                </c:pt>
                <c:pt idx="119">
                  <c:v>4969.6457199676497</c:v>
                </c:pt>
                <c:pt idx="120">
                  <c:v>4940.5018489741997</c:v>
                </c:pt>
                <c:pt idx="121">
                  <c:v>4965.1304723489466</c:v>
                </c:pt>
                <c:pt idx="122">
                  <c:v>4901.9170056870962</c:v>
                </c:pt>
                <c:pt idx="123">
                  <c:v>4896.9912810121477</c:v>
                </c:pt>
                <c:pt idx="124">
                  <c:v>4903.9693909683256</c:v>
                </c:pt>
                <c:pt idx="125">
                  <c:v>4842.8083095877046</c:v>
                </c:pt>
                <c:pt idx="126">
                  <c:v>4839.1140160814921</c:v>
                </c:pt>
                <c:pt idx="127">
                  <c:v>4790.6777234444899</c:v>
                </c:pt>
                <c:pt idx="128">
                  <c:v>4799.708218681898</c:v>
                </c:pt>
                <c:pt idx="129">
                  <c:v>4805.0444204130927</c:v>
                </c:pt>
                <c:pt idx="130">
                  <c:v>4767.2805312384817</c:v>
                </c:pt>
                <c:pt idx="131">
                  <c:v>4708.9927892515807</c:v>
                </c:pt>
                <c:pt idx="132">
                  <c:v>4723.7699632764288</c:v>
                </c:pt>
                <c:pt idx="133">
                  <c:v>4678.6174870893929</c:v>
                </c:pt>
                <c:pt idx="134">
                  <c:v>4673.2812853581981</c:v>
                </c:pt>
                <c:pt idx="135">
                  <c:v>4676.1546247519182</c:v>
                </c:pt>
                <c:pt idx="136">
                  <c:v>4634.2859650148484</c:v>
                </c:pt>
                <c:pt idx="137">
                  <c:v>4654.8098178271375</c:v>
                </c:pt>
                <c:pt idx="138">
                  <c:v>4656.862203108366</c:v>
                </c:pt>
                <c:pt idx="139">
                  <c:v>4620.7402221587381</c:v>
                </c:pt>
                <c:pt idx="140">
                  <c:v>4610.0678186963478</c:v>
                </c:pt>
                <c:pt idx="141">
                  <c:v>4583.3868100403715</c:v>
                </c:pt>
                <c:pt idx="142">
                  <c:v>4509.9114169723771</c:v>
                </c:pt>
                <c:pt idx="143">
                  <c:v>4524.6885909972252</c:v>
                </c:pt>
                <c:pt idx="144">
                  <c:v>4556.2953243281509</c:v>
                </c:pt>
                <c:pt idx="145">
                  <c:v>4527.1514533346999</c:v>
                </c:pt>
                <c:pt idx="146">
                  <c:v>4498.0075823412499</c:v>
                </c:pt>
                <c:pt idx="147">
                  <c:v>4459.8332161103917</c:v>
                </c:pt>
                <c:pt idx="148">
                  <c:v>4483.6408853726471</c:v>
                </c:pt>
                <c:pt idx="149">
                  <c:v>4438.8988862418582</c:v>
                </c:pt>
                <c:pt idx="150">
                  <c:v>4431.5102992294342</c:v>
                </c:pt>
                <c:pt idx="151">
                  <c:v>4417.1436022608314</c:v>
                </c:pt>
                <c:pt idx="152">
                  <c:v>4389.6416394923635</c:v>
                </c:pt>
                <c:pt idx="153">
                  <c:v>4343.6682091928369</c:v>
                </c:pt>
                <c:pt idx="154">
                  <c:v>4372.8120801862869</c:v>
                </c:pt>
                <c:pt idx="155">
                  <c:v>4375.2749425237616</c:v>
                </c:pt>
                <c:pt idx="156">
                  <c:v>4319.4500628743353</c:v>
                </c:pt>
                <c:pt idx="157">
                  <c:v>4321.0919710993194</c:v>
                </c:pt>
                <c:pt idx="158">
                  <c:v>4314.9348152556322</c:v>
                </c:pt>
                <c:pt idx="159">
                  <c:v>4271.013770237334</c:v>
                </c:pt>
                <c:pt idx="160">
                  <c:v>4261.1623208874353</c:v>
                </c:pt>
                <c:pt idx="161">
                  <c:v>4227.9136793315265</c:v>
                </c:pt>
                <c:pt idx="162">
                  <c:v>4253.7737338750112</c:v>
                </c:pt>
                <c:pt idx="163">
                  <c:v>4228.734633444019</c:v>
                </c:pt>
                <c:pt idx="164">
                  <c:v>4213.9574594191708</c:v>
                </c:pt>
                <c:pt idx="165">
                  <c:v>4176.1935702445589</c:v>
                </c:pt>
                <c:pt idx="166">
                  <c:v>4149.9230386448289</c:v>
                </c:pt>
                <c:pt idx="167">
                  <c:v>4144.5868369136342</c:v>
                </c:pt>
                <c:pt idx="168">
                  <c:v>4126.5258464388189</c:v>
                </c:pt>
                <c:pt idx="169">
                  <c:v>4138.4296810699461</c:v>
                </c:pt>
                <c:pt idx="170">
                  <c:v>4102.3077001203192</c:v>
                </c:pt>
                <c:pt idx="171">
                  <c:v>4064.5438109457068</c:v>
                </c:pt>
                <c:pt idx="172">
                  <c:v>4059.6180862707579</c:v>
                </c:pt>
                <c:pt idx="173">
                  <c:v>4036.2208940647483</c:v>
                </c:pt>
                <c:pt idx="174">
                  <c:v>4041.1466187396973</c:v>
                </c:pt>
                <c:pt idx="175">
                  <c:v>4002.9722525088396</c:v>
                </c:pt>
                <c:pt idx="176">
                  <c:v>3990.2474637652208</c:v>
                </c:pt>
                <c:pt idx="177">
                  <c:v>3964.387409221737</c:v>
                </c:pt>
                <c:pt idx="178">
                  <c:v>3961.9245468842619</c:v>
                </c:pt>
                <c:pt idx="179">
                  <c:v>3943.0426022969555</c:v>
                </c:pt>
                <c:pt idx="180">
                  <c:v>3954.1254828155925</c:v>
                </c:pt>
                <c:pt idx="181">
                  <c:v>3930.3178135533376</c:v>
                </c:pt>
                <c:pt idx="182">
                  <c:v>3881.4710438600891</c:v>
                </c:pt>
                <c:pt idx="183">
                  <c:v>3860.5367139915543</c:v>
                </c:pt>
                <c:pt idx="184">
                  <c:v>3853.5586040353764</c:v>
                </c:pt>
                <c:pt idx="185">
                  <c:v>3850.685264641656</c:v>
                </c:pt>
                <c:pt idx="186">
                  <c:v>3823.5937789294344</c:v>
                </c:pt>
                <c:pt idx="187">
                  <c:v>3780.083210967382</c:v>
                </c:pt>
                <c:pt idx="188">
                  <c:v>3796.912770273459</c:v>
                </c:pt>
                <c:pt idx="189">
                  <c:v>3781.3146421361189</c:v>
                </c:pt>
                <c:pt idx="190">
                  <c:v>3768.1793763362534</c:v>
                </c:pt>
                <c:pt idx="191">
                  <c:v>3739.0355053428038</c:v>
                </c:pt>
                <c:pt idx="192">
                  <c:v>3740.2669365115407</c:v>
                </c:pt>
                <c:pt idx="193">
                  <c:v>3722.2059460367268</c:v>
                </c:pt>
                <c:pt idx="194">
                  <c:v>3731.2364412741335</c:v>
                </c:pt>
                <c:pt idx="195">
                  <c:v>3718.5116525305148</c:v>
                </c:pt>
                <c:pt idx="196">
                  <c:v>3682.8001486371318</c:v>
                </c:pt>
                <c:pt idx="197">
                  <c:v>3672.5382222309872</c:v>
                </c:pt>
                <c:pt idx="198">
                  <c:v>3642.1629200687998</c:v>
                </c:pt>
                <c:pt idx="199">
                  <c:v>3612.608572019104</c:v>
                </c:pt>
                <c:pt idx="200">
                  <c:v>3594.1371044880439</c:v>
                </c:pt>
                <c:pt idx="201">
                  <c:v>3582.643746913162</c:v>
                </c:pt>
                <c:pt idx="202">
                  <c:v>3558.8360776509071</c:v>
                </c:pt>
                <c:pt idx="203">
                  <c:v>3542.4169954010758</c:v>
                </c:pt>
                <c:pt idx="204">
                  <c:v>3533.796977219914</c:v>
                </c:pt>
                <c:pt idx="205">
                  <c:v>3534.2074542761598</c:v>
                </c:pt>
                <c:pt idx="206">
                  <c:v>3519.0198031950663</c:v>
                </c:pt>
                <c:pt idx="207">
                  <c:v>3474.6882811205223</c:v>
                </c:pt>
                <c:pt idx="208">
                  <c:v>3489.8759322016158</c:v>
                </c:pt>
                <c:pt idx="209">
                  <c:v>3478.7930516829797</c:v>
                </c:pt>
                <c:pt idx="210">
                  <c:v>3432.4091443272068</c:v>
                </c:pt>
                <c:pt idx="211">
                  <c:v>3434.05105255219</c:v>
                </c:pt>
                <c:pt idx="212">
                  <c:v>3418.0424473586045</c:v>
                </c:pt>
                <c:pt idx="213">
                  <c:v>3401.6233651087732</c:v>
                </c:pt>
                <c:pt idx="214">
                  <c:v>3369.1956776653565</c:v>
                </c:pt>
                <c:pt idx="215">
                  <c:v>3368.7852006091111</c:v>
                </c:pt>
                <c:pt idx="216">
                  <c:v>3351.134687190543</c:v>
                </c:pt>
                <c:pt idx="217">
                  <c:v>3317.8860456346342</c:v>
                </c:pt>
                <c:pt idx="218">
                  <c:v>3282.9954958537428</c:v>
                </c:pt>
                <c:pt idx="219">
                  <c:v>3289.9736058099211</c:v>
                </c:pt>
                <c:pt idx="220">
                  <c:v>3273.5545235600903</c:v>
                </c:pt>
                <c:pt idx="221">
                  <c:v>3253.441147804047</c:v>
                </c:pt>
                <c:pt idx="222">
                  <c:v>3209.5201027857483</c:v>
                </c:pt>
                <c:pt idx="223">
                  <c:v>3227.5810932605627</c:v>
                </c:pt>
                <c:pt idx="224">
                  <c:v>3192.2800664234255</c:v>
                </c:pt>
                <c:pt idx="225">
                  <c:v>3202.5419928295701</c:v>
                </c:pt>
                <c:pt idx="226">
                  <c:v>3168.882874217416</c:v>
                </c:pt>
                <c:pt idx="227">
                  <c:v>3199.2581763796038</c:v>
                </c:pt>
                <c:pt idx="228">
                  <c:v>3151.2323607988478</c:v>
                </c:pt>
                <c:pt idx="229">
                  <c:v>3087.6084170807521</c:v>
                </c:pt>
                <c:pt idx="230">
                  <c:v>3084.7350776870312</c:v>
                </c:pt>
                <c:pt idx="231">
                  <c:v>3115.110379849219</c:v>
                </c:pt>
                <c:pt idx="232">
                  <c:v>3065.8531330997257</c:v>
                </c:pt>
                <c:pt idx="233">
                  <c:v>3075.2941053933787</c:v>
                </c:pt>
                <c:pt idx="234">
                  <c:v>3061.3378854810217</c:v>
                </c:pt>
                <c:pt idx="235">
                  <c:v>3006.3339599440878</c:v>
                </c:pt>
                <c:pt idx="236">
                  <c:v>2983.7577218505699</c:v>
                </c:pt>
                <c:pt idx="237">
                  <c:v>3022.7530421939191</c:v>
                </c:pt>
                <c:pt idx="238">
                  <c:v>2960.7710067008061</c:v>
                </c:pt>
                <c:pt idx="239">
                  <c:v>2947.6357409009411</c:v>
                </c:pt>
                <c:pt idx="240">
                  <c:v>2949.2776491259247</c:v>
                </c:pt>
                <c:pt idx="241">
                  <c:v>2952.5614655758905</c:v>
                </c:pt>
                <c:pt idx="242">
                  <c:v>2914.797576401279</c:v>
                </c:pt>
                <c:pt idx="243">
                  <c:v>2887.2956136328116</c:v>
                </c:pt>
                <c:pt idx="244">
                  <c:v>2861.4355590893274</c:v>
                </c:pt>
                <c:pt idx="245">
                  <c:v>2859.7936508643443</c:v>
                </c:pt>
                <c:pt idx="246">
                  <c:v>2842.5536145020219</c:v>
                </c:pt>
                <c:pt idx="247">
                  <c:v>2826.545009308436</c:v>
                </c:pt>
                <c:pt idx="248">
                  <c:v>2811.7678352835883</c:v>
                </c:pt>
                <c:pt idx="249">
                  <c:v>2792.8858906962823</c:v>
                </c:pt>
                <c:pt idx="250">
                  <c:v>2777.6982396151884</c:v>
                </c:pt>
                <c:pt idx="251">
                  <c:v>2796.5801842024944</c:v>
                </c:pt>
                <c:pt idx="252">
                  <c:v>2730.0829010906782</c:v>
                </c:pt>
                <c:pt idx="253">
                  <c:v>2695.6028283660326</c:v>
                </c:pt>
                <c:pt idx="254">
                  <c:v>2685.3409019598885</c:v>
                </c:pt>
                <c:pt idx="255">
                  <c:v>2665.6380032600905</c:v>
                </c:pt>
                <c:pt idx="256">
                  <c:v>2645.5246275040477</c:v>
                </c:pt>
                <c:pt idx="257">
                  <c:v>2679.5942231724471</c:v>
                </c:pt>
                <c:pt idx="258">
                  <c:v>2673.026590272515</c:v>
                </c:pt>
                <c:pt idx="259">
                  <c:v>2650.4503521789975</c:v>
                </c:pt>
                <c:pt idx="260">
                  <c:v>2615.9702794543514</c:v>
                </c:pt>
                <c:pt idx="261">
                  <c:v>2600.3721513170121</c:v>
                </c:pt>
                <c:pt idx="262">
                  <c:v>2593.8045184170796</c:v>
                </c:pt>
                <c:pt idx="263">
                  <c:v>2543.7263175550943</c:v>
                </c:pt>
                <c:pt idx="264">
                  <c:v>2529.3596205864919</c:v>
                </c:pt>
                <c:pt idx="265">
                  <c:v>2510.477675999186</c:v>
                </c:pt>
                <c:pt idx="266">
                  <c:v>2505.9624283804824</c:v>
                </c:pt>
                <c:pt idx="267">
                  <c:v>2489.9538231868974</c:v>
                </c:pt>
                <c:pt idx="268">
                  <c:v>2456.2947045747433</c:v>
                </c:pt>
                <c:pt idx="269">
                  <c:v>2454.6527963497601</c:v>
                </c:pt>
                <c:pt idx="270">
                  <c:v>2464.5042456996589</c:v>
                </c:pt>
                <c:pt idx="271">
                  <c:v>2426.3298794688017</c:v>
                </c:pt>
                <c:pt idx="272">
                  <c:v>2383.2297885629951</c:v>
                </c:pt>
                <c:pt idx="273">
                  <c:v>2390.6183755754187</c:v>
                </c:pt>
                <c:pt idx="274">
                  <c:v>2377.8935868317994</c:v>
                </c:pt>
                <c:pt idx="275">
                  <c:v>2359.4221193007397</c:v>
                </c:pt>
                <c:pt idx="276">
                  <c:v>2369.6840457068843</c:v>
                </c:pt>
                <c:pt idx="277">
                  <c:v>2315.5010742824411</c:v>
                </c:pt>
                <c:pt idx="278">
                  <c:v>2326.1734777448314</c:v>
                </c:pt>
                <c:pt idx="279">
                  <c:v>2290.8724509076942</c:v>
                </c:pt>
                <c:pt idx="280">
                  <c:v>2291.28292796394</c:v>
                </c:pt>
                <c:pt idx="281">
                  <c:v>2201.7989297023605</c:v>
                </c:pt>
                <c:pt idx="282">
                  <c:v>2240.7942500457093</c:v>
                </c:pt>
                <c:pt idx="283">
                  <c:v>2251.0561764518538</c:v>
                </c:pt>
                <c:pt idx="284">
                  <c:v>2226.4275530771069</c:v>
                </c:pt>
                <c:pt idx="285">
                  <c:v>2169.7817193151891</c:v>
                </c:pt>
                <c:pt idx="286">
                  <c:v>2208.366562602293</c:v>
                </c:pt>
                <c:pt idx="287">
                  <c:v>2167.7293340339606</c:v>
                </c:pt>
                <c:pt idx="288">
                  <c:v>2122.1663807906793</c:v>
                </c:pt>
                <c:pt idx="289">
                  <c:v>2117.6511331719753</c:v>
                </c:pt>
                <c:pt idx="290">
                  <c:v>2123.3978119594162</c:v>
                </c:pt>
                <c:pt idx="291">
                  <c:v>2100.0006197534067</c:v>
                </c:pt>
                <c:pt idx="292">
                  <c:v>2173.0655357651553</c:v>
                </c:pt>
                <c:pt idx="293">
                  <c:v>2122.5768578469247</c:v>
                </c:pt>
                <c:pt idx="294">
                  <c:v>2037.6081072040483</c:v>
                </c:pt>
                <c:pt idx="295">
                  <c:v>2064.6995929162699</c:v>
                </c:pt>
                <c:pt idx="296">
                  <c:v>2056.9005288476001</c:v>
                </c:pt>
                <c:pt idx="297">
                  <c:v>2006.8223279856152</c:v>
                </c:pt>
                <c:pt idx="298">
                  <c:v>2020.7785478979717</c:v>
                </c:pt>
              </c:numCache>
            </c:numRef>
          </c:xVal>
          <c:yVal>
            <c:numRef>
              <c:f>EXP_Validação!$T$20:$T$318</c:f>
              <c:numCache>
                <c:formatCode>0.00</c:formatCode>
                <c:ptCount val="299"/>
                <c:pt idx="0">
                  <c:v>0.58412562599583062</c:v>
                </c:pt>
                <c:pt idx="1">
                  <c:v>0.58795042027260735</c:v>
                </c:pt>
                <c:pt idx="2">
                  <c:v>0.58057271540585598</c:v>
                </c:pt>
                <c:pt idx="3">
                  <c:v>0.58945301227719793</c:v>
                </c:pt>
                <c:pt idx="4">
                  <c:v>0.58826603655211396</c:v>
                </c:pt>
                <c:pt idx="5">
                  <c:v>0.58618063229465889</c:v>
                </c:pt>
                <c:pt idx="6">
                  <c:v>0.59044524744337301</c:v>
                </c:pt>
                <c:pt idx="7">
                  <c:v>0.59097759178973741</c:v>
                </c:pt>
                <c:pt idx="8">
                  <c:v>0.59677998005364841</c:v>
                </c:pt>
                <c:pt idx="9">
                  <c:v>0.59355479936296363</c:v>
                </c:pt>
                <c:pt idx="10">
                  <c:v>0.59310352851533776</c:v>
                </c:pt>
                <c:pt idx="11">
                  <c:v>0.59286050954861191</c:v>
                </c:pt>
                <c:pt idx="12">
                  <c:v>0.59628918932035768</c:v>
                </c:pt>
                <c:pt idx="13">
                  <c:v>0.59623977345699442</c:v>
                </c:pt>
                <c:pt idx="14">
                  <c:v>0.59638398783110924</c:v>
                </c:pt>
                <c:pt idx="15">
                  <c:v>0.59434233451306817</c:v>
                </c:pt>
                <c:pt idx="16">
                  <c:v>0.58935692929311534</c:v>
                </c:pt>
                <c:pt idx="17">
                  <c:v>0.59060595131000937</c:v>
                </c:pt>
                <c:pt idx="18">
                  <c:v>0.59274773853753193</c:v>
                </c:pt>
                <c:pt idx="19">
                  <c:v>0.59218122416775676</c:v>
                </c:pt>
                <c:pt idx="20">
                  <c:v>0.59518827344975811</c:v>
                </c:pt>
                <c:pt idx="21">
                  <c:v>0.59472595486559054</c:v>
                </c:pt>
                <c:pt idx="22">
                  <c:v>0.59284523711330894</c:v>
                </c:pt>
                <c:pt idx="23">
                  <c:v>0.59369678676655768</c:v>
                </c:pt>
                <c:pt idx="24">
                  <c:v>0.58294843550352615</c:v>
                </c:pt>
                <c:pt idx="25">
                  <c:v>0.59601073863311471</c:v>
                </c:pt>
                <c:pt idx="26">
                  <c:v>0.59270314119858369</c:v>
                </c:pt>
                <c:pt idx="27">
                  <c:v>0.59613083385844812</c:v>
                </c:pt>
                <c:pt idx="28">
                  <c:v>0.59550058405411377</c:v>
                </c:pt>
                <c:pt idx="29">
                  <c:v>0.59742329336784439</c:v>
                </c:pt>
                <c:pt idx="30">
                  <c:v>0.59325660948597214</c:v>
                </c:pt>
                <c:pt idx="31">
                  <c:v>0.59203829171693145</c:v>
                </c:pt>
                <c:pt idx="32">
                  <c:v>0.59142092563183457</c:v>
                </c:pt>
                <c:pt idx="33">
                  <c:v>0.59604128227373765</c:v>
                </c:pt>
                <c:pt idx="34">
                  <c:v>0.59742521942491222</c:v>
                </c:pt>
                <c:pt idx="35">
                  <c:v>0.60244320335996349</c:v>
                </c:pt>
                <c:pt idx="36">
                  <c:v>0.59874739819510392</c:v>
                </c:pt>
                <c:pt idx="37">
                  <c:v>0.58995002795850493</c:v>
                </c:pt>
                <c:pt idx="38">
                  <c:v>0.59374606822157694</c:v>
                </c:pt>
                <c:pt idx="39">
                  <c:v>0.59409695405731489</c:v>
                </c:pt>
                <c:pt idx="40">
                  <c:v>0.5983779914756101</c:v>
                </c:pt>
                <c:pt idx="41">
                  <c:v>0.59842303084752257</c:v>
                </c:pt>
                <c:pt idx="42">
                  <c:v>0.60442767170998246</c:v>
                </c:pt>
                <c:pt idx="43">
                  <c:v>0.60383258027974906</c:v>
                </c:pt>
                <c:pt idx="44">
                  <c:v>0.59676746371336653</c:v>
                </c:pt>
                <c:pt idx="45">
                  <c:v>0.59982334728268349</c:v>
                </c:pt>
                <c:pt idx="46">
                  <c:v>0.60420948650115835</c:v>
                </c:pt>
                <c:pt idx="47">
                  <c:v>0.59335652324466948</c:v>
                </c:pt>
                <c:pt idx="48">
                  <c:v>0.59656724156965324</c:v>
                </c:pt>
                <c:pt idx="49">
                  <c:v>0.60318537537187533</c:v>
                </c:pt>
                <c:pt idx="50">
                  <c:v>0.60233144409028483</c:v>
                </c:pt>
                <c:pt idx="51">
                  <c:v>0.59709596418240984</c:v>
                </c:pt>
                <c:pt idx="52">
                  <c:v>0.59125110586810092</c:v>
                </c:pt>
                <c:pt idx="53">
                  <c:v>0.59694792055889656</c:v>
                </c:pt>
                <c:pt idx="54">
                  <c:v>0.59982942440979614</c:v>
                </c:pt>
                <c:pt idx="55">
                  <c:v>0.60487098527954763</c:v>
                </c:pt>
                <c:pt idx="56">
                  <c:v>0.61413421175930094</c:v>
                </c:pt>
                <c:pt idx="57">
                  <c:v>0.60606121405971247</c:v>
                </c:pt>
                <c:pt idx="58">
                  <c:v>0.60061858484410202</c:v>
                </c:pt>
                <c:pt idx="59">
                  <c:v>0.61183101885576785</c:v>
                </c:pt>
                <c:pt idx="60">
                  <c:v>0.60403175403740872</c:v>
                </c:pt>
                <c:pt idx="61">
                  <c:v>0.60927196165933095</c:v>
                </c:pt>
                <c:pt idx="62">
                  <c:v>0.60608158304145732</c:v>
                </c:pt>
                <c:pt idx="63">
                  <c:v>0.60729547407712003</c:v>
                </c:pt>
                <c:pt idx="64">
                  <c:v>0.60103185514777246</c:v>
                </c:pt>
                <c:pt idx="65">
                  <c:v>0.59149606718315495</c:v>
                </c:pt>
                <c:pt idx="66">
                  <c:v>0.60099943579787274</c:v>
                </c:pt>
                <c:pt idx="67">
                  <c:v>0.60834583195434999</c:v>
                </c:pt>
                <c:pt idx="68">
                  <c:v>0.60619888389761545</c:v>
                </c:pt>
                <c:pt idx="69">
                  <c:v>0.60214265197247918</c:v>
                </c:pt>
                <c:pt idx="70">
                  <c:v>0.61874723706062673</c:v>
                </c:pt>
                <c:pt idx="71">
                  <c:v>0.62199018248657933</c:v>
                </c:pt>
                <c:pt idx="72">
                  <c:v>0.60758095341033103</c:v>
                </c:pt>
                <c:pt idx="73">
                  <c:v>0.60738070051573134</c:v>
                </c:pt>
                <c:pt idx="74">
                  <c:v>0.60509459582647973</c:v>
                </c:pt>
                <c:pt idx="75">
                  <c:v>0.60637546326633884</c:v>
                </c:pt>
                <c:pt idx="76">
                  <c:v>0.60505342575524301</c:v>
                </c:pt>
                <c:pt idx="77">
                  <c:v>0.60464356091383953</c:v>
                </c:pt>
                <c:pt idx="78">
                  <c:v>0.61089354183346722</c:v>
                </c:pt>
                <c:pt idx="79">
                  <c:v>0.61740860533903197</c:v>
                </c:pt>
                <c:pt idx="80">
                  <c:v>0.61220937854607249</c:v>
                </c:pt>
                <c:pt idx="81">
                  <c:v>0.60537875818833353</c:v>
                </c:pt>
                <c:pt idx="82">
                  <c:v>0.61375551731426392</c:v>
                </c:pt>
                <c:pt idx="83">
                  <c:v>0.61067397589894834</c:v>
                </c:pt>
                <c:pt idx="84">
                  <c:v>0.60315643307284572</c:v>
                </c:pt>
                <c:pt idx="85">
                  <c:v>0.61845552856958075</c:v>
                </c:pt>
                <c:pt idx="86">
                  <c:v>0.61703701930797961</c:v>
                </c:pt>
                <c:pt idx="87">
                  <c:v>0.61419345100748945</c:v>
                </c:pt>
                <c:pt idx="88">
                  <c:v>0.6167700331862519</c:v>
                </c:pt>
                <c:pt idx="89">
                  <c:v>0.60898425730165129</c:v>
                </c:pt>
                <c:pt idx="90">
                  <c:v>0.61531553385070004</c:v>
                </c:pt>
                <c:pt idx="91">
                  <c:v>0.6238463651734627</c:v>
                </c:pt>
                <c:pt idx="92">
                  <c:v>0.6260772298427113</c:v>
                </c:pt>
                <c:pt idx="93">
                  <c:v>0.61564249035332186</c:v>
                </c:pt>
                <c:pt idx="94">
                  <c:v>0.62587557682042338</c:v>
                </c:pt>
                <c:pt idx="95">
                  <c:v>0.6081869365147744</c:v>
                </c:pt>
                <c:pt idx="96">
                  <c:v>0.61466626331575158</c:v>
                </c:pt>
                <c:pt idx="97">
                  <c:v>0.62193025920734779</c:v>
                </c:pt>
                <c:pt idx="98">
                  <c:v>0.61700906314260939</c:v>
                </c:pt>
                <c:pt idx="99">
                  <c:v>0.6171325321779747</c:v>
                </c:pt>
                <c:pt idx="100">
                  <c:v>0.62133036330909008</c:v>
                </c:pt>
                <c:pt idx="101">
                  <c:v>0.61824587204159687</c:v>
                </c:pt>
                <c:pt idx="102">
                  <c:v>0.62158340414532554</c:v>
                </c:pt>
                <c:pt idx="103">
                  <c:v>0.62772255408286892</c:v>
                </c:pt>
                <c:pt idx="104">
                  <c:v>0.61728084736171129</c:v>
                </c:pt>
                <c:pt idx="105">
                  <c:v>0.62813732221222696</c:v>
                </c:pt>
                <c:pt idx="106">
                  <c:v>0.62578969290023234</c:v>
                </c:pt>
                <c:pt idx="107">
                  <c:v>0.62621767061071809</c:v>
                </c:pt>
                <c:pt idx="108">
                  <c:v>0.62127840171924054</c:v>
                </c:pt>
                <c:pt idx="109">
                  <c:v>0.61903162658457966</c:v>
                </c:pt>
                <c:pt idx="110">
                  <c:v>0.62837772918688384</c:v>
                </c:pt>
                <c:pt idx="111">
                  <c:v>0.62509715303907776</c:v>
                </c:pt>
                <c:pt idx="112">
                  <c:v>0.63000121232271389</c:v>
                </c:pt>
                <c:pt idx="113">
                  <c:v>0.63019268226055514</c:v>
                </c:pt>
                <c:pt idx="114">
                  <c:v>0.63661625643265884</c:v>
                </c:pt>
                <c:pt idx="115">
                  <c:v>0.62845445331082894</c:v>
                </c:pt>
                <c:pt idx="116">
                  <c:v>0.63512459832407375</c:v>
                </c:pt>
                <c:pt idx="117">
                  <c:v>0.62489693146671998</c:v>
                </c:pt>
                <c:pt idx="118">
                  <c:v>0.62739149825657292</c:v>
                </c:pt>
                <c:pt idx="119">
                  <c:v>0.62724094251638618</c:v>
                </c:pt>
                <c:pt idx="120">
                  <c:v>0.63243731027387406</c:v>
                </c:pt>
                <c:pt idx="121">
                  <c:v>0.61968813247886056</c:v>
                </c:pt>
                <c:pt idx="122">
                  <c:v>0.63281419060228883</c:v>
                </c:pt>
                <c:pt idx="123">
                  <c:v>0.63091641627230954</c:v>
                </c:pt>
                <c:pt idx="124">
                  <c:v>0.62398831982497505</c:v>
                </c:pt>
                <c:pt idx="125">
                  <c:v>0.63576373792766316</c:v>
                </c:pt>
                <c:pt idx="126">
                  <c:v>0.63023924994212277</c:v>
                </c:pt>
                <c:pt idx="127">
                  <c:v>0.63986309777688311</c:v>
                </c:pt>
                <c:pt idx="128">
                  <c:v>0.63840083784790258</c:v>
                </c:pt>
                <c:pt idx="129">
                  <c:v>0.62868450082438088</c:v>
                </c:pt>
                <c:pt idx="130">
                  <c:v>0.64094407244977636</c:v>
                </c:pt>
                <c:pt idx="131">
                  <c:v>0.64670925855203165</c:v>
                </c:pt>
                <c:pt idx="132">
                  <c:v>0.64173989503426354</c:v>
                </c:pt>
                <c:pt idx="133">
                  <c:v>0.65147894158011277</c:v>
                </c:pt>
                <c:pt idx="134">
                  <c:v>0.64410335522177653</c:v>
                </c:pt>
                <c:pt idx="135">
                  <c:v>0.64091802546941734</c:v>
                </c:pt>
                <c:pt idx="136">
                  <c:v>0.65057357604350929</c:v>
                </c:pt>
                <c:pt idx="137">
                  <c:v>0.6391966697172784</c:v>
                </c:pt>
                <c:pt idx="138">
                  <c:v>0.63207488255745636</c:v>
                </c:pt>
                <c:pt idx="139">
                  <c:v>0.63769364380971416</c:v>
                </c:pt>
                <c:pt idx="140">
                  <c:v>0.6379076200482664</c:v>
                </c:pt>
                <c:pt idx="141">
                  <c:v>0.64182978838929827</c:v>
                </c:pt>
                <c:pt idx="142">
                  <c:v>0.65752317607911093</c:v>
                </c:pt>
                <c:pt idx="143">
                  <c:v>0.6425250227334558</c:v>
                </c:pt>
                <c:pt idx="144">
                  <c:v>0.63892277050003576</c:v>
                </c:pt>
                <c:pt idx="145">
                  <c:v>0.64240442813218068</c:v>
                </c:pt>
                <c:pt idx="146">
                  <c:v>0.64294501392914127</c:v>
                </c:pt>
                <c:pt idx="147">
                  <c:v>0.65186351460019099</c:v>
                </c:pt>
                <c:pt idx="148">
                  <c:v>0.64171650877244091</c:v>
                </c:pt>
                <c:pt idx="149">
                  <c:v>0.64910379809074059</c:v>
                </c:pt>
                <c:pt idx="150">
                  <c:v>0.64795061282493627</c:v>
                </c:pt>
                <c:pt idx="151">
                  <c:v>0.6474138329468403</c:v>
                </c:pt>
                <c:pt idx="152">
                  <c:v>0.65309116114230059</c:v>
                </c:pt>
                <c:pt idx="153">
                  <c:v>0.66479027662344359</c:v>
                </c:pt>
                <c:pt idx="154">
                  <c:v>0.64877847911224806</c:v>
                </c:pt>
                <c:pt idx="155">
                  <c:v>0.64206312461057258</c:v>
                </c:pt>
                <c:pt idx="156">
                  <c:v>0.65447849108211276</c:v>
                </c:pt>
                <c:pt idx="157">
                  <c:v>0.65133630114779928</c:v>
                </c:pt>
                <c:pt idx="158">
                  <c:v>0.64210915279949787</c:v>
                </c:pt>
                <c:pt idx="159">
                  <c:v>0.65863209854573468</c:v>
                </c:pt>
                <c:pt idx="160">
                  <c:v>0.65754687660140443</c:v>
                </c:pt>
                <c:pt idx="161">
                  <c:v>0.66417216121615974</c:v>
                </c:pt>
                <c:pt idx="162">
                  <c:v>0.64367571504610532</c:v>
                </c:pt>
                <c:pt idx="163">
                  <c:v>0.64966389849818584</c:v>
                </c:pt>
                <c:pt idx="164">
                  <c:v>0.64983411435407434</c:v>
                </c:pt>
                <c:pt idx="165">
                  <c:v>0.6577886832007992</c:v>
                </c:pt>
                <c:pt idx="166">
                  <c:v>0.66264465915609128</c:v>
                </c:pt>
                <c:pt idx="167">
                  <c:v>0.66377708490096965</c:v>
                </c:pt>
                <c:pt idx="168">
                  <c:v>0.65741936587209249</c:v>
                </c:pt>
                <c:pt idx="169">
                  <c:v>0.65018252717758629</c:v>
                </c:pt>
                <c:pt idx="170">
                  <c:v>0.66291553259331049</c:v>
                </c:pt>
                <c:pt idx="171">
                  <c:v>0.66500780598150055</c:v>
                </c:pt>
                <c:pt idx="172">
                  <c:v>0.66003004590788861</c:v>
                </c:pt>
                <c:pt idx="173">
                  <c:v>0.6657036094699782</c:v>
                </c:pt>
                <c:pt idx="174">
                  <c:v>0.65773124718717024</c:v>
                </c:pt>
                <c:pt idx="175">
                  <c:v>0.6689798976222382</c:v>
                </c:pt>
                <c:pt idx="176">
                  <c:v>0.66481681346022159</c:v>
                </c:pt>
                <c:pt idx="177">
                  <c:v>0.67351842125233252</c:v>
                </c:pt>
                <c:pt idx="178">
                  <c:v>0.66529499406914672</c:v>
                </c:pt>
                <c:pt idx="179">
                  <c:v>0.66119988425803888</c:v>
                </c:pt>
                <c:pt idx="180">
                  <c:v>0.65636146685255092</c:v>
                </c:pt>
                <c:pt idx="181">
                  <c:v>0.66305849117742155</c:v>
                </c:pt>
                <c:pt idx="182">
                  <c:v>0.67132941936873303</c:v>
                </c:pt>
                <c:pt idx="183">
                  <c:v>0.67372576394322048</c:v>
                </c:pt>
                <c:pt idx="184">
                  <c:v>0.6761014557663626</c:v>
                </c:pt>
                <c:pt idx="185">
                  <c:v>0.66831804923060645</c:v>
                </c:pt>
                <c:pt idx="186">
                  <c:v>0.6746468441755511</c:v>
                </c:pt>
                <c:pt idx="187">
                  <c:v>0.68515210658581072</c:v>
                </c:pt>
                <c:pt idx="188">
                  <c:v>0.67032223968010929</c:v>
                </c:pt>
                <c:pt idx="189">
                  <c:v>0.67565664172684514</c:v>
                </c:pt>
                <c:pt idx="190">
                  <c:v>0.67536692602966231</c:v>
                </c:pt>
                <c:pt idx="191">
                  <c:v>0.6761866029798651</c:v>
                </c:pt>
                <c:pt idx="192">
                  <c:v>0.66981077310593173</c:v>
                </c:pt>
                <c:pt idx="193">
                  <c:v>0.66584708569785689</c:v>
                </c:pt>
                <c:pt idx="194">
                  <c:v>0.66652994854497249</c:v>
                </c:pt>
                <c:pt idx="195">
                  <c:v>0.66409920688332802</c:v>
                </c:pt>
                <c:pt idx="196">
                  <c:v>0.6677195512510653</c:v>
                </c:pt>
                <c:pt idx="197">
                  <c:v>0.66537810789866203</c:v>
                </c:pt>
                <c:pt idx="198">
                  <c:v>0.67533144811169765</c:v>
                </c:pt>
                <c:pt idx="199">
                  <c:v>0.68150700645679907</c:v>
                </c:pt>
                <c:pt idx="200">
                  <c:v>0.68141913044435087</c:v>
                </c:pt>
                <c:pt idx="201">
                  <c:v>0.68025765836443253</c:v>
                </c:pt>
                <c:pt idx="202">
                  <c:v>0.67862762401826693</c:v>
                </c:pt>
                <c:pt idx="203">
                  <c:v>0.68493307330281861</c:v>
                </c:pt>
                <c:pt idx="204">
                  <c:v>0.68527309011919624</c:v>
                </c:pt>
                <c:pt idx="205">
                  <c:v>0.68036936239897017</c:v>
                </c:pt>
                <c:pt idx="206">
                  <c:v>0.68194777572558596</c:v>
                </c:pt>
                <c:pt idx="207">
                  <c:v>0.68907029076474713</c:v>
                </c:pt>
                <c:pt idx="208">
                  <c:v>0.67919309869362399</c:v>
                </c:pt>
                <c:pt idx="209">
                  <c:v>0.67112207852311068</c:v>
                </c:pt>
                <c:pt idx="210">
                  <c:v>0.68804169476447385</c:v>
                </c:pt>
                <c:pt idx="211">
                  <c:v>0.68311236497876282</c:v>
                </c:pt>
                <c:pt idx="212">
                  <c:v>0.67971924971948461</c:v>
                </c:pt>
                <c:pt idx="213">
                  <c:v>0.68228493993725581</c:v>
                </c:pt>
                <c:pt idx="214">
                  <c:v>0.68947801282970855</c:v>
                </c:pt>
                <c:pt idx="215">
                  <c:v>0.6828575049324056</c:v>
                </c:pt>
                <c:pt idx="216">
                  <c:v>0.68461669421972693</c:v>
                </c:pt>
                <c:pt idx="217">
                  <c:v>0.69069036717596299</c:v>
                </c:pt>
                <c:pt idx="218">
                  <c:v>0.70233343928510306</c:v>
                </c:pt>
                <c:pt idx="219">
                  <c:v>0.69023204271477723</c:v>
                </c:pt>
                <c:pt idx="220">
                  <c:v>0.69772638425873756</c:v>
                </c:pt>
                <c:pt idx="221">
                  <c:v>0.69518242909584449</c:v>
                </c:pt>
                <c:pt idx="222">
                  <c:v>0.70801084763122335</c:v>
                </c:pt>
                <c:pt idx="223">
                  <c:v>0.6934721982304477</c:v>
                </c:pt>
                <c:pt idx="224">
                  <c:v>0.69716650312466</c:v>
                </c:pt>
                <c:pt idx="225">
                  <c:v>0.68875737752227872</c:v>
                </c:pt>
                <c:pt idx="226">
                  <c:v>0.69815530801016179</c:v>
                </c:pt>
                <c:pt idx="227">
                  <c:v>0.67878496001691968</c:v>
                </c:pt>
                <c:pt idx="228">
                  <c:v>0.69266992456060406</c:v>
                </c:pt>
                <c:pt idx="229">
                  <c:v>0.71104647973176516</c:v>
                </c:pt>
                <c:pt idx="230">
                  <c:v>0.70749318664743333</c:v>
                </c:pt>
                <c:pt idx="231">
                  <c:v>0.69528975411714622</c:v>
                </c:pt>
                <c:pt idx="232">
                  <c:v>0.69889619956190863</c:v>
                </c:pt>
                <c:pt idx="233">
                  <c:v>0.70087787621618669</c:v>
                </c:pt>
                <c:pt idx="234">
                  <c:v>0.69695448082927824</c:v>
                </c:pt>
                <c:pt idx="235">
                  <c:v>0.70750037393911236</c:v>
                </c:pt>
                <c:pt idx="236">
                  <c:v>0.71591749804129123</c:v>
                </c:pt>
                <c:pt idx="237">
                  <c:v>0.69680842247239105</c:v>
                </c:pt>
                <c:pt idx="238">
                  <c:v>0.71164091086941472</c:v>
                </c:pt>
                <c:pt idx="239">
                  <c:v>0.709585219732631</c:v>
                </c:pt>
                <c:pt idx="240">
                  <c:v>0.71083931255146227</c:v>
                </c:pt>
                <c:pt idx="241">
                  <c:v>0.70076149954389122</c:v>
                </c:pt>
                <c:pt idx="242">
                  <c:v>0.70183140936802535</c:v>
                </c:pt>
                <c:pt idx="243">
                  <c:v>0.71573912443915022</c:v>
                </c:pt>
                <c:pt idx="244">
                  <c:v>0.72270291102549544</c:v>
                </c:pt>
                <c:pt idx="245">
                  <c:v>0.71242216858231666</c:v>
                </c:pt>
                <c:pt idx="246">
                  <c:v>0.71717836974596505</c:v>
                </c:pt>
                <c:pt idx="247">
                  <c:v>0.71988546228507755</c:v>
                </c:pt>
                <c:pt idx="248">
                  <c:v>0.71685290718548234</c:v>
                </c:pt>
                <c:pt idx="249">
                  <c:v>0.71733488921147348</c:v>
                </c:pt>
                <c:pt idx="250">
                  <c:v>0.72776097910137538</c:v>
                </c:pt>
                <c:pt idx="251">
                  <c:v>0.70912636516209637</c:v>
                </c:pt>
                <c:pt idx="252">
                  <c:v>0.75018764804049132</c:v>
                </c:pt>
                <c:pt idx="253">
                  <c:v>0.75686050634632895</c:v>
                </c:pt>
                <c:pt idx="254">
                  <c:v>0.75389002246684156</c:v>
                </c:pt>
                <c:pt idx="255">
                  <c:v>0.75103650843182201</c:v>
                </c:pt>
                <c:pt idx="256">
                  <c:v>0.75798386134535489</c:v>
                </c:pt>
                <c:pt idx="257">
                  <c:v>0.73154103333439924</c:v>
                </c:pt>
                <c:pt idx="258">
                  <c:v>0.72090191457979313</c:v>
                </c:pt>
                <c:pt idx="259">
                  <c:v>0.73295413966553535</c:v>
                </c:pt>
                <c:pt idx="260">
                  <c:v>0.74475343435502628</c:v>
                </c:pt>
                <c:pt idx="261">
                  <c:v>0.74816430758928043</c:v>
                </c:pt>
                <c:pt idx="262">
                  <c:v>0.74579188159101095</c:v>
                </c:pt>
                <c:pt idx="263">
                  <c:v>0.76506567915628954</c:v>
                </c:pt>
                <c:pt idx="264">
                  <c:v>0.76251130712126447</c:v>
                </c:pt>
                <c:pt idx="265">
                  <c:v>0.77418124375830388</c:v>
                </c:pt>
                <c:pt idx="266">
                  <c:v>0.76014441419837653</c:v>
                </c:pt>
                <c:pt idx="267">
                  <c:v>0.76389637563072388</c:v>
                </c:pt>
                <c:pt idx="268">
                  <c:v>0.77711754104154107</c:v>
                </c:pt>
                <c:pt idx="269">
                  <c:v>0.78192781269193734</c:v>
                </c:pt>
                <c:pt idx="270">
                  <c:v>0.75747580788896873</c:v>
                </c:pt>
                <c:pt idx="271">
                  <c:v>0.77730423061246723</c:v>
                </c:pt>
                <c:pt idx="272">
                  <c:v>0.78619647806256654</c:v>
                </c:pt>
                <c:pt idx="273">
                  <c:v>0.77806057175137022</c:v>
                </c:pt>
                <c:pt idx="274">
                  <c:v>0.78344053904045496</c:v>
                </c:pt>
                <c:pt idx="275">
                  <c:v>0.79149714788640013</c:v>
                </c:pt>
                <c:pt idx="276">
                  <c:v>0.77076131347755805</c:v>
                </c:pt>
                <c:pt idx="277">
                  <c:v>0.79749145121166698</c:v>
                </c:pt>
                <c:pt idx="278">
                  <c:v>0.78672236193416856</c:v>
                </c:pt>
                <c:pt idx="279">
                  <c:v>0.79478138428137113</c:v>
                </c:pt>
                <c:pt idx="280">
                  <c:v>0.7867830843255571</c:v>
                </c:pt>
                <c:pt idx="281">
                  <c:v>0.84103254189757959</c:v>
                </c:pt>
                <c:pt idx="282">
                  <c:v>0.80257314638232957</c:v>
                </c:pt>
                <c:pt idx="283">
                  <c:v>0.78318739680775429</c:v>
                </c:pt>
                <c:pt idx="284">
                  <c:v>0.78686172742177629</c:v>
                </c:pt>
                <c:pt idx="285">
                  <c:v>0.83729415622369352</c:v>
                </c:pt>
                <c:pt idx="286">
                  <c:v>0.79451921845398321</c:v>
                </c:pt>
                <c:pt idx="287">
                  <c:v>0.80882278730757406</c:v>
                </c:pt>
                <c:pt idx="288">
                  <c:v>0.8290130432811349</c:v>
                </c:pt>
                <c:pt idx="289">
                  <c:v>0.82528373750939321</c:v>
                </c:pt>
                <c:pt idx="290">
                  <c:v>0.81928932328746451</c:v>
                </c:pt>
                <c:pt idx="291">
                  <c:v>0.81659410915980102</c:v>
                </c:pt>
                <c:pt idx="292">
                  <c:v>0.76176798665590595</c:v>
                </c:pt>
                <c:pt idx="293">
                  <c:v>0.7876962747923768</c:v>
                </c:pt>
                <c:pt idx="294">
                  <c:v>0.83977281122982794</c:v>
                </c:pt>
                <c:pt idx="295">
                  <c:v>0.80583153247757289</c:v>
                </c:pt>
                <c:pt idx="296">
                  <c:v>0.80611763632014144</c:v>
                </c:pt>
                <c:pt idx="297">
                  <c:v>0.8370412554206017</c:v>
                </c:pt>
                <c:pt idx="298">
                  <c:v>0.81511874253139582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CFD_Results!$D$53:$D$400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CFD_Results!$E$53:$E$530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125</xdr:row>
      <xdr:rowOff>94129</xdr:rowOff>
    </xdr:from>
    <xdr:to>
      <xdr:col>16</xdr:col>
      <xdr:colOff>398929</xdr:colOff>
      <xdr:row>140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27</xdr:row>
      <xdr:rowOff>161925</xdr:rowOff>
    </xdr:from>
    <xdr:to>
      <xdr:col>30</xdr:col>
      <xdr:colOff>488176</xdr:colOff>
      <xdr:row>32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33</xdr:row>
      <xdr:rowOff>13651</xdr:rowOff>
    </xdr:from>
    <xdr:to>
      <xdr:col>30</xdr:col>
      <xdr:colOff>58036</xdr:colOff>
      <xdr:row>39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40</xdr:row>
      <xdr:rowOff>141194</xdr:rowOff>
    </xdr:from>
    <xdr:to>
      <xdr:col>30</xdr:col>
      <xdr:colOff>33975</xdr:colOff>
      <xdr:row>44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75"/>
  <sheetViews>
    <sheetView tabSelected="1" topLeftCell="A24" zoomScale="85" zoomScaleNormal="85" workbookViewId="0">
      <selection activeCell="S40" sqref="S40:T49"/>
    </sheetView>
  </sheetViews>
  <sheetFormatPr defaultRowHeight="15" x14ac:dyDescent="0.25"/>
  <cols>
    <col min="1" max="3" width="8.7109375" style="4" customWidth="1"/>
    <col min="4" max="4" width="8.7109375" style="64" customWidth="1"/>
    <col min="5" max="5" width="8.7109375" style="53" customWidth="1"/>
    <col min="6" max="8" width="8.7109375" style="4" customWidth="1"/>
    <col min="9" max="9" width="8.7109375" style="64" customWidth="1"/>
    <col min="10" max="10" width="8.7109375" style="53" customWidth="1"/>
    <col min="11" max="13" width="8.7109375" style="4" customWidth="1"/>
    <col min="14" max="14" width="8.7109375" style="64" customWidth="1"/>
    <col min="15" max="15" width="8.7109375" style="53" customWidth="1"/>
    <col min="16" max="18" width="8.7109375" style="4" customWidth="1"/>
    <col min="19" max="19" width="8.7109375" style="64" customWidth="1"/>
    <col min="20" max="20" width="8.7109375" style="53" customWidth="1"/>
    <col min="21" max="23" width="8.7109375" style="4" customWidth="1"/>
    <col min="24" max="24" width="8.7109375" style="64" customWidth="1"/>
    <col min="25" max="25" width="8.7109375" style="53" customWidth="1"/>
    <col min="26" max="26" width="2.42578125" customWidth="1"/>
    <col min="27" max="27" width="9.140625" style="1"/>
    <col min="28" max="33" width="9.5703125" style="1" customWidth="1"/>
  </cols>
  <sheetData>
    <row r="1" spans="1:59" ht="78.75" customHeight="1" thickBot="1" x14ac:dyDescent="0.3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97" t="s">
        <v>24</v>
      </c>
      <c r="AB1" s="98"/>
      <c r="AC1" s="98"/>
      <c r="AD1" s="98"/>
      <c r="AE1" s="98"/>
      <c r="AF1" s="98"/>
      <c r="AG1" s="99"/>
      <c r="AI1" s="79" t="s">
        <v>30</v>
      </c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1"/>
    </row>
    <row r="2" spans="1:59" ht="20.100000000000001" customHeight="1" x14ac:dyDescent="0.25">
      <c r="A2" s="82" t="s">
        <v>14</v>
      </c>
      <c r="B2" s="83"/>
      <c r="C2" s="83"/>
      <c r="D2" s="83"/>
      <c r="E2" s="84"/>
      <c r="F2" s="85" t="s">
        <v>15</v>
      </c>
      <c r="G2" s="86"/>
      <c r="H2" s="86"/>
      <c r="I2" s="86"/>
      <c r="J2" s="87"/>
      <c r="K2" s="88" t="s">
        <v>16</v>
      </c>
      <c r="L2" s="89"/>
      <c r="M2" s="89"/>
      <c r="N2" s="89"/>
      <c r="O2" s="90"/>
      <c r="P2" s="91" t="s">
        <v>17</v>
      </c>
      <c r="Q2" s="92"/>
      <c r="R2" s="92"/>
      <c r="S2" s="92"/>
      <c r="T2" s="93"/>
      <c r="U2" s="94" t="s">
        <v>18</v>
      </c>
      <c r="V2" s="95"/>
      <c r="W2" s="95"/>
      <c r="X2" s="95"/>
      <c r="Y2" s="96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59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59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59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59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59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3" t="s">
        <v>27</v>
      </c>
      <c r="AB9" s="104"/>
      <c r="AC9" s="104"/>
      <c r="AD9" s="104"/>
      <c r="AE9" s="104"/>
      <c r="AF9" s="105"/>
    </row>
    <row r="10" spans="1:59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6" t="s">
        <v>25</v>
      </c>
      <c r="AB10" s="107"/>
      <c r="AC10" s="107"/>
      <c r="AD10" s="108" t="s">
        <v>26</v>
      </c>
      <c r="AE10" s="108"/>
      <c r="AF10" s="109"/>
    </row>
    <row r="11" spans="1:59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100">
        <v>8.5374248628593903E-4</v>
      </c>
      <c r="AB11" s="101"/>
      <c r="AC11" s="101"/>
      <c r="AD11" s="101">
        <v>996.55</v>
      </c>
      <c r="AE11" s="101"/>
      <c r="AF11" s="102"/>
    </row>
    <row r="12" spans="1:59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59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59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59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59" ht="20.100000000000001" customHeight="1" x14ac:dyDescent="0.25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62.25" customHeight="1" thickBot="1" x14ac:dyDescent="0.3">
      <c r="A24" s="79" t="s">
        <v>34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1"/>
    </row>
    <row r="25" spans="1:25" ht="20.100000000000001" customHeight="1" x14ac:dyDescent="0.25">
      <c r="A25" s="82" t="s">
        <v>14</v>
      </c>
      <c r="B25" s="83"/>
      <c r="C25" s="83"/>
      <c r="D25" s="83"/>
      <c r="E25" s="84"/>
      <c r="F25" s="85" t="s">
        <v>15</v>
      </c>
      <c r="G25" s="86"/>
      <c r="H25" s="86"/>
      <c r="I25" s="86"/>
      <c r="J25" s="87"/>
      <c r="K25" s="88" t="s">
        <v>16</v>
      </c>
      <c r="L25" s="89"/>
      <c r="M25" s="89"/>
      <c r="N25" s="89"/>
      <c r="O25" s="90"/>
      <c r="P25" s="91" t="s">
        <v>17</v>
      </c>
      <c r="Q25" s="92"/>
      <c r="R25" s="92"/>
      <c r="S25" s="92"/>
      <c r="T25" s="93"/>
      <c r="U25" s="94" t="s">
        <v>18</v>
      </c>
      <c r="V25" s="95"/>
      <c r="W25" s="95"/>
      <c r="X25" s="95"/>
      <c r="Y25" s="96"/>
    </row>
    <row r="26" spans="1:25" ht="20.100000000000001" customHeight="1" x14ac:dyDescent="0.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ht="20.100000000000001" customHeight="1" x14ac:dyDescent="0.25">
      <c r="A27" s="14">
        <v>6.2445999999999995E-2</v>
      </c>
      <c r="B27" s="16">
        <v>10054</v>
      </c>
      <c r="C27" s="35">
        <f t="shared" ref="C27" si="18">(A27)/($AD$11*$AC$5)</f>
        <v>0.41479822067509786</v>
      </c>
      <c r="D27" s="72">
        <f>(A27*$AC$6)/($AA$11*$AC$5)</f>
        <v>1567.7178411854206</v>
      </c>
      <c r="E27" s="51">
        <f t="shared" ref="E27" si="19">(B27*$AC$6)/(2*$AC$7*$AD$11*(C27^2))</f>
        <v>0.79106759251586911</v>
      </c>
      <c r="F27" s="5">
        <v>6.5620571428571417E-2</v>
      </c>
      <c r="G27" s="18">
        <v>5923.9</v>
      </c>
      <c r="H27" s="43">
        <f t="shared" ref="H27" si="20">(F27)/($AD$11*$AD$5)</f>
        <v>0.40480171815245025</v>
      </c>
      <c r="I27" s="70">
        <f t="shared" ref="I27" si="21">(F27*$AD$6)/($AA$11*$AD$5)</f>
        <v>1999.8851741901847</v>
      </c>
      <c r="J27" s="55">
        <f t="shared" ref="J27" si="22">(G27*$AD$6)/(2*$AD$7*$AD$11*(H27^2))</f>
        <v>0.63973955493113654</v>
      </c>
      <c r="K27" s="6">
        <v>6.6875789473684222E-2</v>
      </c>
      <c r="L27" s="20">
        <v>4522.6578947368425</v>
      </c>
      <c r="M27" s="44">
        <f t="shared" ref="M27" si="23">(K27)/($AD$11*$AE$5)</f>
        <v>0.39982509125935384</v>
      </c>
      <c r="N27" s="63">
        <f t="shared" ref="N27" si="24">(K27*$AE$6)/($AA$11*$AE$5)</f>
        <v>2306.0167719779965</v>
      </c>
      <c r="O27" s="57">
        <f t="shared" ref="O27" si="25">(L27*$AE$6)/(2*$AE$7*$AD$11*(M27^2))</f>
        <v>0.58447175741797985</v>
      </c>
      <c r="P27" s="7">
        <v>6.6614062499999988E-2</v>
      </c>
      <c r="Q27" s="22">
        <v>5007.3043478260861</v>
      </c>
      <c r="R27" s="45">
        <f t="shared" ref="R27" si="26">(P27)/($AD$11*$AF$5)</f>
        <v>0.37479493487181742</v>
      </c>
      <c r="S27" s="68">
        <f t="shared" ref="S27" si="27">(P27*$AF$6)/($AA$11*$AF$5)</f>
        <v>2565.4121925974559</v>
      </c>
      <c r="T27" s="59">
        <f t="shared" ref="T27" si="28">(Q27*$AF$6)/(2*$AF$7*$AD$11*(R27^2))</f>
        <v>0.8739719015988836</v>
      </c>
      <c r="U27" s="8"/>
      <c r="V27" s="24"/>
      <c r="W27" s="46"/>
      <c r="X27" s="66">
        <f>(U27*$AG$6)/($AA$11*$AG$5)</f>
        <v>0</v>
      </c>
      <c r="Y27" s="61" t="e">
        <f>(V27*$AG$6)/(2*$AG$7*$AD$11*(W27^2))</f>
        <v>#DIV/0!</v>
      </c>
    </row>
    <row r="28" spans="1:25" ht="20.100000000000001" customHeight="1" x14ac:dyDescent="0.25">
      <c r="A28" s="14">
        <v>7.664595238095237E-2</v>
      </c>
      <c r="B28" s="16">
        <v>14402</v>
      </c>
      <c r="C28" s="35">
        <f t="shared" ref="C28:C36" si="29">(A28)/($AD$11*$AC$5)</f>
        <v>0.50912155573723417</v>
      </c>
      <c r="D28" s="72">
        <f t="shared" ref="D28:D36" si="30">(A28*$AC$6)/($AA$11*$AC$5)</f>
        <v>1924.2101496055345</v>
      </c>
      <c r="E28" s="51">
        <f t="shared" ref="E28:E36" si="31">(B28*$AC$6)/(2*$AC$7*$AD$11*(C28^2))</f>
        <v>0.75219132142928324</v>
      </c>
      <c r="F28" s="5">
        <v>8.0648749999999964E-2</v>
      </c>
      <c r="G28" s="18">
        <v>8447.4137931034456</v>
      </c>
      <c r="H28" s="43">
        <f t="shared" ref="H28:H34" si="32">(F28)/($AD$11*$AD$5)</f>
        <v>0.49750789815025748</v>
      </c>
      <c r="I28" s="70">
        <f t="shared" ref="I28:I34" si="33">(F28*$AD$6)/($AA$11*$AD$5)</f>
        <v>2457.8914192713833</v>
      </c>
      <c r="J28" s="55">
        <f t="shared" ref="J28:J34" si="34">(G28*$AD$6)/(2*$AD$7*$AD$11*(H28^2))</f>
        <v>0.60395417592825917</v>
      </c>
      <c r="K28" s="6">
        <v>8.221312499999997E-2</v>
      </c>
      <c r="L28" s="20">
        <v>6380.0645161290322</v>
      </c>
      <c r="M28" s="44">
        <f t="shared" ref="M28:M36" si="35">(K28)/($AD$11*$AE$5)</f>
        <v>0.49152122860211489</v>
      </c>
      <c r="N28" s="63">
        <f t="shared" ref="N28:N36" si="36">(K28*$AE$6)/($AA$11*$AE$5)</f>
        <v>2834.8801056221632</v>
      </c>
      <c r="O28" s="57">
        <f t="shared" ref="O28:O36" si="37">(L28*$AE$6)/(2*$AE$7*$AD$11*(M28^2))</f>
        <v>0.54556989011748946</v>
      </c>
      <c r="P28" s="7">
        <v>8.1777241379310361E-2</v>
      </c>
      <c r="Q28" s="22">
        <v>7053.9999999999991</v>
      </c>
      <c r="R28" s="45">
        <f t="shared" ref="R28:R36" si="38">(P28)/($AD$11*$AF$5)</f>
        <v>0.46010849220846611</v>
      </c>
      <c r="S28" s="68">
        <f t="shared" ref="S28:S36" si="39">(P28*$AF$6)/($AA$11*$AF$5)</f>
        <v>3149.3700314624712</v>
      </c>
      <c r="T28" s="59">
        <f t="shared" ref="T28:T36" si="40">(Q28*$AF$6)/(2*$AF$7*$AD$11*(R28^2))</f>
        <v>0.81695072857179973</v>
      </c>
      <c r="U28" s="8"/>
      <c r="V28" s="24"/>
      <c r="W28" s="46"/>
      <c r="X28" s="66">
        <f t="shared" ref="X28:X36" si="41">(U28*$AG$6)/($AA$11*$AG$5)</f>
        <v>0</v>
      </c>
      <c r="Y28" s="61" t="e">
        <f t="shared" ref="Y28:Y36" si="42">(V28*$AG$6)/(2*$AG$7*$AD$11*(W28^2))</f>
        <v>#DIV/0!</v>
      </c>
    </row>
    <row r="29" spans="1:25" ht="20.100000000000001" customHeight="1" x14ac:dyDescent="0.25">
      <c r="A29" s="14">
        <v>9.0481481481481482E-2</v>
      </c>
      <c r="B29" s="16">
        <v>19453</v>
      </c>
      <c r="C29" s="35">
        <f t="shared" si="29"/>
        <v>0.60102420527440248</v>
      </c>
      <c r="D29" s="72">
        <f t="shared" si="30"/>
        <v>2271.5535473113855</v>
      </c>
      <c r="E29" s="51">
        <f t="shared" si="31"/>
        <v>0.72903964022285994</v>
      </c>
      <c r="F29" s="5">
        <v>9.5212682926829245E-2</v>
      </c>
      <c r="G29" s="18">
        <v>11350.535714285716</v>
      </c>
      <c r="H29" s="43">
        <f t="shared" si="32"/>
        <v>0.58735022874097553</v>
      </c>
      <c r="I29" s="70">
        <f t="shared" si="33"/>
        <v>2901.7490831743908</v>
      </c>
      <c r="J29" s="55">
        <f t="shared" si="34"/>
        <v>0.58224029005515354</v>
      </c>
      <c r="K29" s="6">
        <v>9.7109166666666677E-2</v>
      </c>
      <c r="L29" s="20">
        <v>8502.6666666666661</v>
      </c>
      <c r="M29" s="44">
        <f t="shared" si="35"/>
        <v>0.58057903660185117</v>
      </c>
      <c r="N29" s="63">
        <f t="shared" si="36"/>
        <v>3348.5267061297131</v>
      </c>
      <c r="O29" s="57">
        <f t="shared" si="37"/>
        <v>0.52112551254264206</v>
      </c>
      <c r="P29" s="7">
        <v>9.666382352941176E-2</v>
      </c>
      <c r="Q29" s="22">
        <v>9386.4242424242402</v>
      </c>
      <c r="R29" s="45">
        <f t="shared" si="38"/>
        <v>0.54386581578276716</v>
      </c>
      <c r="S29" s="68">
        <f t="shared" si="39"/>
        <v>3722.675695772823</v>
      </c>
      <c r="T29" s="59">
        <f t="shared" si="40"/>
        <v>0.77803218280415398</v>
      </c>
      <c r="U29" s="8"/>
      <c r="V29" s="24"/>
      <c r="W29" s="46"/>
      <c r="X29" s="66">
        <f t="shared" si="41"/>
        <v>0</v>
      </c>
      <c r="Y29" s="61" t="e">
        <f t="shared" si="42"/>
        <v>#DIV/0!</v>
      </c>
    </row>
    <row r="30" spans="1:25" ht="20.100000000000001" customHeight="1" x14ac:dyDescent="0.25">
      <c r="A30" s="14">
        <v>0.10462588235294119</v>
      </c>
      <c r="B30" s="16">
        <v>25199.285714285717</v>
      </c>
      <c r="C30" s="35">
        <f t="shared" si="29"/>
        <v>0.69497853884255412</v>
      </c>
      <c r="D30" s="72">
        <f t="shared" si="30"/>
        <v>2626.6512252902153</v>
      </c>
      <c r="E30" s="51">
        <f t="shared" si="31"/>
        <v>0.70630767462976385</v>
      </c>
      <c r="F30" s="18">
        <v>0.11034843749999998</v>
      </c>
      <c r="G30" s="18">
        <v>14624.210526315786</v>
      </c>
      <c r="H30" s="43">
        <f t="shared" si="32"/>
        <v>0.68072002609823545</v>
      </c>
      <c r="I30" s="70">
        <f t="shared" si="33"/>
        <v>3363.0338679924312</v>
      </c>
      <c r="J30" s="55">
        <f t="shared" si="34"/>
        <v>0.55849019809827383</v>
      </c>
      <c r="K30" s="6">
        <v>0.1120265517241379</v>
      </c>
      <c r="L30" s="20">
        <v>10899.90625</v>
      </c>
      <c r="M30" s="44">
        <f t="shared" si="35"/>
        <v>0.66976444867539886</v>
      </c>
      <c r="N30" s="63">
        <f t="shared" si="36"/>
        <v>3862.9092712898441</v>
      </c>
      <c r="O30" s="57">
        <f t="shared" si="37"/>
        <v>0.50198236739819302</v>
      </c>
      <c r="P30" s="7">
        <v>0.11176218749999998</v>
      </c>
      <c r="Q30" s="22">
        <v>12036.799999999997</v>
      </c>
      <c r="R30" s="45">
        <f t="shared" si="38"/>
        <v>0.62881470087782665</v>
      </c>
      <c r="S30" s="68">
        <f t="shared" si="39"/>
        <v>4304.1374106835619</v>
      </c>
      <c r="T30" s="59">
        <f t="shared" si="40"/>
        <v>0.74635694603455238</v>
      </c>
      <c r="U30" s="8"/>
      <c r="V30" s="24"/>
      <c r="W30" s="46"/>
      <c r="X30" s="66">
        <f t="shared" si="41"/>
        <v>0</v>
      </c>
      <c r="Y30" s="61" t="e">
        <f t="shared" si="42"/>
        <v>#DIV/0!</v>
      </c>
    </row>
    <row r="31" spans="1:25" ht="20.100000000000001" customHeight="1" x14ac:dyDescent="0.25">
      <c r="A31" s="14">
        <v>0.11859666666666673</v>
      </c>
      <c r="B31" s="16">
        <v>31550</v>
      </c>
      <c r="C31" s="35">
        <f t="shared" si="29"/>
        <v>0.78777962257520184</v>
      </c>
      <c r="D31" s="72">
        <f t="shared" si="30"/>
        <v>2977.3902289730922</v>
      </c>
      <c r="E31" s="51">
        <f t="shared" si="31"/>
        <v>0.68823754372815116</v>
      </c>
      <c r="F31" s="5">
        <v>0.12569900000000003</v>
      </c>
      <c r="G31" s="18">
        <v>18233.15625</v>
      </c>
      <c r="H31" s="43">
        <f t="shared" si="32"/>
        <v>0.77541493562627151</v>
      </c>
      <c r="I31" s="70">
        <f t="shared" si="33"/>
        <v>3830.8652460328744</v>
      </c>
      <c r="J31" s="55">
        <f t="shared" si="34"/>
        <v>0.5366284695531458</v>
      </c>
      <c r="K31" s="6">
        <v>0.12719722222222224</v>
      </c>
      <c r="L31" s="20">
        <v>13505.258064516129</v>
      </c>
      <c r="M31" s="44">
        <f t="shared" si="35"/>
        <v>0.76046415875132989</v>
      </c>
      <c r="N31" s="63">
        <f t="shared" si="36"/>
        <v>4386.0256469776486</v>
      </c>
      <c r="O31" s="57">
        <f t="shared" si="37"/>
        <v>0.48245328657745234</v>
      </c>
      <c r="P31" s="7">
        <v>0.12662499999999999</v>
      </c>
      <c r="Q31" s="22">
        <v>14889.66666666667</v>
      </c>
      <c r="R31" s="45">
        <f t="shared" si="38"/>
        <v>0.71243828775859275</v>
      </c>
      <c r="S31" s="68">
        <f t="shared" si="39"/>
        <v>4876.5276684281625</v>
      </c>
      <c r="T31" s="59">
        <f t="shared" si="40"/>
        <v>0.7192359389943761</v>
      </c>
      <c r="U31" s="8"/>
      <c r="V31" s="24"/>
      <c r="W31" s="46"/>
      <c r="X31" s="66">
        <f t="shared" si="41"/>
        <v>0</v>
      </c>
      <c r="Y31" s="61" t="e">
        <f t="shared" si="42"/>
        <v>#DIV/0!</v>
      </c>
    </row>
    <row r="32" spans="1:25" ht="20.100000000000001" customHeight="1" x14ac:dyDescent="0.25">
      <c r="A32" s="14">
        <v>0.13307638888888884</v>
      </c>
      <c r="B32" s="16">
        <v>38582</v>
      </c>
      <c r="C32" s="35">
        <f t="shared" si="29"/>
        <v>0.88396133179032221</v>
      </c>
      <c r="D32" s="72">
        <f t="shared" si="30"/>
        <v>3340.9062085904675</v>
      </c>
      <c r="E32" s="51">
        <f t="shared" si="31"/>
        <v>0.66844654588452102</v>
      </c>
      <c r="F32" s="5">
        <v>0.14151939393939397</v>
      </c>
      <c r="G32" s="18">
        <v>22150.5</v>
      </c>
      <c r="H32" s="43">
        <f t="shared" si="32"/>
        <v>0.87300815234316986</v>
      </c>
      <c r="I32" s="70">
        <f t="shared" si="33"/>
        <v>4313.0154407120162</v>
      </c>
      <c r="J32" s="55">
        <f t="shared" si="34"/>
        <v>0.51431254175248597</v>
      </c>
      <c r="K32" s="6">
        <v>0.14284068965517244</v>
      </c>
      <c r="L32" s="20">
        <v>16396.333333333336</v>
      </c>
      <c r="M32" s="44">
        <f t="shared" si="35"/>
        <v>0.85399054316064238</v>
      </c>
      <c r="N32" s="63">
        <f t="shared" si="36"/>
        <v>4925.4450475735839</v>
      </c>
      <c r="O32" s="57">
        <f t="shared" si="37"/>
        <v>0.46446233197127013</v>
      </c>
      <c r="P32" s="7">
        <v>0.14291911764705884</v>
      </c>
      <c r="Q32" s="22">
        <v>18042.641025641027</v>
      </c>
      <c r="R32" s="45">
        <f t="shared" si="38"/>
        <v>0.80411491778431976</v>
      </c>
      <c r="S32" s="68">
        <f t="shared" si="39"/>
        <v>5504.0397358596019</v>
      </c>
      <c r="T32" s="59">
        <f t="shared" si="40"/>
        <v>0.68413967586442237</v>
      </c>
      <c r="U32" s="8"/>
      <c r="V32" s="24"/>
      <c r="W32" s="46"/>
      <c r="X32" s="66">
        <f t="shared" si="41"/>
        <v>0</v>
      </c>
      <c r="Y32" s="61" t="e">
        <f t="shared" si="42"/>
        <v>#DIV/0!</v>
      </c>
    </row>
    <row r="33" spans="1:25" ht="20.100000000000001" customHeight="1" x14ac:dyDescent="0.25">
      <c r="A33" s="14">
        <v>0.14888366666666669</v>
      </c>
      <c r="B33" s="16">
        <v>46423</v>
      </c>
      <c r="C33" s="35">
        <f t="shared" si="29"/>
        <v>0.9889613429349795</v>
      </c>
      <c r="D33" s="72">
        <f t="shared" si="30"/>
        <v>3737.750704519689</v>
      </c>
      <c r="E33" s="51">
        <f t="shared" si="31"/>
        <v>0.64257385702111236</v>
      </c>
      <c r="F33" s="5">
        <v>0.16082033333333329</v>
      </c>
      <c r="G33" s="18">
        <v>26449.39393939394</v>
      </c>
      <c r="H33" s="43">
        <f t="shared" si="32"/>
        <v>0.99207223938982902</v>
      </c>
      <c r="I33" s="70">
        <f t="shared" si="33"/>
        <v>4901.2404698691998</v>
      </c>
      <c r="J33" s="55">
        <f t="shared" si="34"/>
        <v>0.47556437116067229</v>
      </c>
      <c r="K33" s="6">
        <v>0.15939025641025639</v>
      </c>
      <c r="L33" s="20">
        <v>19471.062500000004</v>
      </c>
      <c r="M33" s="44">
        <f t="shared" si="35"/>
        <v>0.95293415325077802</v>
      </c>
      <c r="N33" s="63">
        <f t="shared" si="36"/>
        <v>5496.1086435706156</v>
      </c>
      <c r="O33" s="57">
        <f t="shared" si="37"/>
        <v>0.44296942242615728</v>
      </c>
      <c r="P33" s="7">
        <v>0.16068166666666667</v>
      </c>
      <c r="Q33" s="22">
        <v>21543.441176470584</v>
      </c>
      <c r="R33" s="45">
        <f t="shared" si="38"/>
        <v>0.90405347659780422</v>
      </c>
      <c r="S33" s="68">
        <f t="shared" si="39"/>
        <v>6188.1034022440372</v>
      </c>
      <c r="T33" s="59">
        <f t="shared" si="40"/>
        <v>0.64626069189693547</v>
      </c>
      <c r="U33" s="8"/>
      <c r="V33" s="24"/>
      <c r="W33" s="46"/>
      <c r="X33" s="66">
        <f t="shared" si="41"/>
        <v>0</v>
      </c>
      <c r="Y33" s="61" t="e">
        <f t="shared" si="42"/>
        <v>#DIV/0!</v>
      </c>
    </row>
    <row r="34" spans="1:25" ht="20.100000000000001" customHeight="1" x14ac:dyDescent="0.25">
      <c r="A34" s="14">
        <v>0.16715634146341465</v>
      </c>
      <c r="B34" s="16">
        <v>54904</v>
      </c>
      <c r="C34" s="35">
        <f t="shared" si="29"/>
        <v>1.1103377800593071</v>
      </c>
      <c r="D34" s="72">
        <f t="shared" si="30"/>
        <v>4196.4894273368591</v>
      </c>
      <c r="E34" s="51">
        <f t="shared" si="31"/>
        <v>0.60289576505620945</v>
      </c>
      <c r="F34" s="5">
        <v>0.18400241379310345</v>
      </c>
      <c r="G34" s="18">
        <v>31071.84375</v>
      </c>
      <c r="H34" s="43">
        <f t="shared" si="32"/>
        <v>1.135078400356867</v>
      </c>
      <c r="I34" s="70">
        <f t="shared" si="33"/>
        <v>5607.74908460815</v>
      </c>
      <c r="J34" s="55">
        <f t="shared" si="34"/>
        <v>0.42677157423697787</v>
      </c>
      <c r="K34" s="6">
        <v>0.17585303030303032</v>
      </c>
      <c r="L34" s="20">
        <v>22802.249999999996</v>
      </c>
      <c r="M34" s="44">
        <f t="shared" si="35"/>
        <v>1.0513588615923606</v>
      </c>
      <c r="N34" s="63">
        <f t="shared" si="36"/>
        <v>6063.7794405629538</v>
      </c>
      <c r="O34" s="57">
        <f t="shared" si="37"/>
        <v>0.4261727001548356</v>
      </c>
      <c r="P34" s="7">
        <v>0.17995735294117643</v>
      </c>
      <c r="Q34" s="22">
        <v>25419.457142857133</v>
      </c>
      <c r="R34" s="45">
        <f t="shared" si="38"/>
        <v>1.0125054957471313</v>
      </c>
      <c r="S34" s="68">
        <f t="shared" si="39"/>
        <v>6930.4403613404866</v>
      </c>
      <c r="T34" s="59">
        <f t="shared" si="40"/>
        <v>0.60792835531876732</v>
      </c>
      <c r="U34" s="8"/>
      <c r="V34" s="24"/>
      <c r="W34" s="46"/>
      <c r="X34" s="66">
        <f t="shared" si="41"/>
        <v>0</v>
      </c>
      <c r="Y34" s="61" t="e">
        <f t="shared" si="42"/>
        <v>#DIV/0!</v>
      </c>
    </row>
    <row r="35" spans="1:25" ht="20.100000000000001" customHeight="1" x14ac:dyDescent="0.25">
      <c r="A35" s="47"/>
      <c r="B35" s="48"/>
      <c r="C35" s="35">
        <f t="shared" si="29"/>
        <v>0</v>
      </c>
      <c r="D35" s="72">
        <f t="shared" si="30"/>
        <v>0</v>
      </c>
      <c r="E35" s="51" t="e">
        <f t="shared" si="31"/>
        <v>#DIV/0!</v>
      </c>
      <c r="F35" s="5"/>
      <c r="G35" s="18"/>
      <c r="H35" s="43"/>
      <c r="I35" s="70">
        <f t="shared" ref="I28:I36" si="43">(F35*$AD$6)/($AA$11*$AD$5)</f>
        <v>0</v>
      </c>
      <c r="J35" s="55" t="e">
        <f t="shared" ref="J28:J36" si="44">(G35*$AD$6)/(2*$AD$7*$AD$11*(H35^2))</f>
        <v>#DIV/0!</v>
      </c>
      <c r="K35" s="6"/>
      <c r="L35" s="20"/>
      <c r="M35" s="44">
        <f t="shared" si="35"/>
        <v>0</v>
      </c>
      <c r="N35" s="63">
        <f t="shared" si="36"/>
        <v>0</v>
      </c>
      <c r="O35" s="57" t="e">
        <f t="shared" si="37"/>
        <v>#DIV/0!</v>
      </c>
      <c r="P35" s="7"/>
      <c r="Q35" s="22"/>
      <c r="R35" s="45">
        <f t="shared" si="38"/>
        <v>0</v>
      </c>
      <c r="S35" s="68">
        <f t="shared" si="39"/>
        <v>0</v>
      </c>
      <c r="T35" s="59" t="e">
        <f t="shared" si="40"/>
        <v>#DIV/0!</v>
      </c>
      <c r="U35" s="8"/>
      <c r="V35" s="24"/>
      <c r="W35" s="46"/>
      <c r="X35" s="66">
        <f t="shared" si="41"/>
        <v>0</v>
      </c>
      <c r="Y35" s="61" t="e">
        <f t="shared" si="42"/>
        <v>#DIV/0!</v>
      </c>
    </row>
    <row r="36" spans="1:25" ht="20.100000000000001" customHeight="1" thickBot="1" x14ac:dyDescent="0.3">
      <c r="A36" s="14"/>
      <c r="B36" s="16"/>
      <c r="C36" s="35">
        <f t="shared" si="29"/>
        <v>0</v>
      </c>
      <c r="D36" s="72">
        <f t="shared" si="30"/>
        <v>0</v>
      </c>
      <c r="E36" s="51" t="e">
        <f t="shared" si="31"/>
        <v>#DIV/0!</v>
      </c>
      <c r="F36" s="5"/>
      <c r="G36" s="18"/>
      <c r="H36" s="43"/>
      <c r="I36" s="70">
        <f t="shared" si="43"/>
        <v>0</v>
      </c>
      <c r="J36" s="55" t="e">
        <f t="shared" si="44"/>
        <v>#DIV/0!</v>
      </c>
      <c r="K36" s="6"/>
      <c r="L36" s="20"/>
      <c r="M36" s="44">
        <f t="shared" si="35"/>
        <v>0</v>
      </c>
      <c r="N36" s="63">
        <f t="shared" si="36"/>
        <v>0</v>
      </c>
      <c r="O36" s="57" t="e">
        <f t="shared" si="37"/>
        <v>#DIV/0!</v>
      </c>
      <c r="P36" s="7"/>
      <c r="Q36" s="22"/>
      <c r="R36" s="45">
        <f t="shared" si="38"/>
        <v>0</v>
      </c>
      <c r="S36" s="68">
        <f t="shared" si="39"/>
        <v>0</v>
      </c>
      <c r="T36" s="59" t="e">
        <f t="shared" si="40"/>
        <v>#DIV/0!</v>
      </c>
      <c r="U36" s="8"/>
      <c r="V36" s="24"/>
      <c r="W36" s="46"/>
      <c r="X36" s="66">
        <f t="shared" si="41"/>
        <v>0</v>
      </c>
      <c r="Y36" s="61" t="e">
        <f t="shared" si="42"/>
        <v>#DIV/0!</v>
      </c>
    </row>
    <row r="37" spans="1:25" ht="78.75" customHeight="1" thickBot="1" x14ac:dyDescent="0.3">
      <c r="A37" s="79" t="s">
        <v>28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1"/>
    </row>
    <row r="38" spans="1:25" x14ac:dyDescent="0.25">
      <c r="A38" s="82" t="s">
        <v>14</v>
      </c>
      <c r="B38" s="83"/>
      <c r="C38" s="83"/>
      <c r="D38" s="83"/>
      <c r="E38" s="84"/>
      <c r="F38" s="85" t="s">
        <v>15</v>
      </c>
      <c r="G38" s="86"/>
      <c r="H38" s="86"/>
      <c r="I38" s="86"/>
      <c r="J38" s="87"/>
      <c r="K38" s="88" t="s">
        <v>16</v>
      </c>
      <c r="L38" s="89"/>
      <c r="M38" s="89"/>
      <c r="N38" s="89"/>
      <c r="O38" s="90"/>
      <c r="P38" s="91" t="s">
        <v>17</v>
      </c>
      <c r="Q38" s="92"/>
      <c r="R38" s="92"/>
      <c r="S38" s="92"/>
      <c r="T38" s="93"/>
      <c r="U38" s="94" t="s">
        <v>18</v>
      </c>
      <c r="V38" s="95"/>
      <c r="W38" s="95"/>
      <c r="X38" s="95"/>
      <c r="Y38" s="96"/>
    </row>
    <row r="39" spans="1:25" x14ac:dyDescent="0.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 x14ac:dyDescent="0.25">
      <c r="A40" s="14">
        <f>0.043876-0.003</f>
        <v>4.0875999999999996E-2</v>
      </c>
      <c r="B40" s="16">
        <v>4802.7</v>
      </c>
      <c r="C40" s="35">
        <f>(A40)/($AD$11*$AC$5)</f>
        <v>0.27151926573864299</v>
      </c>
      <c r="D40" s="72">
        <f>(A40*$AC$6)/($AA$11*$AC$5)</f>
        <v>1026.1991877189132</v>
      </c>
      <c r="E40" s="51">
        <f>(B40*$AC$6)/(2*$AC$7*$AD$11*(C40^2))</f>
        <v>0.88192700309826344</v>
      </c>
      <c r="F40" s="5">
        <f>0.0477-0.003</f>
        <v>4.4699999999999997E-2</v>
      </c>
      <c r="G40" s="18">
        <v>2918</v>
      </c>
      <c r="H40" s="43">
        <f>(F40)/($AD$11*$AD$5)</f>
        <v>0.27574640707161013</v>
      </c>
      <c r="I40" s="70">
        <f>(F40*$AD$6)/($AA$11*$AD$5)</f>
        <v>1362.29943354895</v>
      </c>
      <c r="J40" s="55">
        <f>(G40*$AD$6)/(2*$AD$7*$AD$11*(H40^2))</f>
        <v>0.67911878304983297</v>
      </c>
      <c r="K40" s="6">
        <f>0.04736-0.003</f>
        <v>4.4359999999999997E-2</v>
      </c>
      <c r="L40" s="20">
        <v>2252</v>
      </c>
      <c r="M40" s="44">
        <f>(K40)/($AD$11*$AE$5)</f>
        <v>0.26521168853257704</v>
      </c>
      <c r="N40" s="63">
        <f>(K40*$AE$6)/($AA$11*$AE$5)</f>
        <v>1529.6253668182446</v>
      </c>
      <c r="O40" s="57">
        <f>(L40*$AE$6)/(2*$AE$7*$AD$11*(M40^2))</f>
        <v>0.66144379617213656</v>
      </c>
      <c r="P40" s="7">
        <f>0.04784-0.003</f>
        <v>4.4839999999999998E-2</v>
      </c>
      <c r="Q40" s="22">
        <v>1646</v>
      </c>
      <c r="R40" s="45">
        <f>(P40)/($AD$11*$AF$5)</f>
        <v>0.25228614272928174</v>
      </c>
      <c r="S40" s="68">
        <f>(P40*$AF$6)/($AA$11*$AF$5)</f>
        <v>1726.8588402947191</v>
      </c>
      <c r="T40" s="59">
        <f>(Q40*$AF$6)/(2*$AF$7*$AD$11*(R40^2))</f>
        <v>0.63405063909068027</v>
      </c>
      <c r="U40" s="8">
        <v>4.5759393939393954E-2</v>
      </c>
      <c r="V40" s="24">
        <v>1544.969696969697</v>
      </c>
      <c r="W40" s="46">
        <f>(U40)/($AD$11*$AG$5)</f>
        <v>0.25506352109553104</v>
      </c>
      <c r="X40" s="66">
        <f>(U40*$AG$6)/($AA$11*$AG$5)</f>
        <v>2019.7302130456737</v>
      </c>
      <c r="Y40" s="61">
        <f>(V40*$AG$6)/(2*$AG$7*$AD$11*(W40^2))</f>
        <v>0.67357466123075416</v>
      </c>
    </row>
    <row r="41" spans="1:25" x14ac:dyDescent="0.25">
      <c r="A41" s="14">
        <f>0.059091-0.003</f>
        <v>5.6090999999999995E-2</v>
      </c>
      <c r="B41" s="16">
        <v>8419.7999999999993</v>
      </c>
      <c r="C41" s="35">
        <f t="shared" ref="C41:C49" si="45">(A41)/($AD$11*$AC$5)</f>
        <v>0.37258506543072278</v>
      </c>
      <c r="D41" s="72">
        <f t="shared" ref="D41:D49" si="46">(A41*$AC$6)/($AA$11*$AC$5)</f>
        <v>1408.1744455999012</v>
      </c>
      <c r="E41" s="51">
        <f t="shared" ref="E41:E49" si="47">(B41*$AC$6)/(2*$AC$7*$AD$11*(C41^2))</f>
        <v>0.82110627648799162</v>
      </c>
      <c r="F41" s="5">
        <f>0.06281-0.003</f>
        <v>5.9810000000000002E-2</v>
      </c>
      <c r="G41" s="18">
        <v>4966</v>
      </c>
      <c r="H41" s="43">
        <f t="shared" ref="H41:H49" si="48">(F41)/($AD$11*$AD$5)</f>
        <v>0.36895732901460859</v>
      </c>
      <c r="I41" s="70">
        <f t="shared" ref="I41:I49" si="49">(F41*$AD$6)/($AA$11*$AD$5)</f>
        <v>1822.7993091848477</v>
      </c>
      <c r="J41" s="55">
        <f t="shared" ref="J41:J49" si="50">(G41*$AD$6)/(2*$AD$7*$AD$11*(H41^2))</f>
        <v>0.64555702489220013</v>
      </c>
      <c r="K41" s="6">
        <f>0.06393-0.003</f>
        <v>6.0929999999999998E-2</v>
      </c>
      <c r="L41" s="20">
        <v>3867</v>
      </c>
      <c r="M41" s="44">
        <f t="shared" ref="M41:M49" si="51">(K41)/($AD$11*$AE$5)</f>
        <v>0.3642774612779513</v>
      </c>
      <c r="N41" s="63">
        <f t="shared" ref="N41:N49" si="52">(K41*$AE$6)/($AA$11*$AE$5)</f>
        <v>2100.9935437384052</v>
      </c>
      <c r="O41" s="57">
        <f t="shared" ref="O41:O49" si="53">(L41*$AE$6)/(2*$AE$7*$AD$11*(M41^2))</f>
        <v>0.60203182810776934</v>
      </c>
      <c r="P41" s="7">
        <f>0.06513-0.003</f>
        <v>6.2129999999999991E-2</v>
      </c>
      <c r="Q41" s="22">
        <v>2693</v>
      </c>
      <c r="R41" s="45">
        <f t="shared" ref="R41:R49" si="54">(P41)/($AD$11*$AF$5)</f>
        <v>0.34956596895116576</v>
      </c>
      <c r="S41" s="68">
        <f t="shared" ref="S41:S49" si="55">(P41*$AF$6)/($AA$11*$AF$5)</f>
        <v>2392.7239015948012</v>
      </c>
      <c r="T41" s="59">
        <f t="shared" ref="T41:T49" si="56">(Q41*$AF$6)/(2*$AF$7*$AD$11*(R41^2))</f>
        <v>0.54032985921411636</v>
      </c>
      <c r="U41" s="8">
        <v>6.2413030303030317E-2</v>
      </c>
      <c r="V41" s="24">
        <v>2596.030303030303</v>
      </c>
      <c r="W41" s="46">
        <f t="shared" ref="W41:W49" si="57">(U41)/($AD$11*$AG$5)</f>
        <v>0.34789113012329881</v>
      </c>
      <c r="X41" s="66">
        <f t="shared" ref="X41:X49" si="58">(U41*$AG$6)/($AA$11*$AG$5)</f>
        <v>2754.7891730760771</v>
      </c>
      <c r="Y41" s="61">
        <f t="shared" ref="Y41:Y49" si="59">(V41*$AG$6)/(2*$AG$7*$AD$11*(W41^2))</f>
        <v>0.60839484099168306</v>
      </c>
    </row>
    <row r="42" spans="1:25" x14ac:dyDescent="0.25">
      <c r="A42" s="14">
        <f>0.074665-0.003</f>
        <v>7.1664999999999993E-2</v>
      </c>
      <c r="B42" s="16">
        <v>13015.6</v>
      </c>
      <c r="C42" s="35">
        <f t="shared" si="45"/>
        <v>0.47603552644974678</v>
      </c>
      <c r="D42" s="72">
        <f t="shared" si="46"/>
        <v>1799.162461783832</v>
      </c>
      <c r="E42" s="51">
        <f t="shared" si="47"/>
        <v>0.77756006000995648</v>
      </c>
      <c r="F42" s="5">
        <f>0.07904-0.003</f>
        <v>7.6039999999999996E-2</v>
      </c>
      <c r="G42" s="18">
        <v>7566</v>
      </c>
      <c r="H42" s="43">
        <f t="shared" si="48"/>
        <v>0.4690773331929583</v>
      </c>
      <c r="I42" s="70">
        <f t="shared" si="49"/>
        <v>2317.4328619029566</v>
      </c>
      <c r="J42" s="55">
        <f t="shared" si="50"/>
        <v>0.60849585135714135</v>
      </c>
      <c r="K42" s="6">
        <f>0.08079-0.003</f>
        <v>7.7789999999999998E-2</v>
      </c>
      <c r="L42" s="20">
        <v>5901</v>
      </c>
      <c r="M42" s="44">
        <f t="shared" si="51"/>
        <v>0.46507703451192894</v>
      </c>
      <c r="N42" s="63">
        <f t="shared" si="52"/>
        <v>2682.3615258068362</v>
      </c>
      <c r="O42" s="57">
        <f t="shared" si="53"/>
        <v>0.56361910750851607</v>
      </c>
      <c r="P42" s="7">
        <f>0.08186-0.003</f>
        <v>7.886E-2</v>
      </c>
      <c r="Q42" s="22">
        <v>4111</v>
      </c>
      <c r="R42" s="45">
        <f t="shared" si="54"/>
        <v>0.44369503157072165</v>
      </c>
      <c r="S42" s="68">
        <f t="shared" si="55"/>
        <v>3037.0224831766627</v>
      </c>
      <c r="T42" s="59">
        <f t="shared" si="56"/>
        <v>0.51198737616109957</v>
      </c>
      <c r="U42" s="8">
        <v>7.9886666666666661E-2</v>
      </c>
      <c r="V42" s="24">
        <v>3925.6363636363631</v>
      </c>
      <c r="W42" s="46">
        <f t="shared" si="57"/>
        <v>0.44528943096519641</v>
      </c>
      <c r="X42" s="66">
        <f t="shared" si="58"/>
        <v>3526.0413304397084</v>
      </c>
      <c r="Y42" s="61">
        <f t="shared" si="59"/>
        <v>0.56154914555513069</v>
      </c>
    </row>
    <row r="43" spans="1:25" x14ac:dyDescent="0.25">
      <c r="A43" s="14">
        <f>0.090524-0.003</f>
        <v>8.7523999999999991E-2</v>
      </c>
      <c r="B43" s="16">
        <v>18612.099999999999</v>
      </c>
      <c r="C43" s="35">
        <f t="shared" si="45"/>
        <v>0.58137910300687423</v>
      </c>
      <c r="D43" s="72">
        <f t="shared" si="46"/>
        <v>2197.3054532221881</v>
      </c>
      <c r="E43" s="51">
        <f t="shared" si="47"/>
        <v>0.7454611657460507</v>
      </c>
      <c r="F43" s="18">
        <f>0.09674-0.003</f>
        <v>9.3740000000000004E-2</v>
      </c>
      <c r="G43" s="18">
        <v>10754</v>
      </c>
      <c r="H43" s="43">
        <f t="shared" si="48"/>
        <v>0.57826550780520669</v>
      </c>
      <c r="I43" s="70">
        <f t="shared" si="49"/>
        <v>2856.8668657914668</v>
      </c>
      <c r="J43" s="55">
        <f t="shared" si="50"/>
        <v>0.56910923736712749</v>
      </c>
      <c r="K43" s="6">
        <f>0.09735-0.003</f>
        <v>9.4350000000000003E-2</v>
      </c>
      <c r="L43" s="20">
        <v>8389</v>
      </c>
      <c r="M43" s="44">
        <f t="shared" si="51"/>
        <v>0.56408302103355834</v>
      </c>
      <c r="N43" s="63">
        <f t="shared" si="52"/>
        <v>3253.3848818598149</v>
      </c>
      <c r="O43" s="57">
        <f t="shared" si="53"/>
        <v>0.54467071023307589</v>
      </c>
      <c r="P43" s="7">
        <f>0.09826-0.003</f>
        <v>9.5259999999999997E-2</v>
      </c>
      <c r="Q43" s="22">
        <v>5876</v>
      </c>
      <c r="R43" s="45">
        <f t="shared" si="54"/>
        <v>0.53596739421033401</v>
      </c>
      <c r="S43" s="68">
        <f t="shared" si="55"/>
        <v>3668.6122463531433</v>
      </c>
      <c r="T43" s="59">
        <f t="shared" si="56"/>
        <v>0.50151734114054314</v>
      </c>
      <c r="U43" s="8">
        <v>9.7554242424242432E-2</v>
      </c>
      <c r="V43" s="24">
        <v>5510.5757575757589</v>
      </c>
      <c r="W43" s="46">
        <f t="shared" si="57"/>
        <v>0.54376875278308945</v>
      </c>
      <c r="X43" s="66">
        <f t="shared" si="58"/>
        <v>4305.8535936027747</v>
      </c>
      <c r="Y43" s="61">
        <f t="shared" si="59"/>
        <v>0.52860462582876655</v>
      </c>
    </row>
    <row r="44" spans="1:25" x14ac:dyDescent="0.25">
      <c r="A44" s="14">
        <f>0.106096-0.003</f>
        <v>0.10309599999999999</v>
      </c>
      <c r="B44" s="16">
        <v>25100.7</v>
      </c>
      <c r="C44" s="35">
        <f t="shared" si="45"/>
        <v>0.6848162790045782</v>
      </c>
      <c r="D44" s="72">
        <f t="shared" si="46"/>
        <v>2588.2432590534563</v>
      </c>
      <c r="E44" s="51">
        <f t="shared" si="47"/>
        <v>0.72457970217060974</v>
      </c>
      <c r="F44" s="5">
        <f>0.11242-0.003</f>
        <v>0.10942</v>
      </c>
      <c r="G44" s="18">
        <v>14381</v>
      </c>
      <c r="H44" s="43">
        <f t="shared" si="48"/>
        <v>0.67499265910012496</v>
      </c>
      <c r="I44" s="70">
        <f t="shared" si="49"/>
        <v>3334.7383449424183</v>
      </c>
      <c r="J44" s="55">
        <f t="shared" si="50"/>
        <v>0.55856171695526347</v>
      </c>
      <c r="K44" s="6">
        <f>0.11403-0.003</f>
        <v>0.11103</v>
      </c>
      <c r="L44" s="20">
        <v>11096</v>
      </c>
      <c r="M44" s="44">
        <f t="shared" si="51"/>
        <v>0.66380644224012697</v>
      </c>
      <c r="N44" s="63">
        <f t="shared" si="52"/>
        <v>3828.5460883189744</v>
      </c>
      <c r="O44" s="57">
        <f t="shared" si="53"/>
        <v>0.52022761829855446</v>
      </c>
      <c r="P44" s="7">
        <f>0.1155-0.003</f>
        <v>0.1125</v>
      </c>
      <c r="Q44" s="22">
        <v>8015</v>
      </c>
      <c r="R44" s="45">
        <f t="shared" si="54"/>
        <v>0.63296590225343885</v>
      </c>
      <c r="S44" s="68">
        <f t="shared" si="55"/>
        <v>4332.5517291069564</v>
      </c>
      <c r="T44" s="59">
        <f t="shared" si="56"/>
        <v>0.49048282375129537</v>
      </c>
      <c r="U44" s="8">
        <v>0.11458181818181817</v>
      </c>
      <c r="V44" s="24">
        <v>7255.6363636363612</v>
      </c>
      <c r="W44" s="46">
        <f t="shared" si="57"/>
        <v>0.63868070538019794</v>
      </c>
      <c r="X44" s="66">
        <f t="shared" si="58"/>
        <v>5057.4175076277097</v>
      </c>
      <c r="Y44" s="61">
        <f t="shared" si="59"/>
        <v>0.50451071386289259</v>
      </c>
    </row>
    <row r="45" spans="1:25" x14ac:dyDescent="0.25">
      <c r="A45" s="14">
        <f>0.121628-0.003</f>
        <v>0.118628</v>
      </c>
      <c r="B45" s="16">
        <v>32450.5</v>
      </c>
      <c r="C45" s="35">
        <f t="shared" si="45"/>
        <v>0.78798775457588177</v>
      </c>
      <c r="D45" s="72">
        <f t="shared" si="46"/>
        <v>2978.1768578314723</v>
      </c>
      <c r="E45" s="51">
        <f t="shared" si="47"/>
        <v>0.7075073201448463</v>
      </c>
      <c r="F45" s="5">
        <f>0.1292-0.003</f>
        <v>0.12620000000000001</v>
      </c>
      <c r="G45" s="18">
        <v>18515</v>
      </c>
      <c r="H45" s="43">
        <f t="shared" si="48"/>
        <v>0.77850551616190611</v>
      </c>
      <c r="I45" s="70">
        <f t="shared" si="49"/>
        <v>3846.1339712276845</v>
      </c>
      <c r="J45" s="55">
        <f t="shared" si="50"/>
        <v>0.54060555951788369</v>
      </c>
      <c r="K45" s="6">
        <f>0.13143-0.003</f>
        <v>0.12842999999999999</v>
      </c>
      <c r="L45" s="20">
        <v>14171</v>
      </c>
      <c r="M45" s="44">
        <f t="shared" si="51"/>
        <v>0.76783447155633155</v>
      </c>
      <c r="N45" s="63">
        <f t="shared" si="52"/>
        <v>4428.5343972152195</v>
      </c>
      <c r="O45" s="57">
        <f t="shared" si="53"/>
        <v>0.49656392954568312</v>
      </c>
      <c r="P45" s="7">
        <f>0.13279-0.003</f>
        <v>0.12978999999999999</v>
      </c>
      <c r="Q45" s="22">
        <v>10241</v>
      </c>
      <c r="R45" s="45">
        <f t="shared" si="54"/>
        <v>0.73024572847532288</v>
      </c>
      <c r="S45" s="68">
        <f t="shared" si="55"/>
        <v>4998.4167904070382</v>
      </c>
      <c r="T45" s="59">
        <f t="shared" si="56"/>
        <v>0.47085287102666035</v>
      </c>
      <c r="U45" s="8">
        <v>0.13219333333333336</v>
      </c>
      <c r="V45" s="24">
        <v>9288.6363636363658</v>
      </c>
      <c r="W45" s="46">
        <f t="shared" si="57"/>
        <v>0.73684754457221746</v>
      </c>
      <c r="X45" s="66">
        <f t="shared" si="58"/>
        <v>5834.7553652081278</v>
      </c>
      <c r="Y45" s="61">
        <f t="shared" si="59"/>
        <v>0.48524286379124681</v>
      </c>
    </row>
    <row r="46" spans="1:25" x14ac:dyDescent="0.25">
      <c r="A46" s="14">
        <f>0.138025-0.003</f>
        <v>0.13502500000000001</v>
      </c>
      <c r="B46" s="16">
        <v>40633.1</v>
      </c>
      <c r="C46" s="35">
        <f t="shared" si="45"/>
        <v>0.89690500186809563</v>
      </c>
      <c r="D46" s="72">
        <f t="shared" si="46"/>
        <v>3389.8264341360768</v>
      </c>
      <c r="E46" s="51">
        <f t="shared" si="47"/>
        <v>0.68381015629165998</v>
      </c>
      <c r="F46" s="5">
        <f>0.14702-0.003</f>
        <v>0.14402000000000001</v>
      </c>
      <c r="G46" s="18">
        <v>23003</v>
      </c>
      <c r="H46" s="43">
        <f t="shared" si="48"/>
        <v>0.88843394958508493</v>
      </c>
      <c r="I46" s="70">
        <f t="shared" si="49"/>
        <v>4389.2251548035747</v>
      </c>
      <c r="J46" s="55">
        <f t="shared" si="50"/>
        <v>0.51572046705520536</v>
      </c>
      <c r="K46" s="6">
        <f>0.14907-0.003</f>
        <v>0.14607000000000001</v>
      </c>
      <c r="L46" s="20">
        <v>17555</v>
      </c>
      <c r="M46" s="44">
        <f t="shared" si="51"/>
        <v>0.87329737024241505</v>
      </c>
      <c r="N46" s="63">
        <f t="shared" si="52"/>
        <v>5036.7984069238273</v>
      </c>
      <c r="O46" s="57">
        <f t="shared" si="53"/>
        <v>0.47553929709936676</v>
      </c>
      <c r="P46" s="7">
        <f>0.14952-0.003</f>
        <v>0.14651999999999998</v>
      </c>
      <c r="Q46" s="22">
        <v>12762</v>
      </c>
      <c r="R46" s="45">
        <f t="shared" si="54"/>
        <v>0.82437479109487866</v>
      </c>
      <c r="S46" s="68">
        <f t="shared" si="55"/>
        <v>5642.7153719888993</v>
      </c>
      <c r="T46" s="59">
        <f t="shared" si="56"/>
        <v>0.46041582447805318</v>
      </c>
      <c r="U46" s="8">
        <v>0.14972727272727276</v>
      </c>
      <c r="V46" s="24">
        <v>11521.515151515152</v>
      </c>
      <c r="W46" s="46">
        <f t="shared" si="57"/>
        <v>0.83458197537383871</v>
      </c>
      <c r="X46" s="66">
        <f t="shared" si="58"/>
        <v>6608.6691804687716</v>
      </c>
      <c r="Y46" s="61">
        <f t="shared" si="59"/>
        <v>0.4691741443637984</v>
      </c>
    </row>
    <row r="47" spans="1:25" x14ac:dyDescent="0.25">
      <c r="A47" s="14">
        <f>0.154363-0.003</f>
        <v>0.151363</v>
      </c>
      <c r="B47" s="16">
        <v>49669.2</v>
      </c>
      <c r="C47" s="35">
        <f t="shared" si="45"/>
        <v>1.0054303410313685</v>
      </c>
      <c r="D47" s="72">
        <f t="shared" si="46"/>
        <v>3799.9948050371336</v>
      </c>
      <c r="E47" s="51">
        <f t="shared" si="47"/>
        <v>0.66516849816937607</v>
      </c>
      <c r="F47" s="5">
        <f>0.16416-0.003</f>
        <v>0.16116</v>
      </c>
      <c r="G47" s="18">
        <v>28146</v>
      </c>
      <c r="H47" s="43">
        <f t="shared" si="48"/>
        <v>0.99416758307965758</v>
      </c>
      <c r="I47" s="70">
        <f t="shared" si="49"/>
        <v>4911.5923201509795</v>
      </c>
      <c r="J47" s="55">
        <f t="shared" si="50"/>
        <v>0.5039386485241597</v>
      </c>
      <c r="K47" s="6">
        <v>0.16339999999999999</v>
      </c>
      <c r="L47" s="20">
        <v>21398</v>
      </c>
      <c r="M47" s="44">
        <f t="shared" si="51"/>
        <v>0.9769068959924051</v>
      </c>
      <c r="N47" s="63">
        <f t="shared" si="52"/>
        <v>5634.3729697498011</v>
      </c>
      <c r="O47" s="57">
        <f t="shared" si="53"/>
        <v>0.4632087077895814</v>
      </c>
      <c r="P47" s="7">
        <f>0.16721-0.003</f>
        <v>0.16420999999999999</v>
      </c>
      <c r="Q47" s="22">
        <v>15287</v>
      </c>
      <c r="R47" s="45">
        <f t="shared" si="54"/>
        <v>0.92390516274699719</v>
      </c>
      <c r="S47" s="68">
        <f t="shared" si="55"/>
        <v>6323.9850616591393</v>
      </c>
      <c r="T47" s="59">
        <f t="shared" si="56"/>
        <v>0.43908478159656739</v>
      </c>
      <c r="U47" s="8">
        <v>0.16738696969696965</v>
      </c>
      <c r="V47" s="24">
        <v>14013.848484848482</v>
      </c>
      <c r="W47" s="46">
        <f t="shared" si="57"/>
        <v>0.9330173807145814</v>
      </c>
      <c r="X47" s="66">
        <f t="shared" si="58"/>
        <v>7388.1336893337311</v>
      </c>
      <c r="Y47" s="61">
        <f t="shared" si="59"/>
        <v>0.45660475174041765</v>
      </c>
    </row>
    <row r="48" spans="1:25" x14ac:dyDescent="0.25">
      <c r="A48" s="47">
        <f>0.170381-0.003</f>
        <v>0.167381</v>
      </c>
      <c r="B48" s="48">
        <v>59598.9</v>
      </c>
      <c r="C48" s="49">
        <f t="shared" si="45"/>
        <v>1.1118300767834379</v>
      </c>
      <c r="D48" s="73">
        <f t="shared" si="46"/>
        <v>4202.1295195121693</v>
      </c>
      <c r="E48" s="52">
        <f t="shared" si="47"/>
        <v>0.65269440458081818</v>
      </c>
      <c r="F48" s="5">
        <f>0.18081-0.003</f>
        <v>0.17781</v>
      </c>
      <c r="G48" s="18">
        <v>33428</v>
      </c>
      <c r="H48" s="43">
        <f t="shared" si="48"/>
        <v>1.0968784930962641</v>
      </c>
      <c r="I48" s="70">
        <f t="shared" si="49"/>
        <v>5419.0260017749169</v>
      </c>
      <c r="J48" s="55">
        <f t="shared" si="50"/>
        <v>0.49166979697700824</v>
      </c>
      <c r="K48" s="6">
        <f>0.1828-0.003</f>
        <v>0.17979999999999999</v>
      </c>
      <c r="L48" s="20">
        <v>25391</v>
      </c>
      <c r="M48" s="44">
        <f t="shared" si="51"/>
        <v>1.0749563029341151</v>
      </c>
      <c r="N48" s="63">
        <f t="shared" si="52"/>
        <v>6199.879191927871</v>
      </c>
      <c r="O48" s="57">
        <f t="shared" si="53"/>
        <v>0.45395004859573318</v>
      </c>
      <c r="P48" s="7">
        <f>0.18473-0.003</f>
        <v>0.18173</v>
      </c>
      <c r="Q48" s="22">
        <v>18091</v>
      </c>
      <c r="R48" s="45">
        <f t="shared" si="54"/>
        <v>1.0224790525912661</v>
      </c>
      <c r="S48" s="68">
        <f t="shared" si="55"/>
        <v>6998.7077842720628</v>
      </c>
      <c r="T48" s="59">
        <f t="shared" si="56"/>
        <v>0.42426249541640981</v>
      </c>
      <c r="U48" s="8">
        <v>0.1851527272727273</v>
      </c>
      <c r="V48" s="24">
        <v>16747.939393939396</v>
      </c>
      <c r="W48" s="46">
        <f t="shared" si="57"/>
        <v>1.0320439694015724</v>
      </c>
      <c r="X48" s="66">
        <f t="shared" si="58"/>
        <v>8172.2795060577637</v>
      </c>
      <c r="Y48" s="61">
        <f t="shared" si="59"/>
        <v>0.44599239880780833</v>
      </c>
    </row>
    <row r="49" spans="1:25" ht="15.75" thickBot="1" x14ac:dyDescent="0.3">
      <c r="A49" s="14">
        <f>0.180229-0.003</f>
        <v>0.177229</v>
      </c>
      <c r="B49" s="16">
        <v>65889.100000000006</v>
      </c>
      <c r="C49" s="49">
        <f t="shared" si="45"/>
        <v>1.1772455217632343</v>
      </c>
      <c r="D49" s="72">
        <f t="shared" si="46"/>
        <v>4449.3652960229783</v>
      </c>
      <c r="E49" s="52">
        <f t="shared" si="47"/>
        <v>0.64361767648428247</v>
      </c>
      <c r="F49" s="5">
        <f>0.19212-0.003</f>
        <v>0.18912000000000001</v>
      </c>
      <c r="G49" s="18">
        <v>37398</v>
      </c>
      <c r="H49" s="43">
        <f t="shared" si="48"/>
        <v>1.1666478860264635</v>
      </c>
      <c r="I49" s="70">
        <f t="shared" si="49"/>
        <v>5763.7151873104567</v>
      </c>
      <c r="J49" s="55">
        <f t="shared" si="50"/>
        <v>0.48623807112173217</v>
      </c>
      <c r="K49" s="6">
        <f>0.19485-0.003</f>
        <v>0.19184999999999999</v>
      </c>
      <c r="L49" s="20">
        <v>28955</v>
      </c>
      <c r="M49" s="44">
        <f t="shared" si="51"/>
        <v>1.1469987025467743</v>
      </c>
      <c r="N49" s="63">
        <f t="shared" si="52"/>
        <v>6615.3883368818806</v>
      </c>
      <c r="O49" s="57">
        <f t="shared" si="53"/>
        <v>0.4546818291318041</v>
      </c>
      <c r="P49" s="7">
        <f>0.19582-0.003</f>
        <v>0.19281999999999999</v>
      </c>
      <c r="Q49" s="22">
        <v>20274</v>
      </c>
      <c r="R49" s="45">
        <f t="shared" si="54"/>
        <v>1.0848754246445163</v>
      </c>
      <c r="S49" s="68">
        <f t="shared" si="55"/>
        <v>7425.8011058346956</v>
      </c>
      <c r="T49" s="59">
        <f t="shared" si="56"/>
        <v>0.42233843541187216</v>
      </c>
      <c r="U49" s="8">
        <v>0.19661090909090909</v>
      </c>
      <c r="V49" s="24">
        <v>18766.121212121208</v>
      </c>
      <c r="W49" s="46">
        <f t="shared" si="57"/>
        <v>1.0959120399395919</v>
      </c>
      <c r="X49" s="66">
        <f t="shared" si="58"/>
        <v>8678.0212568205334</v>
      </c>
      <c r="Y49" s="61">
        <f t="shared" si="59"/>
        <v>0.44318555622170491</v>
      </c>
    </row>
    <row r="50" spans="1:25" ht="60" thickBot="1" x14ac:dyDescent="0.3">
      <c r="A50" s="79" t="s">
        <v>29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1"/>
    </row>
    <row r="51" spans="1:25" x14ac:dyDescent="0.25">
      <c r="A51" s="82" t="s">
        <v>14</v>
      </c>
      <c r="B51" s="83"/>
      <c r="C51" s="83"/>
      <c r="D51" s="83"/>
      <c r="E51" s="84"/>
      <c r="F51" s="85" t="s">
        <v>15</v>
      </c>
      <c r="G51" s="86"/>
      <c r="H51" s="86"/>
      <c r="I51" s="86"/>
      <c r="J51" s="87"/>
      <c r="K51" s="88" t="s">
        <v>16</v>
      </c>
      <c r="L51" s="89"/>
      <c r="M51" s="89"/>
      <c r="N51" s="89"/>
      <c r="O51" s="90"/>
      <c r="P51" s="91" t="s">
        <v>17</v>
      </c>
      <c r="Q51" s="92"/>
      <c r="R51" s="92"/>
      <c r="S51" s="92"/>
      <c r="T51" s="93"/>
      <c r="U51" s="94" t="s">
        <v>18</v>
      </c>
      <c r="V51" s="95"/>
      <c r="W51" s="95"/>
      <c r="X51" s="95"/>
      <c r="Y51" s="96"/>
    </row>
    <row r="52" spans="1:25" x14ac:dyDescent="0.25">
      <c r="A52" s="9" t="s">
        <v>22</v>
      </c>
      <c r="B52" s="15" t="s">
        <v>13</v>
      </c>
      <c r="C52" s="15" t="s">
        <v>21</v>
      </c>
      <c r="D52" s="71" t="s">
        <v>20</v>
      </c>
      <c r="E52" s="50" t="s">
        <v>19</v>
      </c>
      <c r="F52" s="10" t="s">
        <v>22</v>
      </c>
      <c r="G52" s="17" t="s">
        <v>13</v>
      </c>
      <c r="H52" s="17" t="s">
        <v>21</v>
      </c>
      <c r="I52" s="69" t="s">
        <v>20</v>
      </c>
      <c r="J52" s="54" t="s">
        <v>19</v>
      </c>
      <c r="K52" s="11" t="s">
        <v>22</v>
      </c>
      <c r="L52" s="19" t="s">
        <v>13</v>
      </c>
      <c r="M52" s="19" t="s">
        <v>21</v>
      </c>
      <c r="N52" s="62" t="s">
        <v>20</v>
      </c>
      <c r="O52" s="56" t="s">
        <v>19</v>
      </c>
      <c r="P52" s="12" t="s">
        <v>22</v>
      </c>
      <c r="Q52" s="21" t="s">
        <v>13</v>
      </c>
      <c r="R52" s="21" t="s">
        <v>21</v>
      </c>
      <c r="S52" s="67" t="s">
        <v>20</v>
      </c>
      <c r="T52" s="58" t="s">
        <v>19</v>
      </c>
      <c r="U52" s="13" t="s">
        <v>12</v>
      </c>
      <c r="V52" s="23" t="s">
        <v>13</v>
      </c>
      <c r="W52" s="23" t="s">
        <v>21</v>
      </c>
      <c r="X52" s="65" t="s">
        <v>20</v>
      </c>
      <c r="Y52" s="60" t="s">
        <v>19</v>
      </c>
    </row>
    <row r="53" spans="1:25" x14ac:dyDescent="0.25">
      <c r="A53" s="4">
        <v>0.15931000000000001</v>
      </c>
      <c r="B53" s="4">
        <v>59814.999999999993</v>
      </c>
      <c r="C53" s="4">
        <f t="shared" ref="C53" si="60">(A53)/($AD$11*$AC$5)</f>
        <v>1.0582183732464825</v>
      </c>
      <c r="D53" s="74">
        <f t="shared" ref="D53" si="61">(A53*$AC$6)/($AA$11*$AC$5)</f>
        <v>3999.5056413421103</v>
      </c>
      <c r="E53" s="75">
        <f t="shared" ref="E53" si="62">(B53*$AC$6)/(2*$AC$7*$AD$11*(C53^2))</f>
        <v>0.72311603756462806</v>
      </c>
      <c r="F53" s="4">
        <v>0.17135</v>
      </c>
      <c r="G53" s="4">
        <v>37992</v>
      </c>
      <c r="H53" s="4">
        <f t="shared" ref="H53" si="63">(F53)/($AD$11*$AD$5)</f>
        <v>1.0570278937745057</v>
      </c>
      <c r="I53" s="64">
        <f t="shared" ref="I53" si="64">(F53*$AD$6)/($AA$11*$AD$5)</f>
        <v>5222.1478286043075</v>
      </c>
      <c r="J53" s="53">
        <f t="shared" ref="J53" si="65">(G53*$AD$6)/(2*$AD$7*$AD$11*(H53^2))</f>
        <v>0.60172691824983904</v>
      </c>
      <c r="K53" s="4">
        <v>0.17460999999999999</v>
      </c>
      <c r="L53" s="4">
        <v>27402</v>
      </c>
      <c r="M53" s="4">
        <f t="shared" ref="M53" si="66">(K53)/($AD$11*$AE$5)</f>
        <v>1.0439272528104886</v>
      </c>
      <c r="N53" s="64">
        <f t="shared" ref="N53" si="67">(K53*$AE$6)/($AA$11*$AE$5)</f>
        <v>6020.9171618605433</v>
      </c>
      <c r="O53" s="53">
        <f t="shared" ref="O53" si="68">(L53*$AE$6)/(2*$AE$7*$AD$11*(M53^2))</f>
        <v>0.51945947654996893</v>
      </c>
      <c r="P53" s="4">
        <v>0.17781</v>
      </c>
      <c r="Q53" s="4">
        <v>18844</v>
      </c>
      <c r="R53" s="4">
        <f t="shared" ref="R53" si="69">(P53)/($AD$11*$AF$5)</f>
        <v>1.0004237073749684</v>
      </c>
      <c r="S53" s="64">
        <f t="shared" ref="S53" si="70">(P53*$AF$6)/($AA$11*$AF$5)</f>
        <v>6847.7424262445147</v>
      </c>
      <c r="T53" s="53">
        <f t="shared" ref="T53" si="71">(Q53*$AF$6)/(2*$AF$7*$AD$11*(R53^2))</f>
        <v>0.46162152698327119</v>
      </c>
      <c r="W53" s="4">
        <f t="shared" ref="W53" si="72">(U53)/($AD$11*$AG$5)</f>
        <v>0</v>
      </c>
      <c r="X53" s="64">
        <f t="shared" ref="X53" si="73">(U53*$AG$6)/($AA$11*$AG$5)</f>
        <v>0</v>
      </c>
      <c r="Y53" s="53" t="e">
        <f t="shared" ref="Y53" si="74">(V53*$AG$6)/(2*$AG$7*$AD$11*(W53^2))</f>
        <v>#DIV/0!</v>
      </c>
    </row>
    <row r="54" spans="1:25" x14ac:dyDescent="0.25">
      <c r="A54" s="4">
        <v>0.16008</v>
      </c>
      <c r="B54" s="4">
        <v>59946</v>
      </c>
      <c r="C54" s="4">
        <f t="shared" ref="C54:C100" si="75">(A54)/($AD$11*$AC$5)</f>
        <v>1.0633331064546916</v>
      </c>
      <c r="D54" s="74">
        <f t="shared" ref="D54:D100" si="76">(A54*$AC$6)/($AA$11*$AC$5)</f>
        <v>4018.836627117224</v>
      </c>
      <c r="E54" s="75">
        <f t="shared" ref="E54:E100" si="77">(B54*$AC$6)/(2*$AC$7*$AD$11*(C54^2))</f>
        <v>0.71774474236508379</v>
      </c>
      <c r="F54" s="4">
        <v>0.17094000000000001</v>
      </c>
      <c r="G54" s="4">
        <v>37754</v>
      </c>
      <c r="H54" s="4">
        <f t="shared" ref="H54:H117" si="78">(F54)/($AD$11*$AD$5)</f>
        <v>1.0544986761704931</v>
      </c>
      <c r="I54" s="64">
        <f t="shared" ref="I54:I117" si="79">(F54*$AD$6)/($AA$11*$AD$5)</f>
        <v>5209.6524646724274</v>
      </c>
      <c r="J54" s="53">
        <f t="shared" ref="J54:J117" si="80">(G54*$AD$6)/(2*$AD$7*$AD$11*(H54^2))</f>
        <v>0.60082925849234092</v>
      </c>
      <c r="K54" s="4">
        <v>0.17468</v>
      </c>
      <c r="L54" s="4">
        <v>27267.000000000004</v>
      </c>
      <c r="M54" s="4">
        <f t="shared" ref="M54:M117" si="81">(K54)/($AD$11*$AE$5)</f>
        <v>1.0443457563767033</v>
      </c>
      <c r="N54" s="64">
        <f t="shared" ref="N54:N117" si="82">(K54*$AE$6)/($AA$11*$AE$5)</f>
        <v>6023.3309079308156</v>
      </c>
      <c r="O54" s="53">
        <f t="shared" ref="O54:O117" si="83">(L54*$AE$6)/(2*$AE$7*$AD$11*(M54^2))</f>
        <v>0.5164860879644827</v>
      </c>
      <c r="P54" s="4">
        <v>0.17782999999999999</v>
      </c>
      <c r="Q54" s="4">
        <v>19030</v>
      </c>
      <c r="R54" s="4">
        <f t="shared" ref="R54:R117" si="84">(P54)/($AD$11*$AF$5)</f>
        <v>1.0005362346464801</v>
      </c>
      <c r="S54" s="64">
        <f t="shared" ref="S54:S117" si="85">(P54*$AF$6)/($AA$11*$AF$5)</f>
        <v>6848.5126576630209</v>
      </c>
      <c r="T54" s="53">
        <f t="shared" ref="T54:T117" si="86">(Q54*$AF$6)/(2*$AF$7*$AD$11*(R54^2))</f>
        <v>0.46607311622131642</v>
      </c>
    </row>
    <row r="55" spans="1:25" x14ac:dyDescent="0.25">
      <c r="A55" s="4">
        <v>0.15961</v>
      </c>
      <c r="B55" s="4">
        <v>59612</v>
      </c>
      <c r="C55" s="4">
        <f t="shared" si="75"/>
        <v>1.060211126444486</v>
      </c>
      <c r="D55" s="74">
        <f t="shared" si="76"/>
        <v>4007.0371942415054</v>
      </c>
      <c r="E55" s="75">
        <f t="shared" si="77"/>
        <v>0.71795538848032503</v>
      </c>
      <c r="F55" s="4">
        <v>0.17019999999999999</v>
      </c>
      <c r="G55" s="4">
        <v>37761</v>
      </c>
      <c r="H55" s="4">
        <f t="shared" si="78"/>
        <v>1.0499337468364216</v>
      </c>
      <c r="I55" s="64">
        <f t="shared" si="79"/>
        <v>5187.0998566002518</v>
      </c>
      <c r="J55" s="53">
        <f t="shared" si="80"/>
        <v>0.6061775896186451</v>
      </c>
      <c r="K55" s="4">
        <v>0.17537</v>
      </c>
      <c r="L55" s="4">
        <v>27182</v>
      </c>
      <c r="M55" s="4">
        <f t="shared" si="81"/>
        <v>1.0484710058151046</v>
      </c>
      <c r="N55" s="64">
        <f t="shared" si="82"/>
        <v>6047.1235477663558</v>
      </c>
      <c r="O55" s="53">
        <f t="shared" si="83"/>
        <v>0.51083240639964633</v>
      </c>
      <c r="P55" s="4">
        <v>0.17809</v>
      </c>
      <c r="Q55" s="4">
        <v>18955</v>
      </c>
      <c r="R55" s="4">
        <f t="shared" si="84"/>
        <v>1.0019990891761326</v>
      </c>
      <c r="S55" s="64">
        <f t="shared" si="85"/>
        <v>6858.5256661036256</v>
      </c>
      <c r="T55" s="53">
        <f t="shared" si="86"/>
        <v>0.46288173327965038</v>
      </c>
    </row>
    <row r="56" spans="1:25" x14ac:dyDescent="0.25">
      <c r="A56" s="4">
        <v>0.15889999999999999</v>
      </c>
      <c r="B56" s="4">
        <v>59253</v>
      </c>
      <c r="C56" s="4">
        <f t="shared" si="75"/>
        <v>1.0554949438758776</v>
      </c>
      <c r="D56" s="74">
        <f t="shared" si="76"/>
        <v>3989.2125190462693</v>
      </c>
      <c r="E56" s="75">
        <f t="shared" si="77"/>
        <v>0.7200232347273009</v>
      </c>
      <c r="F56" s="4">
        <v>0.16993</v>
      </c>
      <c r="G56" s="4">
        <v>37374</v>
      </c>
      <c r="H56" s="4">
        <f t="shared" si="78"/>
        <v>1.0482681645118281</v>
      </c>
      <c r="I56" s="64">
        <f t="shared" si="79"/>
        <v>5178.8712023036478</v>
      </c>
      <c r="J56" s="53">
        <f t="shared" si="80"/>
        <v>0.60187314711297524</v>
      </c>
      <c r="K56" s="4">
        <v>0.17396999999999999</v>
      </c>
      <c r="L56" s="4">
        <v>27006.000000000004</v>
      </c>
      <c r="M56" s="4">
        <f t="shared" si="81"/>
        <v>1.0401009344908121</v>
      </c>
      <c r="N56" s="64">
        <f t="shared" si="82"/>
        <v>5998.8486263609111</v>
      </c>
      <c r="O56" s="53">
        <f t="shared" si="83"/>
        <v>0.51572617336061866</v>
      </c>
      <c r="P56" s="4">
        <v>0.1772</v>
      </c>
      <c r="Q56" s="4">
        <v>18980</v>
      </c>
      <c r="R56" s="4">
        <f t="shared" si="84"/>
        <v>0.99699162559386101</v>
      </c>
      <c r="S56" s="64">
        <f t="shared" si="85"/>
        <v>6824.2503679800229</v>
      </c>
      <c r="T56" s="53">
        <f t="shared" si="86"/>
        <v>0.46815977378115142</v>
      </c>
    </row>
    <row r="57" spans="1:25" x14ac:dyDescent="0.25">
      <c r="A57" s="4">
        <v>0.15878999999999999</v>
      </c>
      <c r="B57" s="4">
        <v>59195</v>
      </c>
      <c r="C57" s="4">
        <f t="shared" si="75"/>
        <v>1.0547642677032762</v>
      </c>
      <c r="D57" s="74">
        <f t="shared" si="76"/>
        <v>3986.4509496498249</v>
      </c>
      <c r="E57" s="75">
        <f t="shared" si="77"/>
        <v>0.72031538237011639</v>
      </c>
      <c r="F57" s="4">
        <v>0.17058999999999999</v>
      </c>
      <c r="G57" s="4">
        <v>37393</v>
      </c>
      <c r="H57" s="4">
        <f t="shared" si="78"/>
        <v>1.0523395879719457</v>
      </c>
      <c r="I57" s="64">
        <f t="shared" si="79"/>
        <v>5198.9856905842362</v>
      </c>
      <c r="J57" s="53">
        <f t="shared" si="80"/>
        <v>0.59752856569503976</v>
      </c>
      <c r="K57" s="4">
        <v>0.17366000000000001</v>
      </c>
      <c r="L57" s="4">
        <v>26953</v>
      </c>
      <c r="M57" s="4">
        <f t="shared" si="81"/>
        <v>1.0382475615547191</v>
      </c>
      <c r="N57" s="64">
        <f t="shared" si="82"/>
        <v>5988.1591794782771</v>
      </c>
      <c r="O57" s="53">
        <f t="shared" si="83"/>
        <v>0.51655331640173452</v>
      </c>
      <c r="P57" s="4">
        <v>0.17724000000000001</v>
      </c>
      <c r="Q57" s="4">
        <v>18800</v>
      </c>
      <c r="R57" s="4">
        <f t="shared" si="84"/>
        <v>0.99721668013688447</v>
      </c>
      <c r="S57" s="64">
        <f t="shared" si="85"/>
        <v>6825.790830817039</v>
      </c>
      <c r="T57" s="53">
        <f t="shared" si="86"/>
        <v>0.46351061888384815</v>
      </c>
    </row>
    <row r="58" spans="1:25" x14ac:dyDescent="0.25">
      <c r="A58" s="4">
        <v>0.158</v>
      </c>
      <c r="B58" s="4">
        <v>58953</v>
      </c>
      <c r="C58" s="4">
        <f t="shared" si="75"/>
        <v>1.0495166842818671</v>
      </c>
      <c r="D58" s="74">
        <f t="shared" si="76"/>
        <v>3966.6178603480848</v>
      </c>
      <c r="E58" s="75">
        <f t="shared" si="77"/>
        <v>0.72456224145709125</v>
      </c>
      <c r="F58" s="4">
        <v>0.16980000000000001</v>
      </c>
      <c r="G58" s="4">
        <v>37344</v>
      </c>
      <c r="H58" s="4">
        <f t="shared" si="78"/>
        <v>1.0474662174666534</v>
      </c>
      <c r="I58" s="64">
        <f t="shared" si="79"/>
        <v>5174.90925764232</v>
      </c>
      <c r="J58" s="53">
        <f t="shared" si="80"/>
        <v>0.60231123415313759</v>
      </c>
      <c r="K58" s="4">
        <v>0.17368</v>
      </c>
      <c r="L58" s="4">
        <v>27002</v>
      </c>
      <c r="M58" s="4">
        <f t="shared" si="81"/>
        <v>1.0383671340022089</v>
      </c>
      <c r="N58" s="64">
        <f t="shared" si="82"/>
        <v>5988.8488212126404</v>
      </c>
      <c r="O58" s="53">
        <f t="shared" si="83"/>
        <v>0.51737322361868077</v>
      </c>
      <c r="P58" s="4">
        <v>0.17713000000000001</v>
      </c>
      <c r="Q58" s="4">
        <v>18978</v>
      </c>
      <c r="R58" s="4">
        <f t="shared" si="84"/>
        <v>0.99659778014357003</v>
      </c>
      <c r="S58" s="64">
        <f t="shared" si="85"/>
        <v>6821.5545580152457</v>
      </c>
      <c r="T58" s="53">
        <f t="shared" si="86"/>
        <v>0.46848050009005415</v>
      </c>
    </row>
    <row r="59" spans="1:25" x14ac:dyDescent="0.25">
      <c r="A59" s="4">
        <v>0.15787999999999999</v>
      </c>
      <c r="B59" s="4">
        <v>58585</v>
      </c>
      <c r="C59" s="4">
        <f t="shared" si="75"/>
        <v>1.0487195830026657</v>
      </c>
      <c r="D59" s="74">
        <f t="shared" si="76"/>
        <v>3963.6052391883268</v>
      </c>
      <c r="E59" s="75">
        <f t="shared" si="77"/>
        <v>0.72113431291233332</v>
      </c>
      <c r="F59" s="4">
        <v>0.16858999999999999</v>
      </c>
      <c r="G59" s="4">
        <v>37248</v>
      </c>
      <c r="H59" s="4">
        <f t="shared" si="78"/>
        <v>1.0400019411231041</v>
      </c>
      <c r="I59" s="64">
        <f t="shared" si="79"/>
        <v>5138.0326957945736</v>
      </c>
      <c r="J59" s="53">
        <f t="shared" si="80"/>
        <v>0.60941738369794263</v>
      </c>
      <c r="K59" s="4">
        <v>0.17398</v>
      </c>
      <c r="L59" s="4">
        <v>26937</v>
      </c>
      <c r="M59" s="4">
        <f t="shared" si="81"/>
        <v>1.0401607207145571</v>
      </c>
      <c r="N59" s="64">
        <f t="shared" si="82"/>
        <v>5999.1934472280927</v>
      </c>
      <c r="O59" s="53">
        <f t="shared" si="83"/>
        <v>0.51434936677830856</v>
      </c>
      <c r="P59" s="4">
        <v>0.17699999999999999</v>
      </c>
      <c r="Q59" s="4">
        <v>18546</v>
      </c>
      <c r="R59" s="4">
        <f t="shared" si="84"/>
        <v>0.9958663528787437</v>
      </c>
      <c r="S59" s="64">
        <f t="shared" si="85"/>
        <v>6816.5480537949434</v>
      </c>
      <c r="T59" s="53">
        <f t="shared" si="86"/>
        <v>0.45848913061480739</v>
      </c>
    </row>
    <row r="60" spans="1:25" x14ac:dyDescent="0.25">
      <c r="A60" s="4">
        <v>0.158</v>
      </c>
      <c r="B60" s="4">
        <v>58487</v>
      </c>
      <c r="C60" s="4">
        <f t="shared" si="75"/>
        <v>1.0495166842818671</v>
      </c>
      <c r="D60" s="74">
        <f t="shared" si="76"/>
        <v>3966.6178603480848</v>
      </c>
      <c r="E60" s="75">
        <f t="shared" si="77"/>
        <v>0.71883486533511276</v>
      </c>
      <c r="F60" s="4">
        <v>0.16852999999999999</v>
      </c>
      <c r="G60" s="4">
        <v>37075</v>
      </c>
      <c r="H60" s="4">
        <f t="shared" si="78"/>
        <v>1.0396318117176389</v>
      </c>
      <c r="I60" s="64">
        <f t="shared" si="79"/>
        <v>5136.2041059508847</v>
      </c>
      <c r="J60" s="53">
        <f t="shared" si="80"/>
        <v>0.6070189081038766</v>
      </c>
      <c r="K60" s="4">
        <v>0.17327000000000001</v>
      </c>
      <c r="L60" s="4">
        <v>26714</v>
      </c>
      <c r="M60" s="4">
        <f t="shared" si="81"/>
        <v>1.0359158988286661</v>
      </c>
      <c r="N60" s="64">
        <f t="shared" si="82"/>
        <v>5974.7111656581892</v>
      </c>
      <c r="O60" s="53">
        <f t="shared" si="83"/>
        <v>0.51428020350636161</v>
      </c>
      <c r="P60" s="4">
        <v>0.17701</v>
      </c>
      <c r="Q60" s="4">
        <v>18549</v>
      </c>
      <c r="R60" s="4">
        <f t="shared" si="84"/>
        <v>0.99592261651449965</v>
      </c>
      <c r="S60" s="64">
        <f t="shared" si="85"/>
        <v>6816.9331695041983</v>
      </c>
      <c r="T60" s="53">
        <f t="shared" si="86"/>
        <v>0.45851148512194734</v>
      </c>
    </row>
    <row r="61" spans="1:25" x14ac:dyDescent="0.25">
      <c r="A61" s="4">
        <v>0.15739999999999998</v>
      </c>
      <c r="B61" s="4">
        <v>58065.999999999993</v>
      </c>
      <c r="C61" s="4">
        <f t="shared" si="75"/>
        <v>1.0455311778858598</v>
      </c>
      <c r="D61" s="74">
        <f t="shared" si="76"/>
        <v>3951.5547545492941</v>
      </c>
      <c r="E61" s="75">
        <f t="shared" si="77"/>
        <v>0.7191118004829431</v>
      </c>
      <c r="F61" s="4">
        <v>0.16874</v>
      </c>
      <c r="G61" s="4">
        <v>36969</v>
      </c>
      <c r="H61" s="4">
        <f t="shared" si="78"/>
        <v>1.0409272646367673</v>
      </c>
      <c r="I61" s="64">
        <f t="shared" si="79"/>
        <v>5142.6041704037989</v>
      </c>
      <c r="J61" s="53">
        <f t="shared" si="80"/>
        <v>0.60377776395973481</v>
      </c>
      <c r="K61" s="4">
        <v>0.17241000000000001</v>
      </c>
      <c r="L61" s="4">
        <v>26578</v>
      </c>
      <c r="M61" s="4">
        <f t="shared" si="81"/>
        <v>1.0307742835866007</v>
      </c>
      <c r="N61" s="64">
        <f t="shared" si="82"/>
        <v>5945.0565710805586</v>
      </c>
      <c r="O61" s="53">
        <f t="shared" si="83"/>
        <v>0.51677920515288844</v>
      </c>
      <c r="P61" s="4">
        <v>0.17690999999999998</v>
      </c>
      <c r="Q61" s="4">
        <v>18560</v>
      </c>
      <c r="R61" s="4">
        <f t="shared" si="84"/>
        <v>0.99535998015694094</v>
      </c>
      <c r="S61" s="64">
        <f t="shared" si="85"/>
        <v>6813.0820124116572</v>
      </c>
      <c r="T61" s="53">
        <f t="shared" si="86"/>
        <v>0.45930220301415997</v>
      </c>
    </row>
    <row r="62" spans="1:25" x14ac:dyDescent="0.25">
      <c r="A62" s="4">
        <v>0.15695000000000001</v>
      </c>
      <c r="B62" s="4">
        <v>57665.999999999993</v>
      </c>
      <c r="C62" s="4">
        <f t="shared" si="75"/>
        <v>1.0425420480888548</v>
      </c>
      <c r="D62" s="74">
        <f t="shared" si="76"/>
        <v>3940.2574252002023</v>
      </c>
      <c r="E62" s="75">
        <f t="shared" si="77"/>
        <v>0.7182591204096167</v>
      </c>
      <c r="F62" s="4">
        <v>0.16866</v>
      </c>
      <c r="G62" s="4">
        <v>36835</v>
      </c>
      <c r="H62" s="4">
        <f t="shared" si="78"/>
        <v>1.0404337587628136</v>
      </c>
      <c r="I62" s="64">
        <f t="shared" si="79"/>
        <v>5140.1660506122125</v>
      </c>
      <c r="J62" s="53">
        <f t="shared" si="80"/>
        <v>0.60216011123731239</v>
      </c>
      <c r="K62" s="4">
        <v>0.17216000000000001</v>
      </c>
      <c r="L62" s="4">
        <v>26315</v>
      </c>
      <c r="M62" s="4">
        <f t="shared" si="81"/>
        <v>1.0292796279929772</v>
      </c>
      <c r="N62" s="64">
        <f t="shared" si="82"/>
        <v>5936.4360494010152</v>
      </c>
      <c r="O62" s="53">
        <f t="shared" si="83"/>
        <v>0.51315256328556302</v>
      </c>
      <c r="P62" s="4">
        <v>0.17534</v>
      </c>
      <c r="Q62" s="4">
        <v>18556</v>
      </c>
      <c r="R62" s="4">
        <f t="shared" si="84"/>
        <v>0.98652658934327075</v>
      </c>
      <c r="S62" s="64">
        <f t="shared" si="85"/>
        <v>6752.6188460587882</v>
      </c>
      <c r="T62" s="53">
        <f t="shared" si="86"/>
        <v>0.46746347267096328</v>
      </c>
    </row>
    <row r="63" spans="1:25" x14ac:dyDescent="0.25">
      <c r="A63" s="4">
        <v>0.15629999999999999</v>
      </c>
      <c r="B63" s="4">
        <v>57485</v>
      </c>
      <c r="C63" s="4">
        <f t="shared" si="75"/>
        <v>1.0382244161598468</v>
      </c>
      <c r="D63" s="74">
        <f t="shared" si="76"/>
        <v>3923.9390605848457</v>
      </c>
      <c r="E63" s="75">
        <f t="shared" si="77"/>
        <v>0.72197231027329145</v>
      </c>
      <c r="F63" s="4">
        <v>0.16713</v>
      </c>
      <c r="G63" s="4">
        <v>36747</v>
      </c>
      <c r="H63" s="4">
        <f t="shared" si="78"/>
        <v>1.0309954589234498</v>
      </c>
      <c r="I63" s="64">
        <f t="shared" si="79"/>
        <v>5093.5370095981207</v>
      </c>
      <c r="J63" s="53">
        <f t="shared" si="80"/>
        <v>0.61177054631391126</v>
      </c>
      <c r="K63" s="4">
        <v>0.17155999999999999</v>
      </c>
      <c r="L63" s="4">
        <v>26364</v>
      </c>
      <c r="M63" s="4">
        <f t="shared" si="81"/>
        <v>1.0256924545682804</v>
      </c>
      <c r="N63" s="64">
        <f t="shared" si="82"/>
        <v>5915.7467973701087</v>
      </c>
      <c r="O63" s="53">
        <f t="shared" si="83"/>
        <v>0.51771036984350782</v>
      </c>
      <c r="P63" s="4">
        <v>0.17552000000000001</v>
      </c>
      <c r="Q63" s="4">
        <v>18640</v>
      </c>
      <c r="R63" s="4">
        <f t="shared" si="84"/>
        <v>0.98753933478687639</v>
      </c>
      <c r="S63" s="64">
        <f t="shared" si="85"/>
        <v>6759.5509288253588</v>
      </c>
      <c r="T63" s="53">
        <f t="shared" si="86"/>
        <v>0.46861696733535724</v>
      </c>
    </row>
    <row r="64" spans="1:25" x14ac:dyDescent="0.25">
      <c r="A64" s="4">
        <v>0.15642999999999999</v>
      </c>
      <c r="B64" s="4">
        <v>57390</v>
      </c>
      <c r="C64" s="4">
        <f t="shared" si="75"/>
        <v>1.0390879425456483</v>
      </c>
      <c r="D64" s="74">
        <f t="shared" si="76"/>
        <v>3927.202733507916</v>
      </c>
      <c r="E64" s="75">
        <f t="shared" si="77"/>
        <v>0.71958167654113747</v>
      </c>
      <c r="F64" s="4">
        <v>0.16789999999999999</v>
      </c>
      <c r="G64" s="4">
        <v>36638</v>
      </c>
      <c r="H64" s="4">
        <f t="shared" si="78"/>
        <v>1.0357454529602539</v>
      </c>
      <c r="I64" s="64">
        <f t="shared" si="79"/>
        <v>5117.0039125921403</v>
      </c>
      <c r="J64" s="53">
        <f t="shared" si="80"/>
        <v>0.60437413115335015</v>
      </c>
      <c r="K64" s="4">
        <v>0.17149999999999999</v>
      </c>
      <c r="L64" s="4">
        <v>26325</v>
      </c>
      <c r="M64" s="4">
        <f t="shared" si="81"/>
        <v>1.0253337372258107</v>
      </c>
      <c r="N64" s="64">
        <f t="shared" si="82"/>
        <v>5913.6778721670189</v>
      </c>
      <c r="O64" s="53">
        <f t="shared" si="83"/>
        <v>0.51730629982968268</v>
      </c>
      <c r="P64" s="4">
        <v>0.17455000000000001</v>
      </c>
      <c r="Q64" s="4">
        <v>18297</v>
      </c>
      <c r="R64" s="4">
        <f t="shared" si="84"/>
        <v>0.9820817621185578</v>
      </c>
      <c r="S64" s="64">
        <f t="shared" si="85"/>
        <v>6722.1947050277258</v>
      </c>
      <c r="T64" s="53">
        <f t="shared" si="86"/>
        <v>0.46512052365712891</v>
      </c>
    </row>
    <row r="65" spans="1:20" x14ac:dyDescent="0.25">
      <c r="A65" s="4">
        <v>0.15586</v>
      </c>
      <c r="B65" s="4">
        <v>57054.000000000007</v>
      </c>
      <c r="C65" s="4">
        <f t="shared" si="75"/>
        <v>1.0353017114694418</v>
      </c>
      <c r="D65" s="74">
        <f t="shared" si="76"/>
        <v>3912.8927829990662</v>
      </c>
      <c r="E65" s="75">
        <f t="shared" si="77"/>
        <v>0.72061071541972421</v>
      </c>
      <c r="F65" s="4">
        <v>0.16683000000000001</v>
      </c>
      <c r="G65" s="4">
        <v>36411</v>
      </c>
      <c r="H65" s="4">
        <f t="shared" si="78"/>
        <v>1.0291448118961235</v>
      </c>
      <c r="I65" s="64">
        <f t="shared" si="79"/>
        <v>5084.3940603796718</v>
      </c>
      <c r="J65" s="53">
        <f t="shared" si="80"/>
        <v>0.60835881897239019</v>
      </c>
      <c r="K65" s="4">
        <v>0.17146</v>
      </c>
      <c r="L65" s="4">
        <v>26098</v>
      </c>
      <c r="M65" s="4">
        <f t="shared" si="81"/>
        <v>1.025094592330831</v>
      </c>
      <c r="N65" s="64">
        <f t="shared" si="82"/>
        <v>5912.2985886982915</v>
      </c>
      <c r="O65" s="53">
        <f t="shared" si="83"/>
        <v>0.51308488891888027</v>
      </c>
      <c r="P65" s="4">
        <v>0.17423</v>
      </c>
      <c r="Q65" s="4">
        <v>18505</v>
      </c>
      <c r="R65" s="4">
        <f t="shared" si="84"/>
        <v>0.98028132577437022</v>
      </c>
      <c r="S65" s="64">
        <f t="shared" si="85"/>
        <v>6709.8710023315989</v>
      </c>
      <c r="T65" s="53">
        <f t="shared" si="86"/>
        <v>0.47213754533964181</v>
      </c>
    </row>
    <row r="66" spans="1:20" x14ac:dyDescent="0.25">
      <c r="A66" s="4">
        <v>0.15536</v>
      </c>
      <c r="B66" s="4">
        <v>56772.999999999993</v>
      </c>
      <c r="C66" s="4">
        <f t="shared" si="75"/>
        <v>1.0319804561394359</v>
      </c>
      <c r="D66" s="74">
        <f t="shared" si="76"/>
        <v>3900.3401948334072</v>
      </c>
      <c r="E66" s="75">
        <f t="shared" si="77"/>
        <v>0.72168450441506782</v>
      </c>
      <c r="F66" s="4">
        <v>0.16646</v>
      </c>
      <c r="G66" s="4">
        <v>36204</v>
      </c>
      <c r="H66" s="4">
        <f t="shared" si="78"/>
        <v>1.0268623472290879</v>
      </c>
      <c r="I66" s="64">
        <f t="shared" si="79"/>
        <v>5073.117756343584</v>
      </c>
      <c r="J66" s="53">
        <f t="shared" si="80"/>
        <v>0.60759232133483454</v>
      </c>
      <c r="K66" s="4">
        <v>0.17019999999999999</v>
      </c>
      <c r="L66" s="4">
        <v>25998</v>
      </c>
      <c r="M66" s="4">
        <f t="shared" si="81"/>
        <v>1.0175615281389678</v>
      </c>
      <c r="N66" s="64">
        <f t="shared" si="82"/>
        <v>5868.8511594333913</v>
      </c>
      <c r="O66" s="53">
        <f t="shared" si="83"/>
        <v>0.51871459059701475</v>
      </c>
      <c r="P66" s="4">
        <v>0.17382999999999998</v>
      </c>
      <c r="Q66" s="4">
        <v>18406</v>
      </c>
      <c r="R66" s="4">
        <f t="shared" si="84"/>
        <v>0.97803078034413571</v>
      </c>
      <c r="S66" s="64">
        <f t="shared" si="85"/>
        <v>6694.4663739614416</v>
      </c>
      <c r="T66" s="53">
        <f t="shared" si="86"/>
        <v>0.47177538634520783</v>
      </c>
    </row>
    <row r="67" spans="1:20" x14ac:dyDescent="0.25">
      <c r="A67" s="4">
        <v>0.15464</v>
      </c>
      <c r="B67" s="4">
        <v>56665</v>
      </c>
      <c r="C67" s="4">
        <f t="shared" si="75"/>
        <v>1.0271978484642272</v>
      </c>
      <c r="D67" s="74">
        <f t="shared" si="76"/>
        <v>3882.2644678748597</v>
      </c>
      <c r="E67" s="75">
        <f t="shared" si="77"/>
        <v>0.72703475596416511</v>
      </c>
      <c r="F67" s="4">
        <v>0.16705999999999999</v>
      </c>
      <c r="G67" s="4">
        <v>35958</v>
      </c>
      <c r="H67" s="4">
        <f t="shared" si="78"/>
        <v>1.0305636412837402</v>
      </c>
      <c r="I67" s="64">
        <f t="shared" si="79"/>
        <v>5091.4036547804826</v>
      </c>
      <c r="J67" s="53">
        <f t="shared" si="80"/>
        <v>0.59913690963521105</v>
      </c>
      <c r="K67" s="4">
        <v>0.16971</v>
      </c>
      <c r="L67" s="4">
        <v>25882</v>
      </c>
      <c r="M67" s="4">
        <f t="shared" si="81"/>
        <v>1.0146320031754656</v>
      </c>
      <c r="N67" s="64">
        <f t="shared" si="82"/>
        <v>5851.9549369414854</v>
      </c>
      <c r="O67" s="53">
        <f t="shared" si="83"/>
        <v>0.51938643425020903</v>
      </c>
      <c r="P67" s="4">
        <v>0.17383999999999999</v>
      </c>
      <c r="Q67" s="4">
        <v>18197</v>
      </c>
      <c r="R67" s="4">
        <f t="shared" si="84"/>
        <v>0.97808704397989155</v>
      </c>
      <c r="S67" s="64">
        <f t="shared" si="85"/>
        <v>6694.8514896706947</v>
      </c>
      <c r="T67" s="53">
        <f t="shared" si="86"/>
        <v>0.46636472105756649</v>
      </c>
    </row>
    <row r="68" spans="1:20" x14ac:dyDescent="0.25">
      <c r="A68" s="4">
        <v>0.15431</v>
      </c>
      <c r="B68" s="4">
        <v>56200.000000000007</v>
      </c>
      <c r="C68" s="4">
        <f t="shared" si="75"/>
        <v>1.0250058199464234</v>
      </c>
      <c r="D68" s="74">
        <f t="shared" si="76"/>
        <v>3873.9797596855246</v>
      </c>
      <c r="E68" s="75">
        <f t="shared" si="77"/>
        <v>0.72415600241086153</v>
      </c>
      <c r="F68" s="4">
        <v>0.16597999999999999</v>
      </c>
      <c r="G68" s="4">
        <v>35967</v>
      </c>
      <c r="H68" s="4">
        <f t="shared" si="78"/>
        <v>1.0239013119853657</v>
      </c>
      <c r="I68" s="64">
        <f t="shared" si="79"/>
        <v>5058.4890375940649</v>
      </c>
      <c r="J68" s="53">
        <f t="shared" si="80"/>
        <v>0.60711113099617409</v>
      </c>
      <c r="K68" s="4">
        <v>0.16900999999999999</v>
      </c>
      <c r="L68" s="4">
        <v>25702.999999999996</v>
      </c>
      <c r="M68" s="4">
        <f t="shared" si="81"/>
        <v>1.0104469675133194</v>
      </c>
      <c r="N68" s="64">
        <f t="shared" si="82"/>
        <v>5827.8174762387634</v>
      </c>
      <c r="O68" s="53">
        <f t="shared" si="83"/>
        <v>0.52007580379689389</v>
      </c>
      <c r="P68" s="4">
        <v>0.17313999999999999</v>
      </c>
      <c r="Q68" s="4">
        <v>18131</v>
      </c>
      <c r="R68" s="4">
        <f t="shared" si="84"/>
        <v>0.97414858947698124</v>
      </c>
      <c r="S68" s="64">
        <f t="shared" si="85"/>
        <v>6667.8933900229185</v>
      </c>
      <c r="T68" s="53">
        <f t="shared" si="86"/>
        <v>0.46843814567357461</v>
      </c>
    </row>
    <row r="69" spans="1:20" x14ac:dyDescent="0.25">
      <c r="A69" s="4">
        <v>0.15401999999999999</v>
      </c>
      <c r="B69" s="4">
        <v>55939.000000000007</v>
      </c>
      <c r="C69" s="4">
        <f t="shared" si="75"/>
        <v>1.0230794918550199</v>
      </c>
      <c r="D69" s="74">
        <f t="shared" si="76"/>
        <v>3866.6992585494427</v>
      </c>
      <c r="E69" s="75">
        <f t="shared" si="77"/>
        <v>0.72350980668120612</v>
      </c>
      <c r="F69" s="4">
        <v>0.16519999999999999</v>
      </c>
      <c r="G69" s="4">
        <v>35744</v>
      </c>
      <c r="H69" s="4">
        <f t="shared" si="78"/>
        <v>1.0190896297143175</v>
      </c>
      <c r="I69" s="64">
        <f t="shared" si="79"/>
        <v>5034.717369626097</v>
      </c>
      <c r="J69" s="53">
        <f t="shared" si="80"/>
        <v>0.60905788005074302</v>
      </c>
      <c r="K69" s="4">
        <v>0.16922999999999999</v>
      </c>
      <c r="L69" s="4">
        <v>25740</v>
      </c>
      <c r="M69" s="4">
        <f t="shared" si="81"/>
        <v>1.011762264435708</v>
      </c>
      <c r="N69" s="64">
        <f t="shared" si="82"/>
        <v>5835.4035353167619</v>
      </c>
      <c r="O69" s="53">
        <f t="shared" si="83"/>
        <v>0.51947119411143272</v>
      </c>
      <c r="P69" s="4">
        <v>0.17282</v>
      </c>
      <c r="Q69" s="4">
        <v>18133</v>
      </c>
      <c r="R69" s="4">
        <f t="shared" si="84"/>
        <v>0.97234815313279377</v>
      </c>
      <c r="S69" s="64">
        <f t="shared" si="85"/>
        <v>6655.5696873267925</v>
      </c>
      <c r="T69" s="53">
        <f t="shared" si="86"/>
        <v>0.47022637121192135</v>
      </c>
    </row>
    <row r="70" spans="1:20" x14ac:dyDescent="0.25">
      <c r="A70" s="4">
        <v>0.15345</v>
      </c>
      <c r="B70" s="4">
        <v>55871.000000000007</v>
      </c>
      <c r="C70" s="4">
        <f t="shared" si="75"/>
        <v>1.0192932607788132</v>
      </c>
      <c r="D70" s="74">
        <f t="shared" si="76"/>
        <v>3852.3893080405928</v>
      </c>
      <c r="E70" s="75">
        <f t="shared" si="77"/>
        <v>0.72800878632914745</v>
      </c>
      <c r="F70" s="4">
        <v>0.16511999999999999</v>
      </c>
      <c r="G70" s="4">
        <v>35463</v>
      </c>
      <c r="H70" s="4">
        <f t="shared" si="78"/>
        <v>1.018596123840364</v>
      </c>
      <c r="I70" s="64">
        <f t="shared" si="79"/>
        <v>5032.2792498345098</v>
      </c>
      <c r="J70" s="53">
        <f t="shared" si="80"/>
        <v>0.60485547092871539</v>
      </c>
      <c r="K70" s="4">
        <v>0.16786999999999999</v>
      </c>
      <c r="L70" s="4">
        <v>25660</v>
      </c>
      <c r="M70" s="4">
        <f t="shared" si="81"/>
        <v>1.0036313380063957</v>
      </c>
      <c r="N70" s="64">
        <f t="shared" si="82"/>
        <v>5788.5078973800428</v>
      </c>
      <c r="O70" s="53">
        <f t="shared" si="83"/>
        <v>0.5262815043414194</v>
      </c>
      <c r="P70" s="4">
        <v>0.17232</v>
      </c>
      <c r="Q70" s="4">
        <v>17960</v>
      </c>
      <c r="R70" s="4">
        <f t="shared" si="84"/>
        <v>0.96953497134500077</v>
      </c>
      <c r="S70" s="64">
        <f t="shared" si="85"/>
        <v>6636.313901864095</v>
      </c>
      <c r="T70" s="53">
        <f t="shared" si="86"/>
        <v>0.46844680585838439</v>
      </c>
    </row>
    <row r="71" spans="1:20" x14ac:dyDescent="0.25">
      <c r="A71" s="4">
        <v>0.15348000000000001</v>
      </c>
      <c r="B71" s="4">
        <v>55462</v>
      </c>
      <c r="C71" s="4">
        <f t="shared" si="75"/>
        <v>1.0194925360986136</v>
      </c>
      <c r="D71" s="74">
        <f t="shared" si="76"/>
        <v>3853.1424633305323</v>
      </c>
      <c r="E71" s="75">
        <f t="shared" si="77"/>
        <v>0.72239695587662756</v>
      </c>
      <c r="F71" s="4">
        <v>0.16414999999999999</v>
      </c>
      <c r="G71" s="4">
        <v>35480</v>
      </c>
      <c r="H71" s="4">
        <f t="shared" si="78"/>
        <v>1.0126123651186758</v>
      </c>
      <c r="I71" s="64">
        <f t="shared" si="79"/>
        <v>5002.7170473615242</v>
      </c>
      <c r="J71" s="53">
        <f t="shared" si="80"/>
        <v>0.61231843949451681</v>
      </c>
      <c r="K71" s="4">
        <v>0.16752</v>
      </c>
      <c r="L71" s="4">
        <v>25595</v>
      </c>
      <c r="M71" s="4">
        <f t="shared" si="81"/>
        <v>1.0015388201753226</v>
      </c>
      <c r="N71" s="64">
        <f t="shared" si="82"/>
        <v>5776.4391670286823</v>
      </c>
      <c r="O71" s="53">
        <f t="shared" si="83"/>
        <v>0.52714421090207075</v>
      </c>
      <c r="P71" s="4">
        <v>0.17227999999999999</v>
      </c>
      <c r="Q71" s="4">
        <v>17706</v>
      </c>
      <c r="R71" s="4">
        <f t="shared" si="84"/>
        <v>0.9693099168019772</v>
      </c>
      <c r="S71" s="64">
        <f t="shared" si="85"/>
        <v>6634.7734390270789</v>
      </c>
      <c r="T71" s="53">
        <f t="shared" si="86"/>
        <v>0.46203625526412939</v>
      </c>
    </row>
    <row r="72" spans="1:20" x14ac:dyDescent="0.25">
      <c r="A72" s="4">
        <v>0.15351999999999999</v>
      </c>
      <c r="B72" s="4">
        <v>55140</v>
      </c>
      <c r="C72" s="4">
        <f t="shared" si="75"/>
        <v>1.019758236525014</v>
      </c>
      <c r="D72" s="74">
        <f t="shared" si="76"/>
        <v>3854.1466703837846</v>
      </c>
      <c r="E72" s="75">
        <f t="shared" si="77"/>
        <v>0.71782867012743712</v>
      </c>
      <c r="F72" s="4">
        <v>0.16417999999999999</v>
      </c>
      <c r="G72" s="4">
        <v>35352</v>
      </c>
      <c r="H72" s="4">
        <f t="shared" si="78"/>
        <v>1.0127974298214084</v>
      </c>
      <c r="I72" s="64">
        <f t="shared" si="79"/>
        <v>5003.6313422833691</v>
      </c>
      <c r="J72" s="53">
        <f t="shared" si="80"/>
        <v>0.60988645323507784</v>
      </c>
      <c r="K72" s="4">
        <v>0.16788</v>
      </c>
      <c r="L72" s="4">
        <v>25230.999999999996</v>
      </c>
      <c r="M72" s="4">
        <f t="shared" si="81"/>
        <v>1.0036911242301405</v>
      </c>
      <c r="N72" s="64">
        <f t="shared" si="82"/>
        <v>5788.8527182472253</v>
      </c>
      <c r="O72" s="53">
        <f t="shared" si="83"/>
        <v>0.51742115223967222</v>
      </c>
      <c r="P72" s="4">
        <v>0.17158999999999999</v>
      </c>
      <c r="Q72" s="4">
        <v>17647</v>
      </c>
      <c r="R72" s="4">
        <f t="shared" si="84"/>
        <v>0.96542772593482284</v>
      </c>
      <c r="S72" s="64">
        <f t="shared" si="85"/>
        <v>6608.2004550885567</v>
      </c>
      <c r="T72" s="53">
        <f t="shared" si="86"/>
        <v>0.46420761322518111</v>
      </c>
    </row>
    <row r="73" spans="1:20" x14ac:dyDescent="0.25">
      <c r="A73" s="4">
        <v>0.15284</v>
      </c>
      <c r="B73" s="4">
        <v>54805.000000000007</v>
      </c>
      <c r="C73" s="4">
        <f t="shared" si="75"/>
        <v>1.0152413292762061</v>
      </c>
      <c r="D73" s="74">
        <f t="shared" si="76"/>
        <v>3837.0751504784889</v>
      </c>
      <c r="E73" s="75">
        <f t="shared" si="77"/>
        <v>0.7198302374535509</v>
      </c>
      <c r="F73" s="4">
        <v>0.16369999999999998</v>
      </c>
      <c r="G73" s="4">
        <v>35081</v>
      </c>
      <c r="H73" s="4">
        <f t="shared" si="78"/>
        <v>1.0098363945776863</v>
      </c>
      <c r="I73" s="64">
        <f t="shared" si="79"/>
        <v>4989.0026235338501</v>
      </c>
      <c r="J73" s="53">
        <f t="shared" si="80"/>
        <v>0.60876560479587538</v>
      </c>
      <c r="K73" s="4">
        <v>0.16649</v>
      </c>
      <c r="L73" s="4">
        <v>25188</v>
      </c>
      <c r="M73" s="4">
        <f t="shared" si="81"/>
        <v>0.99538083912959319</v>
      </c>
      <c r="N73" s="64">
        <f t="shared" si="82"/>
        <v>5740.9226177089622</v>
      </c>
      <c r="O73" s="53">
        <f t="shared" si="83"/>
        <v>0.52520035897543182</v>
      </c>
      <c r="P73" s="4">
        <v>0.17133000000000001</v>
      </c>
      <c r="Q73" s="4">
        <v>17596</v>
      </c>
      <c r="R73" s="4">
        <f t="shared" si="84"/>
        <v>0.96396487140517051</v>
      </c>
      <c r="S73" s="64">
        <f t="shared" si="85"/>
        <v>6598.1874466479539</v>
      </c>
      <c r="T73" s="53">
        <f t="shared" si="86"/>
        <v>0.46427194949160194</v>
      </c>
    </row>
    <row r="74" spans="1:20" x14ac:dyDescent="0.25">
      <c r="A74" s="4">
        <v>0.15251000000000001</v>
      </c>
      <c r="B74" s="4">
        <v>54725</v>
      </c>
      <c r="C74" s="4">
        <f t="shared" si="75"/>
        <v>1.0130493007584023</v>
      </c>
      <c r="D74" s="74">
        <f t="shared" si="76"/>
        <v>3828.7904422891543</v>
      </c>
      <c r="E74" s="75">
        <f t="shared" si="77"/>
        <v>0.72189343096522351</v>
      </c>
      <c r="F74" s="4">
        <v>0.16394999999999998</v>
      </c>
      <c r="G74" s="4">
        <v>34904</v>
      </c>
      <c r="H74" s="4">
        <f t="shared" si="78"/>
        <v>1.0113786004337915</v>
      </c>
      <c r="I74" s="64">
        <f t="shared" si="79"/>
        <v>4996.6217478825583</v>
      </c>
      <c r="J74" s="53">
        <f t="shared" si="80"/>
        <v>0.60384831534150896</v>
      </c>
      <c r="K74" s="4">
        <v>0.16680999999999999</v>
      </c>
      <c r="L74" s="4">
        <v>25004</v>
      </c>
      <c r="M74" s="4">
        <f t="shared" si="81"/>
        <v>0.99729399828943133</v>
      </c>
      <c r="N74" s="64">
        <f t="shared" si="82"/>
        <v>5751.9568854587778</v>
      </c>
      <c r="O74" s="53">
        <f t="shared" si="83"/>
        <v>0.51936533792079909</v>
      </c>
      <c r="P74" s="4">
        <v>0.17038</v>
      </c>
      <c r="Q74" s="4">
        <v>17641</v>
      </c>
      <c r="R74" s="4">
        <f t="shared" si="84"/>
        <v>0.95861982600836371</v>
      </c>
      <c r="S74" s="64">
        <f t="shared" si="85"/>
        <v>6561.6014542688281</v>
      </c>
      <c r="T74" s="53">
        <f t="shared" si="86"/>
        <v>0.47066433851185829</v>
      </c>
    </row>
    <row r="75" spans="1:20" x14ac:dyDescent="0.25">
      <c r="A75" s="4">
        <v>0.15223</v>
      </c>
      <c r="B75" s="4">
        <v>54367</v>
      </c>
      <c r="C75" s="4">
        <f t="shared" si="75"/>
        <v>1.0111893977735988</v>
      </c>
      <c r="D75" s="74">
        <f t="shared" si="76"/>
        <v>3821.7609929163855</v>
      </c>
      <c r="E75" s="75">
        <f t="shared" si="77"/>
        <v>0.71981159156910768</v>
      </c>
      <c r="F75" s="4">
        <v>0.16317999999999999</v>
      </c>
      <c r="G75" s="4">
        <v>34680</v>
      </c>
      <c r="H75" s="4">
        <f t="shared" si="78"/>
        <v>1.0066286063969876</v>
      </c>
      <c r="I75" s="64">
        <f t="shared" si="79"/>
        <v>4973.1548448885378</v>
      </c>
      <c r="J75" s="53">
        <f t="shared" si="80"/>
        <v>0.60564862036914002</v>
      </c>
      <c r="K75" s="4">
        <v>0.16636000000000001</v>
      </c>
      <c r="L75" s="4">
        <v>24987</v>
      </c>
      <c r="M75" s="4">
        <f t="shared" si="81"/>
        <v>0.99460361822090892</v>
      </c>
      <c r="N75" s="64">
        <f t="shared" si="82"/>
        <v>5736.4399464355993</v>
      </c>
      <c r="O75" s="53">
        <f t="shared" si="83"/>
        <v>0.52182385598223302</v>
      </c>
      <c r="P75" s="4">
        <v>0.17016000000000001</v>
      </c>
      <c r="Q75" s="4">
        <v>17522</v>
      </c>
      <c r="R75" s="4">
        <f t="shared" si="84"/>
        <v>0.95738202602173472</v>
      </c>
      <c r="S75" s="64">
        <f t="shared" si="85"/>
        <v>6553.1289086652414</v>
      </c>
      <c r="T75" s="53">
        <f t="shared" si="86"/>
        <v>0.46869901822215077</v>
      </c>
    </row>
    <row r="76" spans="1:20" x14ac:dyDescent="0.25">
      <c r="A76" s="4">
        <v>0.15162</v>
      </c>
      <c r="B76" s="4">
        <v>53947.999999999993</v>
      </c>
      <c r="C76" s="4">
        <f t="shared" si="75"/>
        <v>1.0071374662709918</v>
      </c>
      <c r="D76" s="74">
        <f t="shared" si="76"/>
        <v>3806.4468353542825</v>
      </c>
      <c r="E76" s="75">
        <f t="shared" si="77"/>
        <v>0.72002292788140443</v>
      </c>
      <c r="F76" s="4">
        <v>0.16258</v>
      </c>
      <c r="G76" s="4">
        <v>34576</v>
      </c>
      <c r="H76" s="4">
        <f t="shared" si="78"/>
        <v>1.0029273123423352</v>
      </c>
      <c r="I76" s="64">
        <f t="shared" si="79"/>
        <v>4954.8689464516392</v>
      </c>
      <c r="J76" s="53">
        <f t="shared" si="80"/>
        <v>0.6082974727717918</v>
      </c>
      <c r="K76" s="4">
        <v>0.16619999999999999</v>
      </c>
      <c r="L76" s="4">
        <v>24883</v>
      </c>
      <c r="M76" s="4">
        <f t="shared" si="81"/>
        <v>0.99364703864098969</v>
      </c>
      <c r="N76" s="64">
        <f t="shared" si="82"/>
        <v>5730.9228125606905</v>
      </c>
      <c r="O76" s="53">
        <f t="shared" si="83"/>
        <v>0.52065295416568014</v>
      </c>
      <c r="P76" s="4">
        <v>0.16971</v>
      </c>
      <c r="Q76" s="4">
        <v>17600</v>
      </c>
      <c r="R76" s="4">
        <f t="shared" si="84"/>
        <v>0.95485016241272092</v>
      </c>
      <c r="S76" s="64">
        <f t="shared" si="85"/>
        <v>6535.7987017488131</v>
      </c>
      <c r="T76" s="53">
        <f t="shared" si="86"/>
        <v>0.47328541636976795</v>
      </c>
    </row>
    <row r="77" spans="1:20" x14ac:dyDescent="0.25">
      <c r="A77" s="4">
        <v>0.15087999999999999</v>
      </c>
      <c r="B77" s="4">
        <v>53633</v>
      </c>
      <c r="C77" s="4">
        <f t="shared" si="75"/>
        <v>1.0022220083825828</v>
      </c>
      <c r="D77" s="74">
        <f t="shared" si="76"/>
        <v>3787.8690048691069</v>
      </c>
      <c r="E77" s="75">
        <f t="shared" si="77"/>
        <v>0.72285751632755546</v>
      </c>
      <c r="F77" s="4">
        <v>0.16228000000000001</v>
      </c>
      <c r="G77" s="4">
        <v>34424</v>
      </c>
      <c r="H77" s="4">
        <f t="shared" si="78"/>
        <v>1.0010766653150089</v>
      </c>
      <c r="I77" s="64">
        <f t="shared" si="79"/>
        <v>4945.7259972331904</v>
      </c>
      <c r="J77" s="53">
        <f t="shared" si="80"/>
        <v>0.60786457731313492</v>
      </c>
      <c r="K77" s="4">
        <v>0.16619999999999999</v>
      </c>
      <c r="L77" s="4">
        <v>24739</v>
      </c>
      <c r="M77" s="4">
        <f t="shared" si="81"/>
        <v>0.99364703864098969</v>
      </c>
      <c r="N77" s="64">
        <f t="shared" si="82"/>
        <v>5730.9228125606905</v>
      </c>
      <c r="O77" s="53">
        <f t="shared" si="83"/>
        <v>0.51763989201883853</v>
      </c>
      <c r="P77" s="4">
        <v>0.16932</v>
      </c>
      <c r="Q77" s="4">
        <v>17328</v>
      </c>
      <c r="R77" s="4">
        <f t="shared" si="84"/>
        <v>0.95265588061824236</v>
      </c>
      <c r="S77" s="64">
        <f t="shared" si="85"/>
        <v>6520.7791890879089</v>
      </c>
      <c r="T77" s="53">
        <f t="shared" si="86"/>
        <v>0.46812004841767135</v>
      </c>
    </row>
    <row r="78" spans="1:20" x14ac:dyDescent="0.25">
      <c r="A78" s="4">
        <v>0.15046000000000001</v>
      </c>
      <c r="B78" s="4">
        <v>53396</v>
      </c>
      <c r="C78" s="4">
        <f t="shared" si="75"/>
        <v>0.99943215390537798</v>
      </c>
      <c r="D78" s="74">
        <f t="shared" si="76"/>
        <v>3777.3248308099551</v>
      </c>
      <c r="E78" s="75">
        <f t="shared" si="77"/>
        <v>0.72368666670425452</v>
      </c>
      <c r="F78" s="4">
        <v>0.16109999999999999</v>
      </c>
      <c r="G78" s="4">
        <v>34227</v>
      </c>
      <c r="H78" s="4">
        <f t="shared" si="78"/>
        <v>0.99379745367419225</v>
      </c>
      <c r="I78" s="64">
        <f t="shared" si="79"/>
        <v>4909.7637303072888</v>
      </c>
      <c r="J78" s="53">
        <f t="shared" si="80"/>
        <v>0.61327216717604494</v>
      </c>
      <c r="K78" s="4">
        <v>0.16499</v>
      </c>
      <c r="L78" s="4">
        <v>24631</v>
      </c>
      <c r="M78" s="4">
        <f t="shared" si="81"/>
        <v>0.98641290556785144</v>
      </c>
      <c r="N78" s="64">
        <f t="shared" si="82"/>
        <v>5689.1994876316994</v>
      </c>
      <c r="O78" s="53">
        <f t="shared" si="83"/>
        <v>0.52296718097417039</v>
      </c>
      <c r="P78" s="4">
        <v>0.1686</v>
      </c>
      <c r="Q78" s="4">
        <v>17403</v>
      </c>
      <c r="R78" s="4">
        <f t="shared" si="84"/>
        <v>0.94860489884382038</v>
      </c>
      <c r="S78" s="64">
        <f t="shared" si="85"/>
        <v>6493.0508580216238</v>
      </c>
      <c r="T78" s="53">
        <f t="shared" si="86"/>
        <v>0.47417024875690028</v>
      </c>
    </row>
    <row r="79" spans="1:20" x14ac:dyDescent="0.25">
      <c r="A79" s="4">
        <v>0.15012999999999999</v>
      </c>
      <c r="B79" s="4">
        <v>53566</v>
      </c>
      <c r="C79" s="4">
        <f t="shared" si="75"/>
        <v>0.99724012538757389</v>
      </c>
      <c r="D79" s="74">
        <f t="shared" si="76"/>
        <v>3769.04012262062</v>
      </c>
      <c r="E79" s="75">
        <f t="shared" si="77"/>
        <v>0.72918581149480266</v>
      </c>
      <c r="F79" s="4">
        <v>0.16192999999999999</v>
      </c>
      <c r="G79" s="4">
        <v>34169</v>
      </c>
      <c r="H79" s="4">
        <f t="shared" si="78"/>
        <v>0.99891757711646156</v>
      </c>
      <c r="I79" s="64">
        <f t="shared" si="79"/>
        <v>4935.0592231449991</v>
      </c>
      <c r="J79" s="53">
        <f t="shared" si="80"/>
        <v>0.60597281038159856</v>
      </c>
      <c r="K79" s="4">
        <v>0.16411999999999999</v>
      </c>
      <c r="L79" s="4">
        <v>24387</v>
      </c>
      <c r="M79" s="4">
        <f t="shared" si="81"/>
        <v>0.98121150410204117</v>
      </c>
      <c r="N79" s="64">
        <f t="shared" si="82"/>
        <v>5659.2000721868872</v>
      </c>
      <c r="O79" s="53">
        <f t="shared" si="83"/>
        <v>0.52329067766318627</v>
      </c>
      <c r="P79" s="4">
        <v>0.16863</v>
      </c>
      <c r="Q79" s="4">
        <v>17204</v>
      </c>
      <c r="R79" s="4">
        <f t="shared" si="84"/>
        <v>0.94877368975108789</v>
      </c>
      <c r="S79" s="64">
        <f t="shared" si="85"/>
        <v>6494.2062051493858</v>
      </c>
      <c r="T79" s="53">
        <f t="shared" si="86"/>
        <v>0.46858143221800042</v>
      </c>
    </row>
    <row r="80" spans="1:20" x14ac:dyDescent="0.25">
      <c r="A80" s="4">
        <v>0.14954999999999999</v>
      </c>
      <c r="B80" s="4">
        <v>53023</v>
      </c>
      <c r="C80" s="4">
        <f t="shared" si="75"/>
        <v>0.99338746920476706</v>
      </c>
      <c r="D80" s="74">
        <f t="shared" si="76"/>
        <v>3754.479120348456</v>
      </c>
      <c r="E80" s="75">
        <f t="shared" si="77"/>
        <v>0.72740356162214415</v>
      </c>
      <c r="F80" s="4">
        <v>0.16145000000000001</v>
      </c>
      <c r="G80" s="4">
        <v>33791</v>
      </c>
      <c r="H80" s="4">
        <f t="shared" si="78"/>
        <v>0.99595654187273963</v>
      </c>
      <c r="I80" s="64">
        <f t="shared" si="79"/>
        <v>4920.430504395481</v>
      </c>
      <c r="J80" s="53">
        <f t="shared" si="80"/>
        <v>0.6028377589451458</v>
      </c>
      <c r="K80" s="4">
        <v>0.16450999999999999</v>
      </c>
      <c r="L80" s="4">
        <v>24433</v>
      </c>
      <c r="M80" s="4">
        <f t="shared" si="81"/>
        <v>0.98354316682809395</v>
      </c>
      <c r="N80" s="64">
        <f t="shared" si="82"/>
        <v>5672.6480860069751</v>
      </c>
      <c r="O80" s="53">
        <f t="shared" si="83"/>
        <v>0.52179489578734439</v>
      </c>
      <c r="P80" s="4">
        <v>0.16861000000000001</v>
      </c>
      <c r="Q80" s="4">
        <v>17171</v>
      </c>
      <c r="R80" s="4">
        <f t="shared" si="84"/>
        <v>0.94866116247957621</v>
      </c>
      <c r="S80" s="64">
        <f t="shared" si="85"/>
        <v>6493.4359737308787</v>
      </c>
      <c r="T80" s="53">
        <f t="shared" si="86"/>
        <v>0.46779357545912298</v>
      </c>
    </row>
    <row r="81" spans="1:20" x14ac:dyDescent="0.25">
      <c r="A81" s="4">
        <v>0.14851999999999999</v>
      </c>
      <c r="B81" s="4">
        <v>52820.999999999993</v>
      </c>
      <c r="C81" s="4">
        <f t="shared" si="75"/>
        <v>0.98654568322495495</v>
      </c>
      <c r="D81" s="74">
        <f t="shared" si="76"/>
        <v>3728.6207887271989</v>
      </c>
      <c r="E81" s="75">
        <f t="shared" si="77"/>
        <v>0.73471803347171205</v>
      </c>
      <c r="F81" s="4">
        <v>0.15991</v>
      </c>
      <c r="G81" s="4">
        <v>33674</v>
      </c>
      <c r="H81" s="4">
        <f t="shared" si="78"/>
        <v>0.98645655379913155</v>
      </c>
      <c r="I81" s="64">
        <f t="shared" si="79"/>
        <v>4873.4966984074408</v>
      </c>
      <c r="J81" s="53">
        <f t="shared" si="80"/>
        <v>0.61237712858804916</v>
      </c>
      <c r="K81" s="4">
        <v>0.16425999999999999</v>
      </c>
      <c r="L81" s="4">
        <v>24309</v>
      </c>
      <c r="M81" s="4">
        <f t="shared" si="81"/>
        <v>0.98204851123447034</v>
      </c>
      <c r="N81" s="64">
        <f t="shared" si="82"/>
        <v>5664.0275643274308</v>
      </c>
      <c r="O81" s="53">
        <f t="shared" si="83"/>
        <v>0.52072819446653462</v>
      </c>
      <c r="P81" s="4">
        <v>0.16741</v>
      </c>
      <c r="Q81" s="4">
        <v>17070</v>
      </c>
      <c r="R81" s="4">
        <f t="shared" si="84"/>
        <v>0.94190952618887291</v>
      </c>
      <c r="S81" s="64">
        <f t="shared" si="85"/>
        <v>6447.2220886204041</v>
      </c>
      <c r="T81" s="53">
        <f t="shared" si="86"/>
        <v>0.4717327736489117</v>
      </c>
    </row>
    <row r="82" spans="1:20" x14ac:dyDescent="0.25">
      <c r="A82" s="4">
        <v>0.14821000000000001</v>
      </c>
      <c r="B82" s="4">
        <v>52440</v>
      </c>
      <c r="C82" s="4">
        <f t="shared" si="75"/>
        <v>0.98448650492035139</v>
      </c>
      <c r="D82" s="74">
        <f t="shared" si="76"/>
        <v>3720.8381840644915</v>
      </c>
      <c r="E82" s="75">
        <f t="shared" si="77"/>
        <v>0.73247301625998795</v>
      </c>
      <c r="F82" s="4">
        <v>0.15987999999999999</v>
      </c>
      <c r="G82" s="4">
        <v>33493</v>
      </c>
      <c r="H82" s="4">
        <f t="shared" si="78"/>
        <v>0.98627148909639895</v>
      </c>
      <c r="I82" s="64">
        <f t="shared" si="79"/>
        <v>4872.582403485595</v>
      </c>
      <c r="J82" s="53">
        <f t="shared" si="80"/>
        <v>0.60931416056904308</v>
      </c>
      <c r="K82" s="4">
        <v>0.16367999999999999</v>
      </c>
      <c r="L82" s="4">
        <v>24136</v>
      </c>
      <c r="M82" s="4">
        <f t="shared" si="81"/>
        <v>0.97858091025726357</v>
      </c>
      <c r="N82" s="64">
        <f t="shared" si="82"/>
        <v>5644.0279540308893</v>
      </c>
      <c r="O82" s="53">
        <f t="shared" si="83"/>
        <v>0.52069295377857228</v>
      </c>
      <c r="P82" s="4">
        <v>0.16705</v>
      </c>
      <c r="Q82" s="4">
        <v>17065</v>
      </c>
      <c r="R82" s="4">
        <f t="shared" si="84"/>
        <v>0.93988403530166187</v>
      </c>
      <c r="S82" s="64">
        <f t="shared" si="85"/>
        <v>6433.357923087262</v>
      </c>
      <c r="T82" s="53">
        <f t="shared" si="86"/>
        <v>0.47362940151125432</v>
      </c>
    </row>
    <row r="83" spans="1:20" x14ac:dyDescent="0.25">
      <c r="A83" s="4">
        <v>0.14868999999999999</v>
      </c>
      <c r="B83" s="4">
        <v>52393.999999999993</v>
      </c>
      <c r="C83" s="4">
        <f t="shared" si="75"/>
        <v>0.98767491003715691</v>
      </c>
      <c r="D83" s="74">
        <f t="shared" si="76"/>
        <v>3732.8886687035233</v>
      </c>
      <c r="E83" s="75">
        <f t="shared" si="77"/>
        <v>0.72711314264350957</v>
      </c>
      <c r="F83" s="4">
        <v>0.15870999999999999</v>
      </c>
      <c r="G83" s="4">
        <v>33498</v>
      </c>
      <c r="H83" s="4">
        <f t="shared" si="78"/>
        <v>0.9790539656898265</v>
      </c>
      <c r="I83" s="64">
        <f t="shared" si="79"/>
        <v>4836.9249015336427</v>
      </c>
      <c r="J83" s="53">
        <f t="shared" si="80"/>
        <v>0.61842323178203507</v>
      </c>
      <c r="K83" s="4">
        <v>0.16267999999999999</v>
      </c>
      <c r="L83" s="4">
        <v>24105</v>
      </c>
      <c r="M83" s="4">
        <f t="shared" si="81"/>
        <v>0.97260228788276903</v>
      </c>
      <c r="N83" s="64">
        <f t="shared" si="82"/>
        <v>5609.545867312715</v>
      </c>
      <c r="O83" s="53">
        <f t="shared" si="83"/>
        <v>0.52643704732802987</v>
      </c>
      <c r="P83" s="4">
        <v>0.16663</v>
      </c>
      <c r="Q83" s="4">
        <v>16871</v>
      </c>
      <c r="R83" s="4">
        <f t="shared" si="84"/>
        <v>0.93752096259991569</v>
      </c>
      <c r="S83" s="64">
        <f t="shared" si="85"/>
        <v>6417.1830632985966</v>
      </c>
      <c r="T83" s="53">
        <f t="shared" si="86"/>
        <v>0.47060849064787641</v>
      </c>
    </row>
    <row r="84" spans="1:20" x14ac:dyDescent="0.25">
      <c r="A84" s="4">
        <v>0.14732999999999999</v>
      </c>
      <c r="B84" s="4">
        <v>51945</v>
      </c>
      <c r="C84" s="4">
        <f t="shared" si="75"/>
        <v>0.97864109553954093</v>
      </c>
      <c r="D84" s="74">
        <f t="shared" si="76"/>
        <v>3698.745628892932</v>
      </c>
      <c r="E84" s="75">
        <f t="shared" si="77"/>
        <v>0.73425233226788222</v>
      </c>
      <c r="F84" s="4">
        <v>0.15923999999999999</v>
      </c>
      <c r="G84" s="4">
        <v>33367</v>
      </c>
      <c r="H84" s="4">
        <f t="shared" si="78"/>
        <v>0.98232344210476963</v>
      </c>
      <c r="I84" s="64">
        <f t="shared" si="79"/>
        <v>4853.0774451529032</v>
      </c>
      <c r="J84" s="53">
        <f t="shared" si="80"/>
        <v>0.61191109047923464</v>
      </c>
      <c r="K84" s="4">
        <v>0.16253999999999999</v>
      </c>
      <c r="L84" s="4">
        <v>23972</v>
      </c>
      <c r="M84" s="4">
        <f t="shared" si="81"/>
        <v>0.97176528075033974</v>
      </c>
      <c r="N84" s="64">
        <f t="shared" si="82"/>
        <v>5604.7183751721705</v>
      </c>
      <c r="O84" s="53">
        <f t="shared" si="83"/>
        <v>0.52443466947858963</v>
      </c>
      <c r="P84" s="4">
        <v>0.16696</v>
      </c>
      <c r="Q84" s="4">
        <v>16973</v>
      </c>
      <c r="R84" s="4">
        <f t="shared" si="84"/>
        <v>0.93937766257985911</v>
      </c>
      <c r="S84" s="64">
        <f t="shared" si="85"/>
        <v>6429.8918817039767</v>
      </c>
      <c r="T84" s="53">
        <f t="shared" si="86"/>
        <v>0.4715839987710827</v>
      </c>
    </row>
    <row r="85" spans="1:20" x14ac:dyDescent="0.25">
      <c r="A85" s="4">
        <v>0.14807000000000001</v>
      </c>
      <c r="B85" s="4">
        <v>51793.999999999993</v>
      </c>
      <c r="C85" s="4">
        <f t="shared" si="75"/>
        <v>0.98355655342794979</v>
      </c>
      <c r="D85" s="74">
        <f t="shared" si="76"/>
        <v>3717.3234593781071</v>
      </c>
      <c r="E85" s="75">
        <f t="shared" si="77"/>
        <v>0.72481848644477109</v>
      </c>
      <c r="F85" s="4">
        <v>0.159</v>
      </c>
      <c r="G85" s="4">
        <v>33060</v>
      </c>
      <c r="H85" s="4">
        <f t="shared" si="78"/>
        <v>0.98084292448290866</v>
      </c>
      <c r="I85" s="64">
        <f t="shared" si="79"/>
        <v>4845.7630857781442</v>
      </c>
      <c r="J85" s="53">
        <f t="shared" si="80"/>
        <v>0.60811273948870603</v>
      </c>
      <c r="K85" s="4">
        <v>0.16278000000000001</v>
      </c>
      <c r="L85" s="4">
        <v>23936</v>
      </c>
      <c r="M85" s="4">
        <f t="shared" si="81"/>
        <v>0.97320015012021854</v>
      </c>
      <c r="N85" s="64">
        <f t="shared" si="82"/>
        <v>5612.9940759845331</v>
      </c>
      <c r="O85" s="53">
        <f t="shared" si="83"/>
        <v>0.52210412460396749</v>
      </c>
      <c r="P85" s="4">
        <v>0.16605</v>
      </c>
      <c r="Q85" s="4">
        <v>16873</v>
      </c>
      <c r="R85" s="4">
        <f t="shared" si="84"/>
        <v>0.93425767172607577</v>
      </c>
      <c r="S85" s="64">
        <f t="shared" si="85"/>
        <v>6394.8463521618669</v>
      </c>
      <c r="T85" s="53">
        <f t="shared" si="86"/>
        <v>0.47395801098627438</v>
      </c>
    </row>
    <row r="86" spans="1:20" x14ac:dyDescent="0.25">
      <c r="A86" s="4">
        <v>0.14718999999999999</v>
      </c>
      <c r="B86" s="4">
        <v>51261</v>
      </c>
      <c r="C86" s="4">
        <f t="shared" si="75"/>
        <v>0.97771114404713921</v>
      </c>
      <c r="D86" s="74">
        <f t="shared" si="76"/>
        <v>3695.2309042065476</v>
      </c>
      <c r="E86" s="75">
        <f t="shared" si="77"/>
        <v>0.72596289747299425</v>
      </c>
      <c r="F86" s="4">
        <v>0.15878999999999999</v>
      </c>
      <c r="G86" s="4">
        <v>33082</v>
      </c>
      <c r="H86" s="4">
        <f t="shared" si="78"/>
        <v>0.97954747156378019</v>
      </c>
      <c r="I86" s="64">
        <f t="shared" si="79"/>
        <v>4839.3630213252291</v>
      </c>
      <c r="J86" s="53">
        <f t="shared" si="80"/>
        <v>0.61012800679594703</v>
      </c>
      <c r="K86" s="4">
        <v>0.16202</v>
      </c>
      <c r="L86" s="4">
        <v>23670</v>
      </c>
      <c r="M86" s="4">
        <f t="shared" si="81"/>
        <v>0.9686563971156027</v>
      </c>
      <c r="N86" s="64">
        <f t="shared" si="82"/>
        <v>5586.7876900787196</v>
      </c>
      <c r="O86" s="53">
        <f t="shared" si="83"/>
        <v>0.5211570756774272</v>
      </c>
      <c r="P86" s="4">
        <v>0.16556999999999999</v>
      </c>
      <c r="Q86" s="4">
        <v>16636</v>
      </c>
      <c r="R86" s="4">
        <f t="shared" si="84"/>
        <v>0.93155701720979434</v>
      </c>
      <c r="S86" s="64">
        <f t="shared" si="85"/>
        <v>6376.3607981176774</v>
      </c>
      <c r="T86" s="53">
        <f t="shared" si="86"/>
        <v>0.47001415319193413</v>
      </c>
    </row>
    <row r="87" spans="1:20" x14ac:dyDescent="0.25">
      <c r="A87" s="4">
        <v>0.14701</v>
      </c>
      <c r="B87" s="4">
        <v>51230</v>
      </c>
      <c r="C87" s="4">
        <f t="shared" si="75"/>
        <v>0.97651549212833721</v>
      </c>
      <c r="D87" s="74">
        <f t="shared" si="76"/>
        <v>3690.711972466911</v>
      </c>
      <c r="E87" s="75">
        <f t="shared" si="77"/>
        <v>0.72730163266187819</v>
      </c>
      <c r="F87" s="4">
        <v>0.15845000000000001</v>
      </c>
      <c r="G87" s="4">
        <v>32863</v>
      </c>
      <c r="H87" s="4">
        <f t="shared" si="78"/>
        <v>0.97745007159947728</v>
      </c>
      <c r="I87" s="64">
        <f t="shared" si="79"/>
        <v>4829.001012210987</v>
      </c>
      <c r="J87" s="53">
        <f t="shared" si="80"/>
        <v>0.60869287867293398</v>
      </c>
      <c r="K87" s="4">
        <v>0.16183999999999998</v>
      </c>
      <c r="L87" s="4">
        <v>23528</v>
      </c>
      <c r="M87" s="4">
        <f t="shared" si="81"/>
        <v>0.96758024508819362</v>
      </c>
      <c r="N87" s="64">
        <f t="shared" si="82"/>
        <v>5580.5809144694476</v>
      </c>
      <c r="O87" s="53">
        <f t="shared" si="83"/>
        <v>0.51918353152825647</v>
      </c>
      <c r="P87" s="4">
        <v>0.16496</v>
      </c>
      <c r="Q87" s="4">
        <v>16606</v>
      </c>
      <c r="R87" s="4">
        <f t="shared" si="84"/>
        <v>0.92812493542868679</v>
      </c>
      <c r="S87" s="64">
        <f t="shared" si="85"/>
        <v>6352.8687398531865</v>
      </c>
      <c r="T87" s="53">
        <f t="shared" si="86"/>
        <v>0.472642813985439</v>
      </c>
    </row>
    <row r="88" spans="1:20" x14ac:dyDescent="0.25">
      <c r="A88" s="4">
        <v>0.14649999999999999</v>
      </c>
      <c r="B88" s="4">
        <v>51002</v>
      </c>
      <c r="C88" s="4">
        <f t="shared" si="75"/>
        <v>0.97312781169173113</v>
      </c>
      <c r="D88" s="74">
        <f t="shared" si="76"/>
        <v>3677.9083325379388</v>
      </c>
      <c r="E88" s="75">
        <f t="shared" si="77"/>
        <v>0.72911480911891424</v>
      </c>
      <c r="F88" s="4">
        <v>0.15747</v>
      </c>
      <c r="G88" s="4">
        <v>32662.000000000004</v>
      </c>
      <c r="H88" s="4">
        <f t="shared" si="78"/>
        <v>0.97140462464354482</v>
      </c>
      <c r="I88" s="64">
        <f t="shared" si="79"/>
        <v>4799.1340447640523</v>
      </c>
      <c r="J88" s="53">
        <f t="shared" si="80"/>
        <v>0.61252330973495828</v>
      </c>
      <c r="K88" s="4">
        <v>0.16053999999999999</v>
      </c>
      <c r="L88" s="4">
        <v>23557</v>
      </c>
      <c r="M88" s="4">
        <f t="shared" si="81"/>
        <v>0.95980803600135067</v>
      </c>
      <c r="N88" s="64">
        <f t="shared" si="82"/>
        <v>5535.7542017358201</v>
      </c>
      <c r="O88" s="53">
        <f t="shared" si="83"/>
        <v>0.52827626773917025</v>
      </c>
      <c r="P88" s="4">
        <v>0.16505</v>
      </c>
      <c r="Q88" s="4">
        <v>16641</v>
      </c>
      <c r="R88" s="4">
        <f t="shared" si="84"/>
        <v>0.92863130815048966</v>
      </c>
      <c r="S88" s="64">
        <f t="shared" si="85"/>
        <v>6356.3347812364718</v>
      </c>
      <c r="T88" s="53">
        <f t="shared" si="86"/>
        <v>0.47312259025489861</v>
      </c>
    </row>
    <row r="89" spans="1:20" x14ac:dyDescent="0.25">
      <c r="A89" s="4">
        <v>0.14629</v>
      </c>
      <c r="B89" s="4">
        <v>50847</v>
      </c>
      <c r="C89" s="4">
        <f t="shared" si="75"/>
        <v>0.97173288445312866</v>
      </c>
      <c r="D89" s="74">
        <f t="shared" si="76"/>
        <v>3672.6362455083627</v>
      </c>
      <c r="E89" s="75">
        <f t="shared" si="77"/>
        <v>0.72898739066887519</v>
      </c>
      <c r="F89" s="4">
        <v>0.15751999999999999</v>
      </c>
      <c r="G89" s="4">
        <v>32504</v>
      </c>
      <c r="H89" s="4">
        <f t="shared" si="78"/>
        <v>0.9717130658147658</v>
      </c>
      <c r="I89" s="64">
        <f t="shared" si="79"/>
        <v>4800.6578696337938</v>
      </c>
      <c r="J89" s="53">
        <f t="shared" si="80"/>
        <v>0.60917336186108051</v>
      </c>
      <c r="K89" s="4">
        <v>0.16092999999999999</v>
      </c>
      <c r="L89" s="4">
        <v>23356</v>
      </c>
      <c r="M89" s="4">
        <f t="shared" si="81"/>
        <v>0.96213969872740357</v>
      </c>
      <c r="N89" s="64">
        <f t="shared" si="82"/>
        <v>5549.202215555908</v>
      </c>
      <c r="O89" s="53">
        <f t="shared" si="83"/>
        <v>0.52123321188436911</v>
      </c>
      <c r="P89" s="4">
        <v>0.16408999999999999</v>
      </c>
      <c r="Q89" s="4">
        <v>16441</v>
      </c>
      <c r="R89" s="4">
        <f t="shared" si="84"/>
        <v>0.9232299991179268</v>
      </c>
      <c r="S89" s="64">
        <f t="shared" si="85"/>
        <v>6319.3636731480919</v>
      </c>
      <c r="T89" s="53">
        <f t="shared" si="86"/>
        <v>0.47292178586426969</v>
      </c>
    </row>
    <row r="90" spans="1:20" x14ac:dyDescent="0.25">
      <c r="A90" s="4">
        <v>0.14577999999999999</v>
      </c>
      <c r="B90" s="4">
        <v>50473</v>
      </c>
      <c r="C90" s="4">
        <f t="shared" si="75"/>
        <v>0.96834520401652258</v>
      </c>
      <c r="D90" s="74">
        <f t="shared" si="76"/>
        <v>3659.8326055793905</v>
      </c>
      <c r="E90" s="75">
        <f t="shared" si="77"/>
        <v>0.72869734800172525</v>
      </c>
      <c r="F90" s="4">
        <v>0.15731000000000001</v>
      </c>
      <c r="G90" s="4">
        <v>32320</v>
      </c>
      <c r="H90" s="4">
        <f t="shared" si="78"/>
        <v>0.97041761289563755</v>
      </c>
      <c r="I90" s="64">
        <f t="shared" si="79"/>
        <v>4794.2578051808796</v>
      </c>
      <c r="J90" s="53">
        <f t="shared" si="80"/>
        <v>0.60734322471617019</v>
      </c>
      <c r="K90" s="4">
        <v>0.16036</v>
      </c>
      <c r="L90" s="4">
        <v>23330</v>
      </c>
      <c r="M90" s="4">
        <f t="shared" si="81"/>
        <v>0.95873188397394182</v>
      </c>
      <c r="N90" s="64">
        <f t="shared" si="82"/>
        <v>5529.547426126549</v>
      </c>
      <c r="O90" s="53">
        <f t="shared" si="83"/>
        <v>0.5243608754579745</v>
      </c>
      <c r="P90" s="4">
        <v>0.16553000000000001</v>
      </c>
      <c r="Q90" s="4">
        <v>16244</v>
      </c>
      <c r="R90" s="4">
        <f t="shared" si="84"/>
        <v>0.93133196266677098</v>
      </c>
      <c r="S90" s="64">
        <f t="shared" si="85"/>
        <v>6374.8203352806622</v>
      </c>
      <c r="T90" s="53">
        <f t="shared" si="86"/>
        <v>0.45916087234331066</v>
      </c>
    </row>
    <row r="91" spans="1:20" x14ac:dyDescent="0.25">
      <c r="A91" s="4">
        <v>0.14474999999999999</v>
      </c>
      <c r="B91" s="4">
        <v>50238.000000000007</v>
      </c>
      <c r="C91" s="4">
        <f t="shared" si="75"/>
        <v>0.96150341803671036</v>
      </c>
      <c r="D91" s="74">
        <f t="shared" si="76"/>
        <v>3633.9742739581343</v>
      </c>
      <c r="E91" s="75">
        <f t="shared" si="77"/>
        <v>0.7356634145416705</v>
      </c>
      <c r="F91" s="4">
        <v>0.15634999999999999</v>
      </c>
      <c r="G91" s="4">
        <v>32145</v>
      </c>
      <c r="H91" s="4">
        <f t="shared" si="78"/>
        <v>0.96449554240819346</v>
      </c>
      <c r="I91" s="64">
        <f t="shared" si="79"/>
        <v>4765.0003676818415</v>
      </c>
      <c r="J91" s="53">
        <f t="shared" si="80"/>
        <v>0.61149535156202761</v>
      </c>
      <c r="K91" s="4">
        <v>0.16059999999999999</v>
      </c>
      <c r="L91" s="4">
        <v>23138</v>
      </c>
      <c r="M91" s="4">
        <f t="shared" si="81"/>
        <v>0.9601667533438204</v>
      </c>
      <c r="N91" s="64">
        <f t="shared" si="82"/>
        <v>5537.8231269389107</v>
      </c>
      <c r="O91" s="53">
        <f t="shared" si="83"/>
        <v>0.51849237153650019</v>
      </c>
      <c r="P91" s="4">
        <v>0.16370999999999999</v>
      </c>
      <c r="Q91" s="4">
        <v>16102</v>
      </c>
      <c r="R91" s="4">
        <f t="shared" si="84"/>
        <v>0.92109198095920419</v>
      </c>
      <c r="S91" s="64">
        <f t="shared" si="85"/>
        <v>6304.7292761964418</v>
      </c>
      <c r="T91" s="53">
        <f t="shared" si="86"/>
        <v>0.46532322234291434</v>
      </c>
    </row>
    <row r="92" spans="1:20" x14ac:dyDescent="0.25">
      <c r="A92" s="4">
        <v>0.14518</v>
      </c>
      <c r="B92" s="4">
        <v>49947</v>
      </c>
      <c r="C92" s="4">
        <f t="shared" si="75"/>
        <v>0.96435969762051554</v>
      </c>
      <c r="D92" s="74">
        <f t="shared" si="76"/>
        <v>3644.7694997806011</v>
      </c>
      <c r="E92" s="75">
        <f t="shared" si="77"/>
        <v>0.72707596046893208</v>
      </c>
      <c r="F92" s="4">
        <v>0.15479999999999999</v>
      </c>
      <c r="G92" s="4">
        <v>31915</v>
      </c>
      <c r="H92" s="4">
        <f t="shared" si="78"/>
        <v>0.95493386610034114</v>
      </c>
      <c r="I92" s="64">
        <f t="shared" si="79"/>
        <v>4717.761796719853</v>
      </c>
      <c r="J92" s="53">
        <f t="shared" si="80"/>
        <v>0.61933901221625398</v>
      </c>
      <c r="K92" s="4">
        <v>0.15933</v>
      </c>
      <c r="L92" s="4">
        <v>23050</v>
      </c>
      <c r="M92" s="4">
        <f t="shared" si="81"/>
        <v>0.95257390292821242</v>
      </c>
      <c r="N92" s="64">
        <f t="shared" si="82"/>
        <v>5494.0308768068289</v>
      </c>
      <c r="O92" s="53">
        <f t="shared" si="83"/>
        <v>0.52478746583998204</v>
      </c>
      <c r="P92" s="4">
        <v>0.16363</v>
      </c>
      <c r="Q92" s="4">
        <v>16144</v>
      </c>
      <c r="R92" s="4">
        <f t="shared" si="84"/>
        <v>0.92064187187315727</v>
      </c>
      <c r="S92" s="64">
        <f t="shared" si="85"/>
        <v>6301.6483505224105</v>
      </c>
      <c r="T92" s="53">
        <f t="shared" si="86"/>
        <v>0.46699325696290522</v>
      </c>
    </row>
    <row r="93" spans="1:20" x14ac:dyDescent="0.25">
      <c r="A93" s="4">
        <v>0.14527999999999999</v>
      </c>
      <c r="B93" s="4">
        <v>49730</v>
      </c>
      <c r="C93" s="4">
        <f t="shared" si="75"/>
        <v>0.96502394868651664</v>
      </c>
      <c r="D93" s="74">
        <f t="shared" si="76"/>
        <v>3647.2800174137324</v>
      </c>
      <c r="E93" s="75">
        <f t="shared" si="77"/>
        <v>0.72292086348346052</v>
      </c>
      <c r="F93" s="4">
        <v>0.15537999999999999</v>
      </c>
      <c r="G93" s="4">
        <v>31861</v>
      </c>
      <c r="H93" s="4">
        <f t="shared" si="78"/>
        <v>0.95851178368650525</v>
      </c>
      <c r="I93" s="64">
        <f t="shared" si="79"/>
        <v>4735.438165208855</v>
      </c>
      <c r="J93" s="53">
        <f t="shared" si="80"/>
        <v>0.61368381478679579</v>
      </c>
      <c r="K93" s="4">
        <v>0.15873000000000001</v>
      </c>
      <c r="L93" s="4">
        <v>22920</v>
      </c>
      <c r="M93" s="4">
        <f t="shared" si="81"/>
        <v>0.94898672950351581</v>
      </c>
      <c r="N93" s="64">
        <f t="shared" si="82"/>
        <v>5473.3416247759242</v>
      </c>
      <c r="O93" s="53">
        <f t="shared" si="83"/>
        <v>0.5257801875984438</v>
      </c>
      <c r="P93" s="4">
        <v>0.16208999999999998</v>
      </c>
      <c r="Q93" s="4">
        <v>16096</v>
      </c>
      <c r="R93" s="4">
        <f t="shared" si="84"/>
        <v>0.9119772719667546</v>
      </c>
      <c r="S93" s="64">
        <f t="shared" si="85"/>
        <v>6242.3405312973018</v>
      </c>
      <c r="T93" s="53">
        <f t="shared" si="86"/>
        <v>0.47449412601228802</v>
      </c>
    </row>
    <row r="94" spans="1:20" x14ac:dyDescent="0.25">
      <c r="A94" s="4">
        <v>0.14477999999999999</v>
      </c>
      <c r="B94" s="4">
        <v>49561</v>
      </c>
      <c r="C94" s="4">
        <f t="shared" si="75"/>
        <v>0.96170269335651082</v>
      </c>
      <c r="D94" s="74">
        <f t="shared" si="76"/>
        <v>3634.7274292480738</v>
      </c>
      <c r="E94" s="75">
        <f t="shared" si="77"/>
        <v>0.72544898568577509</v>
      </c>
      <c r="F94" s="4">
        <v>0.15543999999999999</v>
      </c>
      <c r="G94" s="4">
        <v>31630.000000000004</v>
      </c>
      <c r="H94" s="4">
        <f t="shared" si="78"/>
        <v>0.95888191309197057</v>
      </c>
      <c r="I94" s="64">
        <f t="shared" si="79"/>
        <v>4737.2667550525457</v>
      </c>
      <c r="J94" s="53">
        <f t="shared" si="80"/>
        <v>0.60876421837293304</v>
      </c>
      <c r="K94" s="4">
        <v>0.15881000000000001</v>
      </c>
      <c r="L94" s="4">
        <v>22818</v>
      </c>
      <c r="M94" s="4">
        <f t="shared" si="81"/>
        <v>0.94946501929347527</v>
      </c>
      <c r="N94" s="64">
        <f t="shared" si="82"/>
        <v>5476.1001917133781</v>
      </c>
      <c r="O94" s="53">
        <f t="shared" si="83"/>
        <v>0.52291309836602917</v>
      </c>
      <c r="P94" s="4">
        <v>0.16175</v>
      </c>
      <c r="Q94" s="4">
        <v>16026.000000000002</v>
      </c>
      <c r="R94" s="4">
        <f t="shared" si="84"/>
        <v>0.91006430835105545</v>
      </c>
      <c r="S94" s="64">
        <f t="shared" si="85"/>
        <v>6229.2465971826678</v>
      </c>
      <c r="T94" s="53">
        <f t="shared" si="86"/>
        <v>0.47441878978761642</v>
      </c>
    </row>
    <row r="95" spans="1:20" x14ac:dyDescent="0.25">
      <c r="A95" s="4">
        <v>0.14421</v>
      </c>
      <c r="B95" s="4">
        <v>49256</v>
      </c>
      <c r="C95" s="4">
        <f t="shared" si="75"/>
        <v>0.95791646228030414</v>
      </c>
      <c r="D95" s="74">
        <f t="shared" si="76"/>
        <v>3620.4174787392235</v>
      </c>
      <c r="E95" s="75">
        <f t="shared" si="77"/>
        <v>0.72669529552139234</v>
      </c>
      <c r="F95" s="4">
        <v>0.15492</v>
      </c>
      <c r="G95" s="4">
        <v>31417</v>
      </c>
      <c r="H95" s="4">
        <f t="shared" si="78"/>
        <v>0.95567412491127179</v>
      </c>
      <c r="I95" s="64">
        <f t="shared" si="79"/>
        <v>4721.4189764072335</v>
      </c>
      <c r="J95" s="53">
        <f t="shared" si="80"/>
        <v>0.60873074408614691</v>
      </c>
      <c r="K95" s="4">
        <v>0.158</v>
      </c>
      <c r="L95" s="4">
        <v>22793</v>
      </c>
      <c r="M95" s="4">
        <f t="shared" si="81"/>
        <v>0.94462233517013472</v>
      </c>
      <c r="N95" s="64">
        <f t="shared" si="82"/>
        <v>5448.1697014716556</v>
      </c>
      <c r="O95" s="53">
        <f t="shared" si="83"/>
        <v>0.52770954893885591</v>
      </c>
      <c r="P95" s="4">
        <v>0.16097</v>
      </c>
      <c r="Q95" s="4">
        <v>16116</v>
      </c>
      <c r="R95" s="4">
        <f t="shared" si="84"/>
        <v>0.90567574476209822</v>
      </c>
      <c r="S95" s="64">
        <f t="shared" si="85"/>
        <v>6199.2075718608594</v>
      </c>
      <c r="T95" s="53">
        <f t="shared" si="86"/>
        <v>0.4817177977179829</v>
      </c>
    </row>
    <row r="96" spans="1:20" x14ac:dyDescent="0.25">
      <c r="A96" s="4">
        <v>0.14302999999999999</v>
      </c>
      <c r="B96" s="4">
        <v>49029</v>
      </c>
      <c r="C96" s="4">
        <f t="shared" si="75"/>
        <v>0.95007829970149005</v>
      </c>
      <c r="D96" s="74">
        <f t="shared" si="76"/>
        <v>3590.7933706682693</v>
      </c>
      <c r="E96" s="75">
        <f t="shared" si="77"/>
        <v>0.73533073693811979</v>
      </c>
      <c r="F96" s="4">
        <v>0.15414</v>
      </c>
      <c r="G96" s="4">
        <v>31322</v>
      </c>
      <c r="H96" s="4">
        <f t="shared" si="78"/>
        <v>0.95086244264022346</v>
      </c>
      <c r="I96" s="64">
        <f t="shared" si="79"/>
        <v>4697.6473084392646</v>
      </c>
      <c r="J96" s="53">
        <f t="shared" si="80"/>
        <v>0.61304771350010234</v>
      </c>
      <c r="K96" s="4">
        <v>0.15781999999999999</v>
      </c>
      <c r="L96" s="4">
        <v>22652</v>
      </c>
      <c r="M96" s="4">
        <f t="shared" si="81"/>
        <v>0.94354618314272565</v>
      </c>
      <c r="N96" s="64">
        <f t="shared" si="82"/>
        <v>5441.9629258623836</v>
      </c>
      <c r="O96" s="53">
        <f t="shared" si="83"/>
        <v>0.52564206298762539</v>
      </c>
      <c r="P96" s="4">
        <v>0.16139000000000001</v>
      </c>
      <c r="Q96" s="4">
        <v>15913</v>
      </c>
      <c r="R96" s="4">
        <f t="shared" si="84"/>
        <v>0.90803881746384441</v>
      </c>
      <c r="S96" s="64">
        <f t="shared" si="85"/>
        <v>6215.3824316495256</v>
      </c>
      <c r="T96" s="53">
        <f t="shared" si="86"/>
        <v>0.47317756082577822</v>
      </c>
    </row>
    <row r="97" spans="1:20" x14ac:dyDescent="0.25">
      <c r="A97" s="4">
        <v>0.14287</v>
      </c>
      <c r="B97" s="4">
        <v>48808</v>
      </c>
      <c r="C97" s="4">
        <f t="shared" si="75"/>
        <v>0.94901549799588825</v>
      </c>
      <c r="D97" s="74">
        <f t="shared" si="76"/>
        <v>3586.7765424552586</v>
      </c>
      <c r="E97" s="75">
        <f t="shared" si="77"/>
        <v>0.73365669372581699</v>
      </c>
      <c r="F97" s="4">
        <v>0.15356</v>
      </c>
      <c r="G97" s="4">
        <v>31247.000000000004</v>
      </c>
      <c r="H97" s="4">
        <f t="shared" si="78"/>
        <v>0.94728452505405947</v>
      </c>
      <c r="I97" s="64">
        <f t="shared" si="79"/>
        <v>4679.9709399502626</v>
      </c>
      <c r="J97" s="53">
        <f t="shared" si="80"/>
        <v>0.61620841042412033</v>
      </c>
      <c r="K97" s="4">
        <v>0.15739999999999998</v>
      </c>
      <c r="L97" s="4">
        <v>22564</v>
      </c>
      <c r="M97" s="4">
        <f t="shared" si="81"/>
        <v>0.94103516174543789</v>
      </c>
      <c r="N97" s="64">
        <f t="shared" si="82"/>
        <v>5427.4804494407508</v>
      </c>
      <c r="O97" s="53">
        <f t="shared" si="83"/>
        <v>0.52639804933250156</v>
      </c>
      <c r="P97" s="4">
        <v>0.16117000000000001</v>
      </c>
      <c r="Q97" s="4">
        <v>15805</v>
      </c>
      <c r="R97" s="4">
        <f t="shared" si="84"/>
        <v>0.90680101747721553</v>
      </c>
      <c r="S97" s="64">
        <f t="shared" si="85"/>
        <v>6206.9098860459389</v>
      </c>
      <c r="T97" s="53">
        <f t="shared" si="86"/>
        <v>0.4712500507157017</v>
      </c>
    </row>
    <row r="98" spans="1:20" x14ac:dyDescent="0.25">
      <c r="A98" s="4">
        <v>0.14232</v>
      </c>
      <c r="B98" s="4">
        <v>48748</v>
      </c>
      <c r="C98" s="4">
        <f t="shared" si="75"/>
        <v>0.94536211713288176</v>
      </c>
      <c r="D98" s="74">
        <f t="shared" si="76"/>
        <v>3572.9686954730341</v>
      </c>
      <c r="E98" s="75">
        <f t="shared" si="77"/>
        <v>0.73842925483706234</v>
      </c>
      <c r="F98" s="4">
        <v>0.15242</v>
      </c>
      <c r="G98" s="4">
        <v>31011</v>
      </c>
      <c r="H98" s="4">
        <f t="shared" si="78"/>
        <v>0.94025206635021974</v>
      </c>
      <c r="I98" s="64">
        <f t="shared" si="79"/>
        <v>4645.2277329201552</v>
      </c>
      <c r="J98" s="53">
        <f t="shared" si="80"/>
        <v>0.62073660622497884</v>
      </c>
      <c r="K98" s="4">
        <v>0.15647</v>
      </c>
      <c r="L98" s="4">
        <v>22265</v>
      </c>
      <c r="M98" s="4">
        <f t="shared" si="81"/>
        <v>0.93547504293715811</v>
      </c>
      <c r="N98" s="64">
        <f t="shared" si="82"/>
        <v>5395.4121087928479</v>
      </c>
      <c r="O98" s="53">
        <f t="shared" si="83"/>
        <v>0.52561550826340686</v>
      </c>
      <c r="P98" s="4">
        <v>0.16045999999999999</v>
      </c>
      <c r="Q98" s="4">
        <v>15759</v>
      </c>
      <c r="R98" s="4">
        <f t="shared" si="84"/>
        <v>0.90280629933854928</v>
      </c>
      <c r="S98" s="64">
        <f t="shared" si="85"/>
        <v>6179.5666706889078</v>
      </c>
      <c r="T98" s="53">
        <f t="shared" si="86"/>
        <v>0.47404590726355045</v>
      </c>
    </row>
    <row r="99" spans="1:20" x14ac:dyDescent="0.25">
      <c r="A99" s="4">
        <v>0.14176</v>
      </c>
      <c r="B99" s="4">
        <v>48400</v>
      </c>
      <c r="C99" s="4">
        <f t="shared" si="75"/>
        <v>0.94164231116327513</v>
      </c>
      <c r="D99" s="74">
        <f t="shared" si="76"/>
        <v>3558.909796727497</v>
      </c>
      <c r="E99" s="75">
        <f t="shared" si="77"/>
        <v>0.7389616738269944</v>
      </c>
      <c r="F99" s="4">
        <v>0.15140999999999999</v>
      </c>
      <c r="G99" s="4">
        <v>30947.999999999996</v>
      </c>
      <c r="H99" s="4">
        <f t="shared" si="78"/>
        <v>0.93402155469155468</v>
      </c>
      <c r="I99" s="64">
        <f t="shared" si="79"/>
        <v>4614.4464705513756</v>
      </c>
      <c r="J99" s="53">
        <f t="shared" si="80"/>
        <v>0.62776770545124672</v>
      </c>
      <c r="K99" s="4">
        <v>0.15669</v>
      </c>
      <c r="L99" s="4">
        <v>22355</v>
      </c>
      <c r="M99" s="4">
        <f t="shared" si="81"/>
        <v>0.93679033985954685</v>
      </c>
      <c r="N99" s="64">
        <f t="shared" si="82"/>
        <v>5402.9981678708464</v>
      </c>
      <c r="O99" s="53">
        <f t="shared" si="83"/>
        <v>0.52625925833164411</v>
      </c>
      <c r="P99" s="4">
        <v>0.16003000000000001</v>
      </c>
      <c r="Q99" s="4">
        <v>15616</v>
      </c>
      <c r="R99" s="4">
        <f t="shared" si="84"/>
        <v>0.90038696300104726</v>
      </c>
      <c r="S99" s="64">
        <f t="shared" si="85"/>
        <v>6163.0066951909885</v>
      </c>
      <c r="T99" s="53">
        <f t="shared" si="86"/>
        <v>0.47227212342680763</v>
      </c>
    </row>
    <row r="100" spans="1:20" x14ac:dyDescent="0.25">
      <c r="A100" s="4">
        <v>0.14146999999999998</v>
      </c>
      <c r="B100" s="4">
        <v>48040</v>
      </c>
      <c r="C100" s="4">
        <f t="shared" si="75"/>
        <v>0.93971598307187165</v>
      </c>
      <c r="D100" s="74">
        <f t="shared" si="76"/>
        <v>3551.6292955914146</v>
      </c>
      <c r="E100" s="75">
        <f t="shared" si="77"/>
        <v>0.7364754143846588</v>
      </c>
      <c r="F100" s="4">
        <v>0.15218000000000001</v>
      </c>
      <c r="G100" s="4">
        <v>30736.999999999996</v>
      </c>
      <c r="H100" s="4">
        <f t="shared" si="78"/>
        <v>0.93877154872835877</v>
      </c>
      <c r="I100" s="64">
        <f t="shared" si="79"/>
        <v>4637.913373545397</v>
      </c>
      <c r="J100" s="53">
        <f t="shared" si="80"/>
        <v>0.61719417505688889</v>
      </c>
      <c r="K100" s="4">
        <v>0.15556999999999999</v>
      </c>
      <c r="L100" s="4">
        <v>22105</v>
      </c>
      <c r="M100" s="4">
        <f t="shared" si="81"/>
        <v>0.93009428280011297</v>
      </c>
      <c r="N100" s="64">
        <f t="shared" si="82"/>
        <v>5364.3782307464899</v>
      </c>
      <c r="O100" s="53">
        <f t="shared" si="83"/>
        <v>0.52789366717450947</v>
      </c>
      <c r="P100" s="4">
        <v>0.15972</v>
      </c>
      <c r="Q100" s="4">
        <v>15598</v>
      </c>
      <c r="R100" s="4">
        <f t="shared" si="84"/>
        <v>0.89864279029261562</v>
      </c>
      <c r="S100" s="64">
        <f t="shared" si="85"/>
        <v>6151.0681082041165</v>
      </c>
      <c r="T100" s="53">
        <f t="shared" si="86"/>
        <v>0.47356067897104037</v>
      </c>
    </row>
    <row r="101" spans="1:20" x14ac:dyDescent="0.25">
      <c r="A101" s="4">
        <v>0.14180000000000001</v>
      </c>
      <c r="B101" s="4">
        <v>47873</v>
      </c>
      <c r="C101" s="4">
        <f t="shared" ref="C101:C156" si="87">(A101)/($AD$11*$AC$5)</f>
        <v>0.94190801158967563</v>
      </c>
      <c r="D101" s="74">
        <f t="shared" ref="D101:D156" si="88">(A101*$AC$6)/($AA$11*$AC$5)</f>
        <v>3559.9140037807497</v>
      </c>
      <c r="E101" s="75">
        <f t="shared" ref="E101:E156" si="89">(B101*$AC$6)/(2*$AC$7*$AD$11*(C101^2))</f>
        <v>0.7305032355151051</v>
      </c>
      <c r="F101" s="4">
        <v>0.15243000000000001</v>
      </c>
      <c r="G101" s="4">
        <v>30662</v>
      </c>
      <c r="H101" s="4">
        <f t="shared" si="78"/>
        <v>0.94031375458446398</v>
      </c>
      <c r="I101" s="64">
        <f t="shared" si="79"/>
        <v>4645.5324978941044</v>
      </c>
      <c r="J101" s="53">
        <f t="shared" si="80"/>
        <v>0.61367026607201791</v>
      </c>
      <c r="K101" s="4">
        <v>0.15542999999999998</v>
      </c>
      <c r="L101" s="4">
        <v>22165</v>
      </c>
      <c r="M101" s="4">
        <f t="shared" si="81"/>
        <v>0.92925727566768368</v>
      </c>
      <c r="N101" s="64">
        <f t="shared" si="82"/>
        <v>5359.5507386059453</v>
      </c>
      <c r="O101" s="53">
        <f t="shared" si="83"/>
        <v>0.53028052534575731</v>
      </c>
      <c r="P101" s="4">
        <v>0.15939999999999999</v>
      </c>
      <c r="Q101" s="4">
        <v>15697</v>
      </c>
      <c r="R101" s="4">
        <f t="shared" si="84"/>
        <v>0.89684235394842793</v>
      </c>
      <c r="S101" s="64">
        <f t="shared" si="85"/>
        <v>6138.7444055079886</v>
      </c>
      <c r="T101" s="53">
        <f t="shared" si="86"/>
        <v>0.47848171469737522</v>
      </c>
    </row>
    <row r="102" spans="1:20" x14ac:dyDescent="0.25">
      <c r="A102" s="4">
        <v>0.14096999999999998</v>
      </c>
      <c r="B102" s="4">
        <v>47760</v>
      </c>
      <c r="C102" s="4">
        <f t="shared" si="87"/>
        <v>0.93639472774186572</v>
      </c>
      <c r="D102" s="74">
        <f t="shared" si="88"/>
        <v>3539.076707425756</v>
      </c>
      <c r="E102" s="75">
        <f t="shared" si="89"/>
        <v>0.73738598739700356</v>
      </c>
      <c r="F102" s="4">
        <v>0.15245</v>
      </c>
      <c r="G102" s="4">
        <v>30640</v>
      </c>
      <c r="H102" s="4">
        <f t="shared" si="78"/>
        <v>0.94043713105295235</v>
      </c>
      <c r="I102" s="64">
        <f t="shared" si="79"/>
        <v>4646.1420278420001</v>
      </c>
      <c r="J102" s="53">
        <f t="shared" si="80"/>
        <v>0.61306906795416449</v>
      </c>
      <c r="K102" s="4">
        <v>0.15470999999999999</v>
      </c>
      <c r="L102" s="4">
        <v>21955</v>
      </c>
      <c r="M102" s="4">
        <f t="shared" si="81"/>
        <v>0.92495266755804761</v>
      </c>
      <c r="N102" s="64">
        <f t="shared" si="82"/>
        <v>5334.7236361688592</v>
      </c>
      <c r="O102" s="53">
        <f t="shared" si="83"/>
        <v>0.53015676242324861</v>
      </c>
      <c r="P102" s="4">
        <v>0.15894</v>
      </c>
      <c r="Q102" s="4">
        <v>15415.000000000002</v>
      </c>
      <c r="R102" s="4">
        <f t="shared" si="84"/>
        <v>0.89425422670365839</v>
      </c>
      <c r="S102" s="64">
        <f t="shared" si="85"/>
        <v>6121.0290828823072</v>
      </c>
      <c r="T102" s="53">
        <f t="shared" si="86"/>
        <v>0.47260948486746029</v>
      </c>
    </row>
    <row r="103" spans="1:20" x14ac:dyDescent="0.25">
      <c r="A103" s="4">
        <v>0.14041000000000001</v>
      </c>
      <c r="B103" s="4">
        <v>47385</v>
      </c>
      <c r="C103" s="4">
        <f t="shared" si="87"/>
        <v>0.93267492177225919</v>
      </c>
      <c r="D103" s="74">
        <f t="shared" si="88"/>
        <v>3525.0178086802193</v>
      </c>
      <c r="E103" s="75">
        <f t="shared" si="89"/>
        <v>0.73744352724396411</v>
      </c>
      <c r="F103" s="4">
        <v>0.15146999999999999</v>
      </c>
      <c r="G103" s="4">
        <v>30436.999999999996</v>
      </c>
      <c r="H103" s="4">
        <f t="shared" si="78"/>
        <v>0.93439168409701989</v>
      </c>
      <c r="I103" s="64">
        <f t="shared" si="79"/>
        <v>4616.2750603950662</v>
      </c>
      <c r="J103" s="53">
        <f t="shared" si="80"/>
        <v>0.61691324493870781</v>
      </c>
      <c r="K103" s="4">
        <v>0.15418999999999999</v>
      </c>
      <c r="L103" s="4">
        <v>21885</v>
      </c>
      <c r="M103" s="4">
        <f t="shared" si="81"/>
        <v>0.92184378392331057</v>
      </c>
      <c r="N103" s="64">
        <f t="shared" si="82"/>
        <v>5316.7929510754093</v>
      </c>
      <c r="O103" s="53">
        <f t="shared" si="83"/>
        <v>0.53203691960852373</v>
      </c>
      <c r="P103" s="4">
        <v>0.15803999999999999</v>
      </c>
      <c r="Q103" s="4">
        <v>15226.999999999998</v>
      </c>
      <c r="R103" s="4">
        <f t="shared" si="84"/>
        <v>0.88919049948563078</v>
      </c>
      <c r="S103" s="64">
        <f t="shared" si="85"/>
        <v>6086.3686690494515</v>
      </c>
      <c r="T103" s="53">
        <f t="shared" si="86"/>
        <v>0.47217786845942877</v>
      </c>
    </row>
    <row r="104" spans="1:20" x14ac:dyDescent="0.25">
      <c r="A104" s="4">
        <v>0.13974</v>
      </c>
      <c r="B104" s="4">
        <v>47218</v>
      </c>
      <c r="C104" s="4">
        <f t="shared" si="87"/>
        <v>0.9282244396300513</v>
      </c>
      <c r="D104" s="74">
        <f t="shared" si="88"/>
        <v>3508.1973405382364</v>
      </c>
      <c r="E104" s="75">
        <f t="shared" si="89"/>
        <v>0.74190803019578599</v>
      </c>
      <c r="F104" s="4">
        <v>0.15115000000000001</v>
      </c>
      <c r="G104" s="4">
        <v>30095</v>
      </c>
      <c r="H104" s="4">
        <f t="shared" si="78"/>
        <v>0.93241766060120534</v>
      </c>
      <c r="I104" s="64">
        <f t="shared" si="79"/>
        <v>4606.5225812287208</v>
      </c>
      <c r="J104" s="53">
        <f t="shared" si="80"/>
        <v>0.61256692770005938</v>
      </c>
      <c r="K104" s="4">
        <v>0.15440000000000001</v>
      </c>
      <c r="L104" s="4">
        <v>21819</v>
      </c>
      <c r="M104" s="4">
        <f t="shared" si="81"/>
        <v>0.9230992946219545</v>
      </c>
      <c r="N104" s="64">
        <f t="shared" si="82"/>
        <v>5324.0341892862261</v>
      </c>
      <c r="O104" s="53">
        <f t="shared" si="83"/>
        <v>0.5289905168176624</v>
      </c>
      <c r="P104" s="4">
        <v>0.15866</v>
      </c>
      <c r="Q104" s="4">
        <v>15178</v>
      </c>
      <c r="R104" s="4">
        <f t="shared" si="84"/>
        <v>0.89267884490249427</v>
      </c>
      <c r="S104" s="64">
        <f t="shared" si="85"/>
        <v>6110.2458430231964</v>
      </c>
      <c r="T104" s="53">
        <f t="shared" si="86"/>
        <v>0.46698719286337692</v>
      </c>
    </row>
    <row r="105" spans="1:20" x14ac:dyDescent="0.25">
      <c r="A105" s="4">
        <v>0.13949999999999999</v>
      </c>
      <c r="B105" s="4">
        <v>46835</v>
      </c>
      <c r="C105" s="4">
        <f t="shared" si="87"/>
        <v>0.92663023707164838</v>
      </c>
      <c r="D105" s="74">
        <f t="shared" si="88"/>
        <v>3502.1720982187198</v>
      </c>
      <c r="E105" s="75">
        <f t="shared" si="89"/>
        <v>0.73842445498287124</v>
      </c>
      <c r="F105" s="4">
        <v>0.15</v>
      </c>
      <c r="G105" s="4">
        <v>30087.999999999996</v>
      </c>
      <c r="H105" s="4">
        <f t="shared" si="78"/>
        <v>0.92532351366312138</v>
      </c>
      <c r="I105" s="64">
        <f t="shared" si="79"/>
        <v>4571.4746092246642</v>
      </c>
      <c r="J105" s="53">
        <f t="shared" si="80"/>
        <v>0.62185095173639371</v>
      </c>
      <c r="K105" s="4">
        <v>0.15429999999999999</v>
      </c>
      <c r="L105" s="4">
        <v>21568</v>
      </c>
      <c r="M105" s="4">
        <f t="shared" si="81"/>
        <v>0.92250143238450488</v>
      </c>
      <c r="N105" s="64">
        <f t="shared" si="82"/>
        <v>5320.5859806144081</v>
      </c>
      <c r="O105" s="53">
        <f t="shared" si="83"/>
        <v>0.52358314683010243</v>
      </c>
      <c r="P105" s="4">
        <v>0.15765999999999999</v>
      </c>
      <c r="Q105" s="4">
        <v>15183</v>
      </c>
      <c r="R105" s="4">
        <f t="shared" si="84"/>
        <v>0.88705248132690817</v>
      </c>
      <c r="S105" s="64">
        <f t="shared" si="85"/>
        <v>6071.7342720978013</v>
      </c>
      <c r="T105" s="53">
        <f t="shared" si="86"/>
        <v>0.47308575270529163</v>
      </c>
    </row>
    <row r="106" spans="1:20" x14ac:dyDescent="0.25">
      <c r="A106" s="4">
        <v>0.13925999999999999</v>
      </c>
      <c r="B106" s="4">
        <v>46699</v>
      </c>
      <c r="C106" s="4">
        <f t="shared" si="87"/>
        <v>0.92503603451324556</v>
      </c>
      <c r="D106" s="74">
        <f t="shared" si="88"/>
        <v>3496.1468558992042</v>
      </c>
      <c r="E106" s="75">
        <f t="shared" si="89"/>
        <v>0.7388201999546915</v>
      </c>
      <c r="F106" s="4">
        <v>0.14992</v>
      </c>
      <c r="G106" s="4">
        <v>29823</v>
      </c>
      <c r="H106" s="4">
        <f t="shared" si="78"/>
        <v>0.92483000778916769</v>
      </c>
      <c r="I106" s="64">
        <f t="shared" si="79"/>
        <v>4569.0364894330778</v>
      </c>
      <c r="J106" s="53">
        <f t="shared" si="80"/>
        <v>0.61703199266656195</v>
      </c>
      <c r="K106" s="4">
        <v>0.15325</v>
      </c>
      <c r="L106" s="4">
        <v>21611</v>
      </c>
      <c r="M106" s="4">
        <f t="shared" si="81"/>
        <v>0.91622387889128565</v>
      </c>
      <c r="N106" s="64">
        <f t="shared" si="82"/>
        <v>5284.3797895603248</v>
      </c>
      <c r="O106" s="53">
        <f t="shared" si="83"/>
        <v>0.53184065569477046</v>
      </c>
      <c r="P106" s="4">
        <v>0.15798000000000001</v>
      </c>
      <c r="Q106" s="4">
        <v>15336</v>
      </c>
      <c r="R106" s="4">
        <f t="shared" si="84"/>
        <v>0.88885291767109575</v>
      </c>
      <c r="S106" s="64">
        <f t="shared" si="85"/>
        <v>6084.0579747939282</v>
      </c>
      <c r="T106" s="53">
        <f t="shared" si="86"/>
        <v>0.47591917436259301</v>
      </c>
    </row>
    <row r="107" spans="1:20" x14ac:dyDescent="0.25">
      <c r="A107" s="4">
        <v>0.13919999999999999</v>
      </c>
      <c r="B107" s="4">
        <v>46348</v>
      </c>
      <c r="C107" s="4">
        <f t="shared" si="87"/>
        <v>0.92463748387364486</v>
      </c>
      <c r="D107" s="74">
        <f t="shared" si="88"/>
        <v>3494.6405453193252</v>
      </c>
      <c r="E107" s="75">
        <f t="shared" si="89"/>
        <v>0.73389932713706607</v>
      </c>
      <c r="F107" s="4">
        <v>0.14926</v>
      </c>
      <c r="G107" s="4">
        <v>29693.000000000004</v>
      </c>
      <c r="H107" s="4">
        <f t="shared" si="78"/>
        <v>0.92075858432905</v>
      </c>
      <c r="I107" s="64">
        <f t="shared" si="79"/>
        <v>4548.9220011524894</v>
      </c>
      <c r="J107" s="53">
        <f t="shared" si="80"/>
        <v>0.61978734545472003</v>
      </c>
      <c r="K107" s="4">
        <v>0.15251999999999999</v>
      </c>
      <c r="L107" s="4">
        <v>21471</v>
      </c>
      <c r="M107" s="4">
        <f t="shared" si="81"/>
        <v>0.91185948455790466</v>
      </c>
      <c r="N107" s="64">
        <f t="shared" si="82"/>
        <v>5259.2078662560561</v>
      </c>
      <c r="O107" s="53">
        <f t="shared" si="83"/>
        <v>0.53346547146189327</v>
      </c>
      <c r="P107" s="4">
        <v>0.15692999999999999</v>
      </c>
      <c r="Q107" s="4">
        <v>15112</v>
      </c>
      <c r="R107" s="4">
        <f t="shared" si="84"/>
        <v>0.88294523591673024</v>
      </c>
      <c r="S107" s="64">
        <f t="shared" si="85"/>
        <v>6043.6208253222621</v>
      </c>
      <c r="T107" s="53">
        <f t="shared" si="86"/>
        <v>0.47526443570645766</v>
      </c>
    </row>
    <row r="108" spans="1:20" x14ac:dyDescent="0.25">
      <c r="A108" s="4">
        <v>0.13827</v>
      </c>
      <c r="B108" s="4">
        <v>46089</v>
      </c>
      <c r="C108" s="4">
        <f t="shared" si="87"/>
        <v>0.91845994895983396</v>
      </c>
      <c r="D108" s="74">
        <f t="shared" si="88"/>
        <v>3471.2927313312007</v>
      </c>
      <c r="E108" s="75">
        <f t="shared" si="89"/>
        <v>0.73964839870523091</v>
      </c>
      <c r="F108" s="4">
        <v>0.14871999999999999</v>
      </c>
      <c r="G108" s="4">
        <v>29573</v>
      </c>
      <c r="H108" s="4">
        <f t="shared" si="78"/>
        <v>0.91742741967986263</v>
      </c>
      <c r="I108" s="64">
        <f t="shared" si="79"/>
        <v>4532.4646925592806</v>
      </c>
      <c r="J108" s="53">
        <f t="shared" si="80"/>
        <v>0.62177338880957023</v>
      </c>
      <c r="K108" s="4">
        <v>0.15212999999999999</v>
      </c>
      <c r="L108" s="4">
        <v>21378</v>
      </c>
      <c r="M108" s="4">
        <f t="shared" si="81"/>
        <v>0.90952782183185177</v>
      </c>
      <c r="N108" s="64">
        <f t="shared" si="82"/>
        <v>5245.7598524359682</v>
      </c>
      <c r="O108" s="53">
        <f t="shared" si="83"/>
        <v>0.53388163085293794</v>
      </c>
      <c r="P108" s="4">
        <v>0.15689</v>
      </c>
      <c r="Q108" s="4">
        <v>14999.000000000002</v>
      </c>
      <c r="R108" s="4">
        <f t="shared" si="84"/>
        <v>0.88272018137370689</v>
      </c>
      <c r="S108" s="64">
        <f t="shared" si="85"/>
        <v>6042.0803624852479</v>
      </c>
      <c r="T108" s="53">
        <f t="shared" si="86"/>
        <v>0.47195120655868578</v>
      </c>
    </row>
    <row r="109" spans="1:20" x14ac:dyDescent="0.25">
      <c r="A109" s="4">
        <v>0.13816999999999999</v>
      </c>
      <c r="B109" s="4">
        <v>46032</v>
      </c>
      <c r="C109" s="4">
        <f t="shared" si="87"/>
        <v>0.91779569789383264</v>
      </c>
      <c r="D109" s="74">
        <f t="shared" si="88"/>
        <v>3468.7822136980685</v>
      </c>
      <c r="E109" s="75">
        <f t="shared" si="89"/>
        <v>0.7398033458701011</v>
      </c>
      <c r="F109" s="4">
        <v>0.14812999999999998</v>
      </c>
      <c r="G109" s="4">
        <v>29404.000000000004</v>
      </c>
      <c r="H109" s="4">
        <f t="shared" si="78"/>
        <v>0.91378781385945429</v>
      </c>
      <c r="I109" s="64">
        <f t="shared" si="79"/>
        <v>4514.4835590963303</v>
      </c>
      <c r="J109" s="53">
        <f t="shared" si="80"/>
        <v>0.6231546921293436</v>
      </c>
      <c r="K109" s="4">
        <v>0.15146999999999999</v>
      </c>
      <c r="L109" s="4">
        <v>21078</v>
      </c>
      <c r="M109" s="4">
        <f t="shared" si="81"/>
        <v>0.90558193106468543</v>
      </c>
      <c r="N109" s="64">
        <f t="shared" si="82"/>
        <v>5223.0016752019728</v>
      </c>
      <c r="O109" s="53">
        <f t="shared" si="83"/>
        <v>0.53098687416599144</v>
      </c>
      <c r="P109" s="4">
        <v>0.15614</v>
      </c>
      <c r="Q109" s="4">
        <v>14832</v>
      </c>
      <c r="R109" s="4">
        <f t="shared" si="84"/>
        <v>0.87850040869201729</v>
      </c>
      <c r="S109" s="64">
        <f t="shared" si="85"/>
        <v>6013.1966842912007</v>
      </c>
      <c r="T109" s="53">
        <f t="shared" si="86"/>
        <v>0.47119067640377177</v>
      </c>
    </row>
    <row r="110" spans="1:20" x14ac:dyDescent="0.25">
      <c r="A110" s="4">
        <v>0.13797000000000001</v>
      </c>
      <c r="B110" s="4">
        <v>45831</v>
      </c>
      <c r="C110" s="4">
        <f t="shared" si="87"/>
        <v>0.91646719576183044</v>
      </c>
      <c r="D110" s="74">
        <f t="shared" si="88"/>
        <v>3463.7611784318055</v>
      </c>
      <c r="E110" s="75">
        <f t="shared" si="89"/>
        <v>0.73870998024542822</v>
      </c>
      <c r="F110" s="4">
        <v>0.14763999999999999</v>
      </c>
      <c r="G110" s="4">
        <v>29300</v>
      </c>
      <c r="H110" s="4">
        <f t="shared" si="78"/>
        <v>0.91076509038148823</v>
      </c>
      <c r="I110" s="64">
        <f t="shared" si="79"/>
        <v>4499.5500753728629</v>
      </c>
      <c r="J110" s="53">
        <f t="shared" si="80"/>
        <v>0.62507920100405834</v>
      </c>
      <c r="K110" s="4">
        <v>0.15132999999999999</v>
      </c>
      <c r="L110" s="4">
        <v>21110</v>
      </c>
      <c r="M110" s="4">
        <f t="shared" si="81"/>
        <v>0.90474492393225614</v>
      </c>
      <c r="N110" s="64">
        <f t="shared" si="82"/>
        <v>5218.1741830614283</v>
      </c>
      <c r="O110" s="53">
        <f t="shared" si="83"/>
        <v>0.5327774138367728</v>
      </c>
      <c r="P110" s="4">
        <v>0.15609999999999999</v>
      </c>
      <c r="Q110" s="4">
        <v>14892</v>
      </c>
      <c r="R110" s="4">
        <f t="shared" si="84"/>
        <v>0.87827535414899371</v>
      </c>
      <c r="S110" s="64">
        <f t="shared" si="85"/>
        <v>6011.6562214541846</v>
      </c>
      <c r="T110" s="53">
        <f t="shared" si="86"/>
        <v>0.47333927693396927</v>
      </c>
    </row>
    <row r="111" spans="1:20" x14ac:dyDescent="0.25">
      <c r="A111" s="4">
        <v>0.13744999999999999</v>
      </c>
      <c r="B111" s="4">
        <v>45409</v>
      </c>
      <c r="C111" s="4">
        <f t="shared" si="87"/>
        <v>0.91301309021862409</v>
      </c>
      <c r="D111" s="74">
        <f t="shared" si="88"/>
        <v>3450.7064867395202</v>
      </c>
      <c r="E111" s="75">
        <f t="shared" si="89"/>
        <v>0.73745650591785217</v>
      </c>
      <c r="F111" s="4">
        <v>0.14693000000000001</v>
      </c>
      <c r="G111" s="4">
        <v>29190</v>
      </c>
      <c r="H111" s="4">
        <f t="shared" si="78"/>
        <v>0.90638522575014946</v>
      </c>
      <c r="I111" s="64">
        <f t="shared" si="79"/>
        <v>4477.9117622225331</v>
      </c>
      <c r="J111" s="53">
        <f t="shared" si="80"/>
        <v>0.62876540537564818</v>
      </c>
      <c r="K111" s="4">
        <v>0.15095</v>
      </c>
      <c r="L111" s="4">
        <v>21005</v>
      </c>
      <c r="M111" s="4">
        <f t="shared" si="81"/>
        <v>0.90247304742994827</v>
      </c>
      <c r="N111" s="64">
        <f t="shared" si="82"/>
        <v>5205.070990108522</v>
      </c>
      <c r="O111" s="53">
        <f t="shared" si="83"/>
        <v>0.53279984202868558</v>
      </c>
      <c r="P111" s="4">
        <v>0.15570000000000001</v>
      </c>
      <c r="Q111" s="4">
        <v>14629</v>
      </c>
      <c r="R111" s="4">
        <f t="shared" si="84"/>
        <v>0.87602480871875943</v>
      </c>
      <c r="S111" s="64">
        <f t="shared" si="85"/>
        <v>5996.2515930840273</v>
      </c>
      <c r="T111" s="53">
        <f t="shared" si="86"/>
        <v>0.46737204937848253</v>
      </c>
    </row>
    <row r="112" spans="1:20" x14ac:dyDescent="0.25">
      <c r="A112" s="4">
        <v>0.13707</v>
      </c>
      <c r="B112" s="4">
        <v>45287</v>
      </c>
      <c r="C112" s="4">
        <f t="shared" si="87"/>
        <v>0.91048893616781967</v>
      </c>
      <c r="D112" s="74">
        <f t="shared" si="88"/>
        <v>3441.1665197336197</v>
      </c>
      <c r="E112" s="75">
        <f t="shared" si="89"/>
        <v>0.73955876473017657</v>
      </c>
      <c r="F112" s="4">
        <v>0.14632000000000001</v>
      </c>
      <c r="G112" s="4">
        <v>28971.000000000004</v>
      </c>
      <c r="H112" s="4">
        <f t="shared" si="78"/>
        <v>0.90262224346125286</v>
      </c>
      <c r="I112" s="64">
        <f t="shared" si="79"/>
        <v>4459.3210988116862</v>
      </c>
      <c r="J112" s="53">
        <f t="shared" si="80"/>
        <v>0.62926213903371364</v>
      </c>
      <c r="K112" s="4">
        <v>0.15026</v>
      </c>
      <c r="L112" s="4">
        <v>20942</v>
      </c>
      <c r="M112" s="4">
        <f t="shared" si="81"/>
        <v>0.89834779799154707</v>
      </c>
      <c r="N112" s="64">
        <f t="shared" si="82"/>
        <v>5181.2783502729808</v>
      </c>
      <c r="O112" s="53">
        <f t="shared" si="83"/>
        <v>0.53609162487937145</v>
      </c>
      <c r="P112" s="4">
        <v>0.15384</v>
      </c>
      <c r="Q112" s="4">
        <v>14721</v>
      </c>
      <c r="R112" s="4">
        <f t="shared" si="84"/>
        <v>0.86555977246816918</v>
      </c>
      <c r="S112" s="64">
        <f t="shared" si="85"/>
        <v>5924.6200711627916</v>
      </c>
      <c r="T112" s="53">
        <f t="shared" si="86"/>
        <v>0.48175262732895319</v>
      </c>
    </row>
    <row r="113" spans="1:20" x14ac:dyDescent="0.25">
      <c r="A113" s="4">
        <v>0.13653999999999999</v>
      </c>
      <c r="B113" s="4">
        <v>45030</v>
      </c>
      <c r="C113" s="4">
        <f t="shared" si="87"/>
        <v>0.90696840551801339</v>
      </c>
      <c r="D113" s="74">
        <f t="shared" si="88"/>
        <v>3427.8607762780221</v>
      </c>
      <c r="E113" s="75">
        <f t="shared" si="89"/>
        <v>0.74108173860233606</v>
      </c>
      <c r="F113" s="4">
        <v>0.14767</v>
      </c>
      <c r="G113" s="4">
        <v>28816.000000000004</v>
      </c>
      <c r="H113" s="4">
        <f t="shared" si="78"/>
        <v>0.91095015508422084</v>
      </c>
      <c r="I113" s="64">
        <f t="shared" si="79"/>
        <v>4500.4643702947078</v>
      </c>
      <c r="J113" s="53">
        <f t="shared" si="80"/>
        <v>0.6145039045891022</v>
      </c>
      <c r="K113" s="4">
        <v>0.15048</v>
      </c>
      <c r="L113" s="4">
        <v>20844</v>
      </c>
      <c r="M113" s="4">
        <f t="shared" si="81"/>
        <v>0.89966309491393592</v>
      </c>
      <c r="N113" s="64">
        <f t="shared" si="82"/>
        <v>5188.8644093509793</v>
      </c>
      <c r="O113" s="53">
        <f t="shared" si="83"/>
        <v>0.53202389166563879</v>
      </c>
      <c r="P113" s="4">
        <v>0.15332999999999999</v>
      </c>
      <c r="Q113" s="4">
        <v>14635</v>
      </c>
      <c r="R113" s="4">
        <f t="shared" si="84"/>
        <v>0.86269032704462023</v>
      </c>
      <c r="S113" s="64">
        <f t="shared" si="85"/>
        <v>5904.9791699908401</v>
      </c>
      <c r="T113" s="53">
        <f t="shared" si="86"/>
        <v>0.4821295794871584</v>
      </c>
    </row>
    <row r="114" spans="1:20" x14ac:dyDescent="0.25">
      <c r="A114" s="4">
        <v>0.13614999999999999</v>
      </c>
      <c r="B114" s="4">
        <v>44992</v>
      </c>
      <c r="C114" s="4">
        <f t="shared" si="87"/>
        <v>0.90437782636060882</v>
      </c>
      <c r="D114" s="74">
        <f t="shared" si="88"/>
        <v>3418.0697575088079</v>
      </c>
      <c r="E114" s="75">
        <f t="shared" si="89"/>
        <v>0.7447044850560719</v>
      </c>
      <c r="F114" s="4">
        <v>0.14640999999999998</v>
      </c>
      <c r="G114" s="4">
        <v>28523</v>
      </c>
      <c r="H114" s="4">
        <f t="shared" si="78"/>
        <v>0.90317743756945057</v>
      </c>
      <c r="I114" s="64">
        <f t="shared" si="79"/>
        <v>4462.0639835772199</v>
      </c>
      <c r="J114" s="53">
        <f t="shared" si="80"/>
        <v>0.61876996037783272</v>
      </c>
      <c r="K114" s="4">
        <v>0.14896999999999999</v>
      </c>
      <c r="L114" s="4">
        <v>20664</v>
      </c>
      <c r="M114" s="4">
        <f t="shared" si="81"/>
        <v>0.89063537512844915</v>
      </c>
      <c r="N114" s="64">
        <f t="shared" si="82"/>
        <v>5136.7964584065348</v>
      </c>
      <c r="O114" s="53">
        <f t="shared" si="83"/>
        <v>0.53817608353454516</v>
      </c>
      <c r="P114" s="4">
        <v>0.15340000000000001</v>
      </c>
      <c r="Q114" s="4">
        <v>14609</v>
      </c>
      <c r="R114" s="4">
        <f t="shared" si="84"/>
        <v>0.86308417249491132</v>
      </c>
      <c r="S114" s="64">
        <f t="shared" si="85"/>
        <v>5907.6749799556183</v>
      </c>
      <c r="T114" s="53">
        <f t="shared" si="86"/>
        <v>0.48083391386941188</v>
      </c>
    </row>
    <row r="115" spans="1:20" x14ac:dyDescent="0.25">
      <c r="A115" s="4">
        <v>0.13505</v>
      </c>
      <c r="B115" s="4">
        <v>44508</v>
      </c>
      <c r="C115" s="4">
        <f t="shared" si="87"/>
        <v>0.89707106463459585</v>
      </c>
      <c r="D115" s="74">
        <f t="shared" si="88"/>
        <v>3390.45406354436</v>
      </c>
      <c r="E115" s="75">
        <f t="shared" si="89"/>
        <v>0.74874315329138386</v>
      </c>
      <c r="F115" s="4">
        <v>0.14623</v>
      </c>
      <c r="G115" s="4">
        <v>28599.999999999996</v>
      </c>
      <c r="H115" s="4">
        <f t="shared" si="78"/>
        <v>0.90206704935305493</v>
      </c>
      <c r="I115" s="64">
        <f t="shared" si="79"/>
        <v>4456.5782140461506</v>
      </c>
      <c r="J115" s="53">
        <f t="shared" si="80"/>
        <v>0.62196876360475906</v>
      </c>
      <c r="K115" s="4">
        <v>0.14951999999999999</v>
      </c>
      <c r="L115" s="4">
        <v>20562</v>
      </c>
      <c r="M115" s="4">
        <f t="shared" si="81"/>
        <v>0.89392361743442106</v>
      </c>
      <c r="N115" s="64">
        <f t="shared" si="82"/>
        <v>5155.7616061015315</v>
      </c>
      <c r="O115" s="53">
        <f t="shared" si="83"/>
        <v>0.53158707664457328</v>
      </c>
      <c r="P115" s="4">
        <v>0.15326000000000001</v>
      </c>
      <c r="Q115" s="4">
        <v>14599.999999999998</v>
      </c>
      <c r="R115" s="4">
        <f t="shared" si="84"/>
        <v>0.86229648159432926</v>
      </c>
      <c r="S115" s="64">
        <f t="shared" si="85"/>
        <v>5902.2833600260628</v>
      </c>
      <c r="T115" s="53">
        <f t="shared" si="86"/>
        <v>0.48141601647534665</v>
      </c>
    </row>
    <row r="116" spans="1:20" x14ac:dyDescent="0.25">
      <c r="A116" s="4">
        <v>0.13569999999999999</v>
      </c>
      <c r="B116" s="4">
        <v>44407</v>
      </c>
      <c r="C116" s="4">
        <f t="shared" si="87"/>
        <v>0.90138869656360343</v>
      </c>
      <c r="D116" s="74">
        <f t="shared" si="88"/>
        <v>3406.7724281597157</v>
      </c>
      <c r="E116" s="75">
        <f t="shared" si="89"/>
        <v>0.73990455516437592</v>
      </c>
      <c r="F116" s="4">
        <v>0.14493999999999999</v>
      </c>
      <c r="G116" s="4">
        <v>28326</v>
      </c>
      <c r="H116" s="4">
        <f t="shared" si="78"/>
        <v>0.89410926713555194</v>
      </c>
      <c r="I116" s="64">
        <f t="shared" si="79"/>
        <v>4417.2635324068178</v>
      </c>
      <c r="J116" s="53">
        <f t="shared" si="80"/>
        <v>0.62702410636370876</v>
      </c>
      <c r="K116" s="4">
        <v>0.14798</v>
      </c>
      <c r="L116" s="4">
        <v>20503</v>
      </c>
      <c r="M116" s="4">
        <f t="shared" si="81"/>
        <v>0.88471653897769953</v>
      </c>
      <c r="N116" s="64">
        <f t="shared" si="82"/>
        <v>5102.6591925555413</v>
      </c>
      <c r="O116" s="53">
        <f t="shared" si="83"/>
        <v>0.54115166868336328</v>
      </c>
      <c r="P116" s="4">
        <v>0.15296999999999999</v>
      </c>
      <c r="Q116" s="4">
        <v>14321</v>
      </c>
      <c r="R116" s="4">
        <f t="shared" si="84"/>
        <v>0.86066483615740919</v>
      </c>
      <c r="S116" s="64">
        <f t="shared" si="85"/>
        <v>5891.115004457698</v>
      </c>
      <c r="T116" s="53">
        <f t="shared" si="86"/>
        <v>0.47400850369057718</v>
      </c>
    </row>
    <row r="117" spans="1:20" x14ac:dyDescent="0.25">
      <c r="A117" s="4">
        <v>0.13486000000000001</v>
      </c>
      <c r="B117" s="4">
        <v>44163</v>
      </c>
      <c r="C117" s="4">
        <f t="shared" si="87"/>
        <v>0.8958089876091937</v>
      </c>
      <c r="D117" s="74">
        <f t="shared" si="88"/>
        <v>3385.6840800414097</v>
      </c>
      <c r="E117" s="75">
        <f t="shared" si="89"/>
        <v>0.74503421627858901</v>
      </c>
      <c r="F117" s="4">
        <v>0.1452</v>
      </c>
      <c r="G117" s="4">
        <v>28259</v>
      </c>
      <c r="H117" s="4">
        <f t="shared" si="78"/>
        <v>0.8957131612259015</v>
      </c>
      <c r="I117" s="64">
        <f t="shared" si="79"/>
        <v>4425.1874217294753</v>
      </c>
      <c r="J117" s="53">
        <f t="shared" si="80"/>
        <v>0.62330277116360711</v>
      </c>
      <c r="K117" s="4">
        <v>0.14826</v>
      </c>
      <c r="L117" s="4">
        <v>20402</v>
      </c>
      <c r="M117" s="4">
        <f t="shared" si="81"/>
        <v>0.88639055324255811</v>
      </c>
      <c r="N117" s="64">
        <f t="shared" si="82"/>
        <v>5112.3141768366313</v>
      </c>
      <c r="O117" s="53">
        <f t="shared" si="83"/>
        <v>0.53645387647584486</v>
      </c>
      <c r="P117" s="4">
        <v>0.15303</v>
      </c>
      <c r="Q117" s="4">
        <v>14219.000000000002</v>
      </c>
      <c r="R117" s="4">
        <f t="shared" si="84"/>
        <v>0.86100241797194443</v>
      </c>
      <c r="S117" s="64">
        <f t="shared" si="85"/>
        <v>5893.4256987132221</v>
      </c>
      <c r="T117" s="53">
        <f t="shared" si="86"/>
        <v>0.47026344313984214</v>
      </c>
    </row>
    <row r="118" spans="1:20" x14ac:dyDescent="0.25">
      <c r="A118" s="4">
        <v>0.1351</v>
      </c>
      <c r="B118" s="4">
        <v>43904</v>
      </c>
      <c r="C118" s="4">
        <f t="shared" si="87"/>
        <v>0.8974031901675964</v>
      </c>
      <c r="D118" s="74">
        <f t="shared" si="88"/>
        <v>3391.7093223609254</v>
      </c>
      <c r="E118" s="75">
        <f t="shared" si="89"/>
        <v>0.73803567205900267</v>
      </c>
      <c r="F118" s="4">
        <v>0.14474999999999999</v>
      </c>
      <c r="G118" s="4">
        <v>28046</v>
      </c>
      <c r="H118" s="4">
        <f t="shared" ref="H118:H180" si="90">(F118)/($AD$11*$AD$5)</f>
        <v>0.89293719068491206</v>
      </c>
      <c r="I118" s="64">
        <f t="shared" ref="I118:I180" si="91">(F118*$AD$6)/($AA$11*$AD$5)</f>
        <v>4411.4729979018002</v>
      </c>
      <c r="J118" s="53">
        <f t="shared" ref="J118:J180" si="92">(G118*$AD$6)/(2*$AD$7*$AD$11*(H118^2))</f>
        <v>0.6224569006343651</v>
      </c>
      <c r="K118" s="4">
        <v>0.14860000000000001</v>
      </c>
      <c r="L118" s="4">
        <v>20420</v>
      </c>
      <c r="M118" s="4">
        <f t="shared" ref="M118:M180" si="93">(K118)/($AD$11*$AE$5)</f>
        <v>0.8884232848498862</v>
      </c>
      <c r="N118" s="64">
        <f t="shared" ref="N118:N180" si="94">(K118*$AE$6)/($AA$11*$AE$5)</f>
        <v>5124.0380863208102</v>
      </c>
      <c r="O118" s="53">
        <f t="shared" ref="O118:O180" si="95">(L118*$AE$6)/(2*$AE$7*$AD$11*(M118^2))</f>
        <v>0.53447298070408877</v>
      </c>
      <c r="P118" s="4">
        <v>0.15145999999999998</v>
      </c>
      <c r="Q118" s="4">
        <v>14292</v>
      </c>
      <c r="R118" s="4">
        <f t="shared" ref="R118:R180" si="96">(P118)/($AD$11*$AF$5)</f>
        <v>0.85216902715827414</v>
      </c>
      <c r="S118" s="64">
        <f t="shared" ref="S118:S180" si="97">(P118*$AF$6)/($AA$11*$AF$5)</f>
        <v>5832.9625323603514</v>
      </c>
      <c r="T118" s="53">
        <f t="shared" ref="T118:T180" si="98">(Q118*$AF$6)/(2*$AF$7*$AD$11*(R118^2))</f>
        <v>0.48252789403195973</v>
      </c>
    </row>
    <row r="119" spans="1:20" x14ac:dyDescent="0.25">
      <c r="A119" s="4">
        <v>0.13408999999999999</v>
      </c>
      <c r="B119" s="4">
        <v>43559</v>
      </c>
      <c r="C119" s="4">
        <f t="shared" si="87"/>
        <v>0.89069425440098438</v>
      </c>
      <c r="D119" s="74">
        <f t="shared" si="88"/>
        <v>3366.3530942662951</v>
      </c>
      <c r="E119" s="75">
        <f t="shared" si="89"/>
        <v>0.74330846923095328</v>
      </c>
      <c r="F119" s="4">
        <v>0.14466999999999999</v>
      </c>
      <c r="G119" s="4">
        <v>27954</v>
      </c>
      <c r="H119" s="4">
        <f t="shared" si="90"/>
        <v>0.89244368481095837</v>
      </c>
      <c r="I119" s="64">
        <f t="shared" si="91"/>
        <v>4409.0348781102148</v>
      </c>
      <c r="J119" s="53">
        <f t="shared" si="92"/>
        <v>0.62110138681190363</v>
      </c>
      <c r="K119" s="4">
        <v>0.14751999999999998</v>
      </c>
      <c r="L119" s="4">
        <v>20199</v>
      </c>
      <c r="M119" s="4">
        <f t="shared" si="93"/>
        <v>0.88196637268543199</v>
      </c>
      <c r="N119" s="64">
        <f t="shared" si="94"/>
        <v>5086.7974326651811</v>
      </c>
      <c r="O119" s="53">
        <f t="shared" si="95"/>
        <v>0.53645796524175526</v>
      </c>
      <c r="P119" s="4">
        <v>0.15093000000000001</v>
      </c>
      <c r="Q119" s="4">
        <v>14281</v>
      </c>
      <c r="R119" s="4">
        <f t="shared" si="96"/>
        <v>0.84918705446321363</v>
      </c>
      <c r="S119" s="64">
        <f t="shared" si="97"/>
        <v>5812.5513997698918</v>
      </c>
      <c r="T119" s="53">
        <f t="shared" si="98"/>
        <v>0.48554870109293524</v>
      </c>
    </row>
    <row r="120" spans="1:20" x14ac:dyDescent="0.25">
      <c r="A120" s="4">
        <v>0.13355</v>
      </c>
      <c r="B120" s="4">
        <v>43484</v>
      </c>
      <c r="C120" s="4">
        <f t="shared" si="87"/>
        <v>0.88710729864457816</v>
      </c>
      <c r="D120" s="74">
        <f t="shared" si="88"/>
        <v>3352.7962990473843</v>
      </c>
      <c r="E120" s="75">
        <f t="shared" si="89"/>
        <v>0.74804145129910371</v>
      </c>
      <c r="F120" s="4">
        <v>0.14446000000000001</v>
      </c>
      <c r="G120" s="4">
        <v>27803</v>
      </c>
      <c r="H120" s="4">
        <f t="shared" si="90"/>
        <v>0.89114823189183012</v>
      </c>
      <c r="I120" s="64">
        <f t="shared" si="91"/>
        <v>4402.6348136573006</v>
      </c>
      <c r="J120" s="53">
        <f t="shared" si="92"/>
        <v>0.61954369230090978</v>
      </c>
      <c r="K120" s="4">
        <v>0.14646000000000001</v>
      </c>
      <c r="L120" s="4">
        <v>20014</v>
      </c>
      <c r="M120" s="4">
        <f t="shared" si="93"/>
        <v>0.87562903296846795</v>
      </c>
      <c r="N120" s="64">
        <f t="shared" si="94"/>
        <v>5050.2464207439161</v>
      </c>
      <c r="O120" s="53">
        <f t="shared" si="95"/>
        <v>0.53926653719115658</v>
      </c>
      <c r="P120" s="4">
        <v>0.15159999999999998</v>
      </c>
      <c r="Q120" s="4">
        <v>14123</v>
      </c>
      <c r="R120" s="4">
        <f t="shared" si="96"/>
        <v>0.8529567180588562</v>
      </c>
      <c r="S120" s="64">
        <f t="shared" si="97"/>
        <v>5838.3541522899059</v>
      </c>
      <c r="T120" s="53">
        <f t="shared" si="98"/>
        <v>0.47594183217623348</v>
      </c>
    </row>
    <row r="121" spans="1:20" x14ac:dyDescent="0.25">
      <c r="A121" s="4">
        <v>0.13305999999999998</v>
      </c>
      <c r="B121" s="4">
        <v>43156</v>
      </c>
      <c r="C121" s="4">
        <f t="shared" si="87"/>
        <v>0.88385246842117227</v>
      </c>
      <c r="D121" s="74">
        <f t="shared" si="88"/>
        <v>3340.4947626450385</v>
      </c>
      <c r="E121" s="75">
        <f t="shared" si="89"/>
        <v>0.74787688071049907</v>
      </c>
      <c r="F121" s="4">
        <v>0.14384</v>
      </c>
      <c r="G121" s="4">
        <v>27631</v>
      </c>
      <c r="H121" s="4">
        <f t="shared" si="90"/>
        <v>0.88732356136868917</v>
      </c>
      <c r="I121" s="64">
        <f t="shared" si="91"/>
        <v>4383.7393852725054</v>
      </c>
      <c r="J121" s="53">
        <f t="shared" si="92"/>
        <v>0.62103025030476278</v>
      </c>
      <c r="K121" s="4">
        <v>0.14687</v>
      </c>
      <c r="L121" s="4">
        <v>19954</v>
      </c>
      <c r="M121" s="4">
        <f t="shared" si="93"/>
        <v>0.87808026814201068</v>
      </c>
      <c r="N121" s="64">
        <f t="shared" si="94"/>
        <v>5064.3840762983673</v>
      </c>
      <c r="O121" s="53">
        <f t="shared" si="95"/>
        <v>0.53465226915291797</v>
      </c>
      <c r="P121" s="4">
        <v>0.15057000000000001</v>
      </c>
      <c r="Q121" s="4">
        <v>14105</v>
      </c>
      <c r="R121" s="4">
        <f t="shared" si="96"/>
        <v>0.84716156357600259</v>
      </c>
      <c r="S121" s="64">
        <f t="shared" si="97"/>
        <v>5798.6872342367496</v>
      </c>
      <c r="T121" s="53">
        <f t="shared" si="98"/>
        <v>0.48186070454683444</v>
      </c>
    </row>
    <row r="122" spans="1:20" x14ac:dyDescent="0.25">
      <c r="A122" s="4">
        <v>0.13306999999999999</v>
      </c>
      <c r="B122" s="4">
        <v>42981</v>
      </c>
      <c r="C122" s="4">
        <f t="shared" si="87"/>
        <v>0.88391889352777242</v>
      </c>
      <c r="D122" s="74">
        <f t="shared" si="88"/>
        <v>3340.7458144083516</v>
      </c>
      <c r="E122" s="75">
        <f t="shared" si="89"/>
        <v>0.7447322545014331</v>
      </c>
      <c r="F122" s="4">
        <v>0.14324999999999999</v>
      </c>
      <c r="G122" s="4">
        <v>27399</v>
      </c>
      <c r="H122" s="4">
        <f t="shared" si="90"/>
        <v>0.88368395554828083</v>
      </c>
      <c r="I122" s="64">
        <f t="shared" si="91"/>
        <v>4365.7582518095542</v>
      </c>
      <c r="J122" s="53">
        <f t="shared" si="92"/>
        <v>0.62089898820209732</v>
      </c>
      <c r="K122" s="4">
        <v>0.14673</v>
      </c>
      <c r="L122" s="4">
        <v>19820</v>
      </c>
      <c r="M122" s="4">
        <f t="shared" si="93"/>
        <v>0.87724326100958139</v>
      </c>
      <c r="N122" s="64">
        <f t="shared" si="94"/>
        <v>5059.5565841578236</v>
      </c>
      <c r="O122" s="53">
        <f t="shared" si="95"/>
        <v>0.53207573215273107</v>
      </c>
      <c r="P122" s="4">
        <v>0.15021999999999999</v>
      </c>
      <c r="Q122" s="4">
        <v>13977</v>
      </c>
      <c r="R122" s="4">
        <f t="shared" si="96"/>
        <v>0.84519233632454738</v>
      </c>
      <c r="S122" s="64">
        <f t="shared" si="97"/>
        <v>5785.2081844128616</v>
      </c>
      <c r="T122" s="53">
        <f t="shared" si="98"/>
        <v>0.47971552250962862</v>
      </c>
    </row>
    <row r="123" spans="1:20" x14ac:dyDescent="0.25">
      <c r="A123" s="4">
        <v>0.13263</v>
      </c>
      <c r="B123" s="4">
        <v>42715</v>
      </c>
      <c r="C123" s="4">
        <f t="shared" si="87"/>
        <v>0.88099618883736719</v>
      </c>
      <c r="D123" s="74">
        <f t="shared" si="88"/>
        <v>3329.6995368225726</v>
      </c>
      <c r="E123" s="75">
        <f t="shared" si="89"/>
        <v>0.74504213287538201</v>
      </c>
      <c r="F123" s="4">
        <v>0.14304</v>
      </c>
      <c r="G123" s="4">
        <v>27403</v>
      </c>
      <c r="H123" s="4">
        <f t="shared" si="90"/>
        <v>0.88238850262915258</v>
      </c>
      <c r="I123" s="64">
        <f t="shared" si="91"/>
        <v>4359.35818735664</v>
      </c>
      <c r="J123" s="53">
        <f t="shared" si="92"/>
        <v>0.62281434776851696</v>
      </c>
      <c r="K123" s="4">
        <v>0.14646000000000001</v>
      </c>
      <c r="L123" s="4">
        <v>19834</v>
      </c>
      <c r="M123" s="4">
        <f t="shared" si="93"/>
        <v>0.87562903296846795</v>
      </c>
      <c r="N123" s="64">
        <f t="shared" si="94"/>
        <v>5050.2464207439161</v>
      </c>
      <c r="O123" s="53">
        <f t="shared" si="95"/>
        <v>0.53441653335911865</v>
      </c>
      <c r="P123" s="4">
        <v>0.15009</v>
      </c>
      <c r="Q123" s="4">
        <v>13948</v>
      </c>
      <c r="R123" s="4">
        <f t="shared" si="96"/>
        <v>0.84446090905972127</v>
      </c>
      <c r="S123" s="64">
        <f t="shared" si="97"/>
        <v>5780.2016801925602</v>
      </c>
      <c r="T123" s="53">
        <f t="shared" si="98"/>
        <v>0.47954983411716717</v>
      </c>
    </row>
    <row r="124" spans="1:20" x14ac:dyDescent="0.25">
      <c r="A124" s="4">
        <v>0.13244</v>
      </c>
      <c r="B124" s="4">
        <v>42547</v>
      </c>
      <c r="C124" s="4">
        <f t="shared" si="87"/>
        <v>0.87973411181196504</v>
      </c>
      <c r="D124" s="74">
        <f t="shared" si="88"/>
        <v>3324.9295533196223</v>
      </c>
      <c r="E124" s="75">
        <f t="shared" si="89"/>
        <v>0.74424266126707617</v>
      </c>
      <c r="F124" s="4">
        <v>0.14296999999999999</v>
      </c>
      <c r="G124" s="4">
        <v>27172</v>
      </c>
      <c r="H124" s="4">
        <f t="shared" si="90"/>
        <v>0.88195668498944302</v>
      </c>
      <c r="I124" s="64">
        <f t="shared" si="91"/>
        <v>4357.224832539001</v>
      </c>
      <c r="J124" s="53">
        <f t="shared" si="92"/>
        <v>0.61816907171078783</v>
      </c>
      <c r="K124" s="4">
        <v>0.14496999999999999</v>
      </c>
      <c r="L124" s="4">
        <v>19671</v>
      </c>
      <c r="M124" s="4">
        <f t="shared" si="93"/>
        <v>0.86672088563047101</v>
      </c>
      <c r="N124" s="64">
        <f t="shared" si="94"/>
        <v>4998.868111533835</v>
      </c>
      <c r="O124" s="53">
        <f t="shared" si="95"/>
        <v>0.54097574891760525</v>
      </c>
      <c r="P124" s="4">
        <v>0.14960999999999999</v>
      </c>
      <c r="Q124" s="4">
        <v>13758</v>
      </c>
      <c r="R124" s="4">
        <f t="shared" si="96"/>
        <v>0.84176025454343983</v>
      </c>
      <c r="S124" s="64">
        <f t="shared" si="97"/>
        <v>5761.7161261483698</v>
      </c>
      <c r="T124" s="53">
        <f t="shared" si="98"/>
        <v>0.4760574662854834</v>
      </c>
    </row>
    <row r="125" spans="1:20" x14ac:dyDescent="0.25">
      <c r="A125" s="4">
        <v>0.13252</v>
      </c>
      <c r="B125" s="4">
        <v>42284</v>
      </c>
      <c r="C125" s="4">
        <f t="shared" si="87"/>
        <v>0.88026551266476594</v>
      </c>
      <c r="D125" s="74">
        <f t="shared" si="88"/>
        <v>3326.9379674261277</v>
      </c>
      <c r="E125" s="75">
        <f t="shared" si="89"/>
        <v>0.73874945163142303</v>
      </c>
      <c r="F125" s="4">
        <v>0.14191000000000001</v>
      </c>
      <c r="G125" s="4">
        <v>27076</v>
      </c>
      <c r="H125" s="4">
        <f t="shared" si="90"/>
        <v>0.87541773215955709</v>
      </c>
      <c r="I125" s="64">
        <f t="shared" si="91"/>
        <v>4324.9197453004817</v>
      </c>
      <c r="J125" s="53">
        <f t="shared" si="92"/>
        <v>0.62522164731275542</v>
      </c>
      <c r="K125" s="4">
        <v>0.1454</v>
      </c>
      <c r="L125" s="4">
        <v>19624</v>
      </c>
      <c r="M125" s="4">
        <f t="shared" si="93"/>
        <v>0.86929169325150368</v>
      </c>
      <c r="N125" s="64">
        <f t="shared" si="94"/>
        <v>5013.6954088226503</v>
      </c>
      <c r="O125" s="53">
        <f t="shared" si="95"/>
        <v>0.53649583951462942</v>
      </c>
      <c r="P125" s="4">
        <v>0.14868000000000001</v>
      </c>
      <c r="Q125" s="4">
        <v>13762</v>
      </c>
      <c r="R125" s="4">
        <f t="shared" si="96"/>
        <v>0.83652773641814482</v>
      </c>
      <c r="S125" s="64">
        <f t="shared" si="97"/>
        <v>5725.9003651877529</v>
      </c>
      <c r="T125" s="53">
        <f t="shared" si="98"/>
        <v>0.48217175931741096</v>
      </c>
    </row>
    <row r="126" spans="1:20" x14ac:dyDescent="0.25">
      <c r="A126" s="4">
        <v>0.13144</v>
      </c>
      <c r="B126" s="4">
        <v>42194</v>
      </c>
      <c r="C126" s="4">
        <f t="shared" si="87"/>
        <v>0.87309160115195317</v>
      </c>
      <c r="D126" s="74">
        <f t="shared" si="88"/>
        <v>3299.8243769883052</v>
      </c>
      <c r="E126" s="75">
        <f t="shared" si="89"/>
        <v>0.74934111026948069</v>
      </c>
      <c r="F126" s="4">
        <v>0.14127999999999999</v>
      </c>
      <c r="G126" s="4">
        <v>26849</v>
      </c>
      <c r="H126" s="4">
        <f t="shared" si="90"/>
        <v>0.87153137340217179</v>
      </c>
      <c r="I126" s="64">
        <f t="shared" si="91"/>
        <v>4305.7195519417364</v>
      </c>
      <c r="J126" s="53">
        <f t="shared" si="92"/>
        <v>0.6255215027515838</v>
      </c>
      <c r="K126" s="4">
        <v>0.14599999999999999</v>
      </c>
      <c r="L126" s="4">
        <v>19490</v>
      </c>
      <c r="M126" s="4">
        <f t="shared" si="93"/>
        <v>0.8728788666762004</v>
      </c>
      <c r="N126" s="64">
        <f t="shared" si="94"/>
        <v>5034.384660853555</v>
      </c>
      <c r="O126" s="53">
        <f t="shared" si="95"/>
        <v>0.52846199968485297</v>
      </c>
      <c r="P126" s="4">
        <v>0.14785000000000001</v>
      </c>
      <c r="Q126" s="4">
        <v>13649</v>
      </c>
      <c r="R126" s="4">
        <f t="shared" si="96"/>
        <v>0.83185785465040829</v>
      </c>
      <c r="S126" s="64">
        <f t="shared" si="97"/>
        <v>5693.9357613196753</v>
      </c>
      <c r="T126" s="53">
        <f t="shared" si="98"/>
        <v>0.48359688819869701</v>
      </c>
    </row>
    <row r="127" spans="1:20" x14ac:dyDescent="0.25">
      <c r="A127" s="4">
        <v>0.13072999999999999</v>
      </c>
      <c r="B127" s="4">
        <v>42005</v>
      </c>
      <c r="C127" s="4">
        <f t="shared" si="87"/>
        <v>0.86837541858334466</v>
      </c>
      <c r="D127" s="74">
        <f t="shared" si="88"/>
        <v>3281.99970179307</v>
      </c>
      <c r="E127" s="75">
        <f t="shared" si="89"/>
        <v>0.75410952875105808</v>
      </c>
      <c r="F127" s="4">
        <v>0.14071999999999998</v>
      </c>
      <c r="G127" s="4">
        <v>26855</v>
      </c>
      <c r="H127" s="4">
        <f t="shared" si="90"/>
        <v>0.86807683228449617</v>
      </c>
      <c r="I127" s="64">
        <f t="shared" si="91"/>
        <v>4288.652713400631</v>
      </c>
      <c r="J127" s="53">
        <f t="shared" si="92"/>
        <v>0.63065087823155408</v>
      </c>
      <c r="K127" s="4">
        <v>0.14516999999999999</v>
      </c>
      <c r="L127" s="4">
        <v>19287</v>
      </c>
      <c r="M127" s="4">
        <f t="shared" si="93"/>
        <v>0.86791661010536991</v>
      </c>
      <c r="N127" s="64">
        <f t="shared" si="94"/>
        <v>5005.7645288774702</v>
      </c>
      <c r="O127" s="53">
        <f t="shared" si="95"/>
        <v>0.52895480070109557</v>
      </c>
      <c r="P127" s="4">
        <v>0.14763999999999999</v>
      </c>
      <c r="Q127" s="4">
        <v>13729</v>
      </c>
      <c r="R127" s="4">
        <f t="shared" si="96"/>
        <v>0.83067631829953514</v>
      </c>
      <c r="S127" s="64">
        <f t="shared" si="97"/>
        <v>5685.8483314253417</v>
      </c>
      <c r="T127" s="53">
        <f t="shared" si="98"/>
        <v>0.4878161267362629</v>
      </c>
    </row>
    <row r="128" spans="1:20" x14ac:dyDescent="0.25">
      <c r="A128" s="4">
        <v>0.13083</v>
      </c>
      <c r="B128" s="4">
        <v>41696</v>
      </c>
      <c r="C128" s="4">
        <f t="shared" si="87"/>
        <v>0.86903966964934598</v>
      </c>
      <c r="D128" s="74">
        <f t="shared" si="88"/>
        <v>3284.5102194262022</v>
      </c>
      <c r="E128" s="75">
        <f t="shared" si="89"/>
        <v>0.74741820705766326</v>
      </c>
      <c r="F128" s="4">
        <v>0.14027999999999999</v>
      </c>
      <c r="G128" s="4">
        <v>26577</v>
      </c>
      <c r="H128" s="4">
        <f t="shared" si="90"/>
        <v>0.86536254997775097</v>
      </c>
      <c r="I128" s="64">
        <f t="shared" si="91"/>
        <v>4275.2430545469051</v>
      </c>
      <c r="J128" s="53">
        <f t="shared" si="92"/>
        <v>0.62804381501650952</v>
      </c>
      <c r="K128" s="4">
        <v>0.14346999999999999</v>
      </c>
      <c r="L128" s="4">
        <v>19303</v>
      </c>
      <c r="M128" s="4">
        <f t="shared" si="93"/>
        <v>0.85775295206872915</v>
      </c>
      <c r="N128" s="64">
        <f t="shared" si="94"/>
        <v>4947.1449814565722</v>
      </c>
      <c r="O128" s="53">
        <f t="shared" si="95"/>
        <v>0.5420136829644866</v>
      </c>
      <c r="P128" s="4">
        <v>0.14660000000000001</v>
      </c>
      <c r="Q128" s="4">
        <v>13580.999999999998</v>
      </c>
      <c r="R128" s="4">
        <f t="shared" si="96"/>
        <v>0.82482490018092569</v>
      </c>
      <c r="S128" s="64">
        <f t="shared" si="97"/>
        <v>5645.7962976629315</v>
      </c>
      <c r="T128" s="53">
        <f t="shared" si="98"/>
        <v>0.48942835910054977</v>
      </c>
    </row>
    <row r="129" spans="1:20" x14ac:dyDescent="0.25">
      <c r="A129" s="4">
        <v>0.13078000000000001</v>
      </c>
      <c r="B129" s="4">
        <v>41457</v>
      </c>
      <c r="C129" s="4">
        <f t="shared" si="87"/>
        <v>0.86870754411634543</v>
      </c>
      <c r="D129" s="74">
        <f t="shared" si="88"/>
        <v>3283.2549606096363</v>
      </c>
      <c r="E129" s="75">
        <f t="shared" si="89"/>
        <v>0.74370237307496989</v>
      </c>
      <c r="F129" s="4">
        <v>0.13965</v>
      </c>
      <c r="G129" s="4">
        <v>26576</v>
      </c>
      <c r="H129" s="4">
        <f t="shared" si="90"/>
        <v>0.86147619122036601</v>
      </c>
      <c r="I129" s="64">
        <f t="shared" si="91"/>
        <v>4256.0428611881625</v>
      </c>
      <c r="J129" s="53">
        <f t="shared" si="92"/>
        <v>0.63369931267291491</v>
      </c>
      <c r="K129" s="4">
        <v>0.14310999999999999</v>
      </c>
      <c r="L129" s="4">
        <v>19184</v>
      </c>
      <c r="M129" s="4">
        <f t="shared" si="93"/>
        <v>0.85560064801391122</v>
      </c>
      <c r="N129" s="64">
        <f t="shared" si="94"/>
        <v>4934.7314302380291</v>
      </c>
      <c r="O129" s="53">
        <f t="shared" si="95"/>
        <v>0.54138577266983989</v>
      </c>
      <c r="P129" s="4">
        <v>0.14681</v>
      </c>
      <c r="Q129" s="4">
        <v>13640</v>
      </c>
      <c r="R129" s="4">
        <f t="shared" si="96"/>
        <v>0.82600643653179873</v>
      </c>
      <c r="S129" s="64">
        <f t="shared" si="97"/>
        <v>5653.8837275572641</v>
      </c>
      <c r="T129" s="53">
        <f t="shared" si="98"/>
        <v>0.49014933143009987</v>
      </c>
    </row>
    <row r="130" spans="1:20" x14ac:dyDescent="0.25">
      <c r="A130" s="4">
        <v>0.13097</v>
      </c>
      <c r="B130" s="4">
        <v>41341</v>
      </c>
      <c r="C130" s="4">
        <f t="shared" si="87"/>
        <v>0.8699696211417477</v>
      </c>
      <c r="D130" s="74">
        <f t="shared" si="88"/>
        <v>3288.0249441125866</v>
      </c>
      <c r="E130" s="75">
        <f t="shared" si="89"/>
        <v>0.73947123412702398</v>
      </c>
      <c r="F130" s="4">
        <v>0.13905999999999999</v>
      </c>
      <c r="G130" s="4">
        <v>26388</v>
      </c>
      <c r="H130" s="4">
        <f t="shared" si="90"/>
        <v>0.85783658539995766</v>
      </c>
      <c r="I130" s="64">
        <f t="shared" si="91"/>
        <v>4238.0617277252113</v>
      </c>
      <c r="J130" s="53">
        <f t="shared" si="92"/>
        <v>0.63456706288400599</v>
      </c>
      <c r="K130" s="4">
        <v>0.14335999999999999</v>
      </c>
      <c r="L130" s="4">
        <v>19256</v>
      </c>
      <c r="M130" s="4">
        <f t="shared" si="93"/>
        <v>0.85709530360753483</v>
      </c>
      <c r="N130" s="64">
        <f t="shared" si="94"/>
        <v>4943.3519519175725</v>
      </c>
      <c r="O130" s="53">
        <f t="shared" si="95"/>
        <v>0.5415240247242451</v>
      </c>
      <c r="P130" s="4">
        <v>0.14616999999999999</v>
      </c>
      <c r="Q130" s="4">
        <v>13428.000000000002</v>
      </c>
      <c r="R130" s="4">
        <f t="shared" si="96"/>
        <v>0.82240556384342356</v>
      </c>
      <c r="S130" s="64">
        <f t="shared" si="97"/>
        <v>5629.2363221650112</v>
      </c>
      <c r="T130" s="53">
        <f t="shared" si="98"/>
        <v>0.48676591545022035</v>
      </c>
    </row>
    <row r="131" spans="1:20" x14ac:dyDescent="0.25">
      <c r="A131" s="4">
        <v>0.12889</v>
      </c>
      <c r="B131" s="4">
        <v>41126</v>
      </c>
      <c r="C131" s="4">
        <f t="shared" si="87"/>
        <v>0.85615319896892306</v>
      </c>
      <c r="D131" s="74">
        <f t="shared" si="88"/>
        <v>3235.8061773434474</v>
      </c>
      <c r="E131" s="75">
        <f t="shared" si="89"/>
        <v>0.75955982468844541</v>
      </c>
      <c r="F131" s="4">
        <v>0.13908000000000001</v>
      </c>
      <c r="G131" s="4">
        <v>26131</v>
      </c>
      <c r="H131" s="4">
        <f t="shared" si="90"/>
        <v>0.85795996186844614</v>
      </c>
      <c r="I131" s="64">
        <f t="shared" si="91"/>
        <v>4238.6712576731088</v>
      </c>
      <c r="J131" s="53">
        <f t="shared" si="92"/>
        <v>0.62820612574555257</v>
      </c>
      <c r="K131" s="4">
        <v>0.14360000000000001</v>
      </c>
      <c r="L131" s="4">
        <v>18938</v>
      </c>
      <c r="M131" s="4">
        <f t="shared" si="93"/>
        <v>0.85853017297741363</v>
      </c>
      <c r="N131" s="64">
        <f t="shared" si="94"/>
        <v>4951.627652729936</v>
      </c>
      <c r="O131" s="53">
        <f t="shared" si="95"/>
        <v>0.530802388760786</v>
      </c>
      <c r="P131" s="4">
        <v>0.14493999999999999</v>
      </c>
      <c r="Q131" s="4">
        <v>13396</v>
      </c>
      <c r="R131" s="4">
        <f t="shared" si="96"/>
        <v>0.81548513664545264</v>
      </c>
      <c r="S131" s="64">
        <f t="shared" si="97"/>
        <v>5581.8670899267745</v>
      </c>
      <c r="T131" s="53">
        <f t="shared" si="98"/>
        <v>0.4938828510063682</v>
      </c>
    </row>
    <row r="132" spans="1:20" x14ac:dyDescent="0.25">
      <c r="A132" s="4">
        <v>0.12909000000000001</v>
      </c>
      <c r="B132" s="4">
        <v>40756</v>
      </c>
      <c r="C132" s="4">
        <f t="shared" si="87"/>
        <v>0.85748170110092548</v>
      </c>
      <c r="D132" s="74">
        <f t="shared" si="88"/>
        <v>3240.8272126097108</v>
      </c>
      <c r="E132" s="75">
        <f t="shared" si="89"/>
        <v>0.7503956602747337</v>
      </c>
      <c r="F132" s="4">
        <v>0.13872000000000001</v>
      </c>
      <c r="G132" s="4">
        <v>26095</v>
      </c>
      <c r="H132" s="4">
        <f t="shared" si="90"/>
        <v>0.85573918543565464</v>
      </c>
      <c r="I132" s="64">
        <f t="shared" si="91"/>
        <v>4227.6997186109693</v>
      </c>
      <c r="J132" s="53">
        <f t="shared" si="92"/>
        <v>0.63060098092108152</v>
      </c>
      <c r="K132" s="4">
        <v>0.14221999999999999</v>
      </c>
      <c r="L132" s="4">
        <v>18888</v>
      </c>
      <c r="M132" s="4">
        <f t="shared" si="93"/>
        <v>0.850279674100611</v>
      </c>
      <c r="N132" s="64">
        <f t="shared" si="94"/>
        <v>4904.0423730588536</v>
      </c>
      <c r="O132" s="53">
        <f t="shared" si="95"/>
        <v>0.53972466035533295</v>
      </c>
      <c r="P132" s="4">
        <v>0.14638999999999999</v>
      </c>
      <c r="Q132" s="4">
        <v>13214.999999999998</v>
      </c>
      <c r="R132" s="4">
        <f t="shared" si="96"/>
        <v>0.82364336383005254</v>
      </c>
      <c r="S132" s="64">
        <f t="shared" si="97"/>
        <v>5637.7088677685979</v>
      </c>
      <c r="T132" s="53">
        <f t="shared" si="98"/>
        <v>0.47760588282390698</v>
      </c>
    </row>
    <row r="133" spans="1:20" x14ac:dyDescent="0.25">
      <c r="A133" s="4">
        <v>0.12892999999999999</v>
      </c>
      <c r="B133" s="4">
        <v>40594</v>
      </c>
      <c r="C133" s="4">
        <f t="shared" si="87"/>
        <v>0.85641889939532345</v>
      </c>
      <c r="D133" s="74">
        <f t="shared" si="88"/>
        <v>3236.8103843966992</v>
      </c>
      <c r="E133" s="75">
        <f t="shared" si="89"/>
        <v>0.74926913667206296</v>
      </c>
      <c r="F133" s="4">
        <v>0.13855000000000001</v>
      </c>
      <c r="G133" s="4">
        <v>25915</v>
      </c>
      <c r="H133" s="4">
        <f t="shared" si="90"/>
        <v>0.85469048545350312</v>
      </c>
      <c r="I133" s="64">
        <f t="shared" si="91"/>
        <v>4222.5187140538483</v>
      </c>
      <c r="J133" s="53">
        <f t="shared" si="92"/>
        <v>0.62778893087288457</v>
      </c>
      <c r="K133" s="4">
        <v>0.14152000000000001</v>
      </c>
      <c r="L133" s="4">
        <v>18758</v>
      </c>
      <c r="M133" s="4">
        <f t="shared" si="93"/>
        <v>0.846094638438465</v>
      </c>
      <c r="N133" s="64">
        <f t="shared" si="94"/>
        <v>4879.9049123561317</v>
      </c>
      <c r="O133" s="53">
        <f t="shared" si="95"/>
        <v>0.541325552668808</v>
      </c>
      <c r="P133" s="4">
        <v>0.14493999999999999</v>
      </c>
      <c r="Q133" s="4">
        <v>13161.999999999998</v>
      </c>
      <c r="R133" s="4">
        <f t="shared" si="96"/>
        <v>0.81548513664545264</v>
      </c>
      <c r="S133" s="64">
        <f t="shared" si="97"/>
        <v>5581.8670899267745</v>
      </c>
      <c r="T133" s="53">
        <f t="shared" si="98"/>
        <v>0.48525575432560603</v>
      </c>
    </row>
    <row r="134" spans="1:20" x14ac:dyDescent="0.25">
      <c r="A134" s="4">
        <v>0.12856000000000001</v>
      </c>
      <c r="B134" s="4">
        <v>40483</v>
      </c>
      <c r="C134" s="4">
        <f t="shared" si="87"/>
        <v>0.85396117045111919</v>
      </c>
      <c r="D134" s="74">
        <f t="shared" si="88"/>
        <v>3227.5214691541123</v>
      </c>
      <c r="E134" s="75">
        <f t="shared" si="89"/>
        <v>0.7515275792319529</v>
      </c>
      <c r="F134" s="4">
        <v>0.13783000000000001</v>
      </c>
      <c r="G134" s="4">
        <v>25790</v>
      </c>
      <c r="H134" s="4">
        <f t="shared" si="90"/>
        <v>0.85024893258792011</v>
      </c>
      <c r="I134" s="64">
        <f t="shared" si="91"/>
        <v>4200.5756359295701</v>
      </c>
      <c r="J134" s="53">
        <f t="shared" si="92"/>
        <v>0.63130514809695326</v>
      </c>
      <c r="K134" s="4">
        <v>0.14096999999999998</v>
      </c>
      <c r="L134" s="4">
        <v>18724</v>
      </c>
      <c r="M134" s="4">
        <f t="shared" si="93"/>
        <v>0.84280639613249286</v>
      </c>
      <c r="N134" s="64">
        <f t="shared" si="94"/>
        <v>4860.9397646611342</v>
      </c>
      <c r="O134" s="53">
        <f t="shared" si="95"/>
        <v>0.54456894237499576</v>
      </c>
      <c r="P134" s="4">
        <v>0.14524999999999999</v>
      </c>
      <c r="Q134" s="4">
        <v>13136</v>
      </c>
      <c r="R134" s="4">
        <f t="shared" si="96"/>
        <v>0.81722930935388427</v>
      </c>
      <c r="S134" s="64">
        <f t="shared" si="97"/>
        <v>5593.8056769136474</v>
      </c>
      <c r="T134" s="53">
        <f t="shared" si="98"/>
        <v>0.48223217021783932</v>
      </c>
    </row>
    <row r="135" spans="1:20" x14ac:dyDescent="0.25">
      <c r="A135" s="4">
        <v>0.12758</v>
      </c>
      <c r="B135" s="4">
        <v>40077</v>
      </c>
      <c r="C135" s="4">
        <f t="shared" si="87"/>
        <v>0.84745151000430752</v>
      </c>
      <c r="D135" s="74">
        <f t="shared" si="88"/>
        <v>3202.9183963494215</v>
      </c>
      <c r="E135" s="75">
        <f t="shared" si="89"/>
        <v>0.75546434254086736</v>
      </c>
      <c r="F135" s="4">
        <v>0.13768</v>
      </c>
      <c r="G135" s="4">
        <v>25618.000000000004</v>
      </c>
      <c r="H135" s="4">
        <f t="shared" si="90"/>
        <v>0.84932360907425697</v>
      </c>
      <c r="I135" s="64">
        <f t="shared" si="91"/>
        <v>4196.0041613203448</v>
      </c>
      <c r="J135" s="53">
        <f t="shared" si="92"/>
        <v>0.62846197764621914</v>
      </c>
      <c r="K135" s="4">
        <v>0.14166999999999999</v>
      </c>
      <c r="L135" s="4">
        <v>18598</v>
      </c>
      <c r="M135" s="4">
        <f t="shared" si="93"/>
        <v>0.84699143179463909</v>
      </c>
      <c r="N135" s="64">
        <f t="shared" si="94"/>
        <v>4885.077225363857</v>
      </c>
      <c r="O135" s="53">
        <f t="shared" si="95"/>
        <v>0.53557228120753386</v>
      </c>
      <c r="P135" s="4">
        <v>0.14438000000000001</v>
      </c>
      <c r="Q135" s="4">
        <v>13039</v>
      </c>
      <c r="R135" s="4">
        <f t="shared" si="96"/>
        <v>0.8123343730431245</v>
      </c>
      <c r="S135" s="64">
        <f t="shared" si="97"/>
        <v>5560.3006102085546</v>
      </c>
      <c r="T135" s="53">
        <f t="shared" si="98"/>
        <v>0.48445733073915687</v>
      </c>
    </row>
    <row r="136" spans="1:20" x14ac:dyDescent="0.25">
      <c r="A136" s="4">
        <v>0.12716</v>
      </c>
      <c r="B136" s="4">
        <v>39878</v>
      </c>
      <c r="C136" s="4">
        <f t="shared" si="87"/>
        <v>0.8446616555271026</v>
      </c>
      <c r="D136" s="74">
        <f t="shared" si="88"/>
        <v>3192.3742222902683</v>
      </c>
      <c r="E136" s="75">
        <f t="shared" si="89"/>
        <v>0.75668703404413384</v>
      </c>
      <c r="F136" s="4">
        <v>0.13674</v>
      </c>
      <c r="G136" s="4">
        <v>25494</v>
      </c>
      <c r="H136" s="4">
        <f t="shared" si="90"/>
        <v>0.84352491505530147</v>
      </c>
      <c r="I136" s="64">
        <f t="shared" si="91"/>
        <v>4167.3562537692042</v>
      </c>
      <c r="J136" s="53">
        <f t="shared" si="92"/>
        <v>0.63404828383408096</v>
      </c>
      <c r="K136" s="4">
        <v>0.14141000000000001</v>
      </c>
      <c r="L136" s="4">
        <v>18412</v>
      </c>
      <c r="M136" s="4">
        <f t="shared" si="93"/>
        <v>0.84543698997727057</v>
      </c>
      <c r="N136" s="64">
        <f t="shared" si="94"/>
        <v>4876.111882817132</v>
      </c>
      <c r="O136" s="53">
        <f t="shared" si="95"/>
        <v>0.53216751187927724</v>
      </c>
      <c r="P136" s="4">
        <v>0.14402999999999999</v>
      </c>
      <c r="Q136" s="4">
        <v>12914</v>
      </c>
      <c r="R136" s="4">
        <f t="shared" si="96"/>
        <v>0.81036514579166929</v>
      </c>
      <c r="S136" s="64">
        <f t="shared" si="97"/>
        <v>5546.8215603846647</v>
      </c>
      <c r="T136" s="53">
        <f t="shared" si="98"/>
        <v>0.48214779205186714</v>
      </c>
    </row>
    <row r="137" spans="1:20" x14ac:dyDescent="0.25">
      <c r="A137" s="4">
        <v>0.12748000000000001</v>
      </c>
      <c r="B137" s="4">
        <v>39654</v>
      </c>
      <c r="C137" s="4">
        <f t="shared" si="87"/>
        <v>0.84678725893830642</v>
      </c>
      <c r="D137" s="74">
        <f t="shared" si="88"/>
        <v>3200.4078787162907</v>
      </c>
      <c r="E137" s="75">
        <f t="shared" si="89"/>
        <v>0.74866383474477871</v>
      </c>
      <c r="F137" s="4">
        <v>0.13650999999999999</v>
      </c>
      <c r="G137" s="4">
        <v>25398</v>
      </c>
      <c r="H137" s="4">
        <f t="shared" si="90"/>
        <v>0.84210608566768463</v>
      </c>
      <c r="I137" s="64">
        <f t="shared" si="91"/>
        <v>4160.3466593683925</v>
      </c>
      <c r="J137" s="53">
        <f t="shared" si="92"/>
        <v>0.63379102741725801</v>
      </c>
      <c r="K137" s="4">
        <v>0.14052999999999999</v>
      </c>
      <c r="L137" s="4">
        <v>18357</v>
      </c>
      <c r="M137" s="4">
        <f t="shared" si="93"/>
        <v>0.84017580228771527</v>
      </c>
      <c r="N137" s="64">
        <f t="shared" si="94"/>
        <v>4845.7676465051372</v>
      </c>
      <c r="O137" s="53">
        <f t="shared" si="95"/>
        <v>0.53724360129302129</v>
      </c>
      <c r="P137" s="4">
        <v>0.14385999999999999</v>
      </c>
      <c r="Q137" s="4">
        <v>13074</v>
      </c>
      <c r="R137" s="4">
        <f t="shared" si="96"/>
        <v>0.80940866398381961</v>
      </c>
      <c r="S137" s="64">
        <f t="shared" si="97"/>
        <v>5540.2745933273482</v>
      </c>
      <c r="T137" s="53">
        <f t="shared" si="98"/>
        <v>0.48927574883816149</v>
      </c>
    </row>
    <row r="138" spans="1:20" x14ac:dyDescent="0.25">
      <c r="A138" s="4">
        <v>0.12647</v>
      </c>
      <c r="B138" s="4">
        <v>39330</v>
      </c>
      <c r="C138" s="4">
        <f t="shared" si="87"/>
        <v>0.8400783231716944</v>
      </c>
      <c r="D138" s="74">
        <f t="shared" si="88"/>
        <v>3175.05165062166</v>
      </c>
      <c r="E138" s="75">
        <f t="shared" si="89"/>
        <v>0.75445418350082905</v>
      </c>
      <c r="F138" s="4">
        <v>0.13658000000000001</v>
      </c>
      <c r="G138" s="4">
        <v>25313.000000000004</v>
      </c>
      <c r="H138" s="4">
        <f t="shared" si="90"/>
        <v>0.84253790330739409</v>
      </c>
      <c r="I138" s="64">
        <f t="shared" si="91"/>
        <v>4162.4800141860314</v>
      </c>
      <c r="J138" s="53">
        <f t="shared" si="92"/>
        <v>0.63102258500849262</v>
      </c>
      <c r="K138" s="4">
        <v>0.13902</v>
      </c>
      <c r="L138" s="4">
        <v>18268</v>
      </c>
      <c r="M138" s="4">
        <f t="shared" si="93"/>
        <v>0.83114808250222871</v>
      </c>
      <c r="N138" s="64">
        <f t="shared" si="94"/>
        <v>4793.6996955606937</v>
      </c>
      <c r="O138" s="53">
        <f t="shared" si="95"/>
        <v>0.54631618983721164</v>
      </c>
      <c r="P138" s="4">
        <v>0.14348</v>
      </c>
      <c r="Q138" s="4">
        <v>12856.999999999998</v>
      </c>
      <c r="R138" s="4">
        <f t="shared" si="96"/>
        <v>0.80727064582509689</v>
      </c>
      <c r="S138" s="64">
        <f t="shared" si="97"/>
        <v>5525.640196375698</v>
      </c>
      <c r="T138" s="53">
        <f t="shared" si="98"/>
        <v>0.4837068408861131</v>
      </c>
    </row>
    <row r="139" spans="1:20" x14ac:dyDescent="0.25">
      <c r="A139" s="4">
        <v>0.12678</v>
      </c>
      <c r="B139" s="4">
        <v>39385</v>
      </c>
      <c r="C139" s="4">
        <f t="shared" si="87"/>
        <v>0.84213750147629818</v>
      </c>
      <c r="D139" s="74">
        <f t="shared" si="88"/>
        <v>3182.8342552843683</v>
      </c>
      <c r="E139" s="75">
        <f t="shared" si="89"/>
        <v>0.75181903408606832</v>
      </c>
      <c r="F139" s="4">
        <v>0.13563</v>
      </c>
      <c r="G139" s="4">
        <v>25018</v>
      </c>
      <c r="H139" s="4">
        <f t="shared" si="90"/>
        <v>0.83667752105419435</v>
      </c>
      <c r="I139" s="64">
        <f t="shared" si="91"/>
        <v>4133.5273416609416</v>
      </c>
      <c r="J139" s="53">
        <f t="shared" si="92"/>
        <v>0.63243597454253409</v>
      </c>
      <c r="K139" s="4">
        <v>0.13858000000000001</v>
      </c>
      <c r="L139" s="4">
        <v>18339</v>
      </c>
      <c r="M139" s="4">
        <f t="shared" si="93"/>
        <v>0.82851748865745112</v>
      </c>
      <c r="N139" s="64">
        <f t="shared" si="94"/>
        <v>4778.5275774046977</v>
      </c>
      <c r="O139" s="53">
        <f t="shared" si="95"/>
        <v>0.55192767698250789</v>
      </c>
      <c r="P139" s="4">
        <v>0.14215</v>
      </c>
      <c r="Q139" s="4">
        <v>12703</v>
      </c>
      <c r="R139" s="4">
        <f t="shared" si="96"/>
        <v>0.79978758226956737</v>
      </c>
      <c r="S139" s="64">
        <f t="shared" si="97"/>
        <v>5474.4198070449229</v>
      </c>
      <c r="T139" s="53">
        <f t="shared" si="98"/>
        <v>0.48689788902141734</v>
      </c>
    </row>
    <row r="140" spans="1:20" x14ac:dyDescent="0.25">
      <c r="A140" s="4">
        <v>0.12637000000000001</v>
      </c>
      <c r="B140" s="4">
        <v>39155</v>
      </c>
      <c r="C140" s="4">
        <f t="shared" si="87"/>
        <v>0.8394140721056933</v>
      </c>
      <c r="D140" s="74">
        <f t="shared" si="88"/>
        <v>3172.5411329885283</v>
      </c>
      <c r="E140" s="75">
        <f t="shared" si="89"/>
        <v>0.75228641469811641</v>
      </c>
      <c r="F140" s="4">
        <v>0.13561999999999999</v>
      </c>
      <c r="G140" s="4">
        <v>24941</v>
      </c>
      <c r="H140" s="4">
        <f t="shared" si="90"/>
        <v>0.83661583281995011</v>
      </c>
      <c r="I140" s="64">
        <f t="shared" si="91"/>
        <v>4133.2225766869933</v>
      </c>
      <c r="J140" s="53">
        <f t="shared" si="92"/>
        <v>0.63058245548379188</v>
      </c>
      <c r="K140" s="4">
        <v>0.13822000000000001</v>
      </c>
      <c r="L140" s="4">
        <v>18152</v>
      </c>
      <c r="M140" s="4">
        <f t="shared" si="93"/>
        <v>0.82636518460263308</v>
      </c>
      <c r="N140" s="64">
        <f t="shared" si="94"/>
        <v>4766.1140261861538</v>
      </c>
      <c r="O140" s="53">
        <f t="shared" si="95"/>
        <v>0.54914918304908023</v>
      </c>
      <c r="P140" s="4">
        <v>0.14194000000000001</v>
      </c>
      <c r="Q140" s="4">
        <v>12767.999999999998</v>
      </c>
      <c r="R140" s="4">
        <f t="shared" si="96"/>
        <v>0.79860604591869433</v>
      </c>
      <c r="S140" s="64">
        <f t="shared" si="97"/>
        <v>5466.3323771505902</v>
      </c>
      <c r="T140" s="53">
        <f t="shared" si="98"/>
        <v>0.49083847014679705</v>
      </c>
    </row>
    <row r="141" spans="1:20" x14ac:dyDescent="0.25">
      <c r="A141" s="4">
        <v>0.12520999999999999</v>
      </c>
      <c r="B141" s="4">
        <v>38936</v>
      </c>
      <c r="C141" s="4">
        <f t="shared" si="87"/>
        <v>0.83170875974007952</v>
      </c>
      <c r="D141" s="74">
        <f t="shared" si="88"/>
        <v>3143.4191284441999</v>
      </c>
      <c r="E141" s="75">
        <f t="shared" si="89"/>
        <v>0.76200402250750754</v>
      </c>
      <c r="F141" s="4">
        <v>0.13486999999999999</v>
      </c>
      <c r="G141" s="4">
        <v>24880</v>
      </c>
      <c r="H141" s="4">
        <f t="shared" si="90"/>
        <v>0.8319892152516345</v>
      </c>
      <c r="I141" s="64">
        <f t="shared" si="91"/>
        <v>4110.3652036408694</v>
      </c>
      <c r="J141" s="53">
        <f t="shared" si="92"/>
        <v>0.63605571927676197</v>
      </c>
      <c r="K141" s="4">
        <v>0.13832</v>
      </c>
      <c r="L141" s="4">
        <v>18076</v>
      </c>
      <c r="M141" s="4">
        <f t="shared" si="93"/>
        <v>0.82696304684008248</v>
      </c>
      <c r="N141" s="64">
        <f t="shared" si="94"/>
        <v>4769.5622348579718</v>
      </c>
      <c r="O141" s="53">
        <f t="shared" si="95"/>
        <v>0.54605955190303224</v>
      </c>
      <c r="P141" s="4">
        <v>0.14258999999999999</v>
      </c>
      <c r="Q141" s="4">
        <v>12694</v>
      </c>
      <c r="R141" s="4">
        <f t="shared" si="96"/>
        <v>0.80226318224282522</v>
      </c>
      <c r="S141" s="64">
        <f t="shared" si="97"/>
        <v>5491.3648982520963</v>
      </c>
      <c r="T141" s="53">
        <f t="shared" si="98"/>
        <v>0.48355477649019385</v>
      </c>
    </row>
    <row r="142" spans="1:20" x14ac:dyDescent="0.25">
      <c r="A142" s="4">
        <v>0.12503</v>
      </c>
      <c r="B142" s="4">
        <v>38499</v>
      </c>
      <c r="C142" s="4">
        <f t="shared" si="87"/>
        <v>0.83051310782127741</v>
      </c>
      <c r="D142" s="74">
        <f t="shared" si="88"/>
        <v>3138.9001967045638</v>
      </c>
      <c r="E142" s="75">
        <f t="shared" si="89"/>
        <v>0.75562261671118336</v>
      </c>
      <c r="F142" s="4">
        <v>0.13452</v>
      </c>
      <c r="G142" s="4">
        <v>24681</v>
      </c>
      <c r="H142" s="4">
        <f t="shared" si="90"/>
        <v>0.82983012705308723</v>
      </c>
      <c r="I142" s="64">
        <f t="shared" si="91"/>
        <v>4099.698429552679</v>
      </c>
      <c r="J142" s="53">
        <f t="shared" si="92"/>
        <v>0.6342559291529537</v>
      </c>
      <c r="K142" s="4">
        <v>0.13750000000000001</v>
      </c>
      <c r="L142" s="4">
        <v>17930</v>
      </c>
      <c r="M142" s="4">
        <f t="shared" si="93"/>
        <v>0.82206057649299702</v>
      </c>
      <c r="N142" s="64">
        <f t="shared" si="94"/>
        <v>4741.2869237490677</v>
      </c>
      <c r="O142" s="53">
        <f t="shared" si="95"/>
        <v>0.54812868379339152</v>
      </c>
      <c r="P142" s="4">
        <v>0.14141999999999999</v>
      </c>
      <c r="Q142" s="4">
        <v>12611</v>
      </c>
      <c r="R142" s="4">
        <f t="shared" si="96"/>
        <v>0.79568033685938944</v>
      </c>
      <c r="S142" s="64">
        <f t="shared" si="97"/>
        <v>5446.3063602693837</v>
      </c>
      <c r="T142" s="53">
        <f t="shared" si="98"/>
        <v>0.48837472701296925</v>
      </c>
    </row>
    <row r="143" spans="1:20" x14ac:dyDescent="0.25">
      <c r="A143" s="4">
        <v>0.12529999999999999</v>
      </c>
      <c r="B143" s="4">
        <v>38269</v>
      </c>
      <c r="C143" s="4">
        <f t="shared" si="87"/>
        <v>0.83230658569948057</v>
      </c>
      <c r="D143" s="74">
        <f t="shared" si="88"/>
        <v>3145.6785943140189</v>
      </c>
      <c r="E143" s="75">
        <f t="shared" si="89"/>
        <v>0.7478748585308197</v>
      </c>
      <c r="F143" s="4">
        <v>0.13394999999999999</v>
      </c>
      <c r="G143" s="4">
        <v>24553</v>
      </c>
      <c r="H143" s="4">
        <f t="shared" si="90"/>
        <v>0.82631389770116725</v>
      </c>
      <c r="I143" s="64">
        <f t="shared" si="91"/>
        <v>4082.3268260376249</v>
      </c>
      <c r="J143" s="53">
        <f t="shared" si="92"/>
        <v>0.63634792013358321</v>
      </c>
      <c r="K143" s="4">
        <v>0.13780999999999999</v>
      </c>
      <c r="L143" s="4">
        <v>17830</v>
      </c>
      <c r="M143" s="4">
        <f t="shared" si="93"/>
        <v>0.82391394942909024</v>
      </c>
      <c r="N143" s="64">
        <f t="shared" si="94"/>
        <v>4751.9763706317017</v>
      </c>
      <c r="O143" s="53">
        <f t="shared" si="95"/>
        <v>0.54262214520255947</v>
      </c>
      <c r="P143" s="4">
        <v>0.1414</v>
      </c>
      <c r="Q143" s="4">
        <v>12533</v>
      </c>
      <c r="R143" s="4">
        <f t="shared" si="96"/>
        <v>0.79556780958787776</v>
      </c>
      <c r="S143" s="64">
        <f t="shared" si="97"/>
        <v>5445.5361288508757</v>
      </c>
      <c r="T143" s="53">
        <f t="shared" si="98"/>
        <v>0.48549140126741563</v>
      </c>
    </row>
    <row r="144" spans="1:20" x14ac:dyDescent="0.25">
      <c r="A144" s="4">
        <v>0.12520000000000001</v>
      </c>
      <c r="B144" s="4">
        <v>38206</v>
      </c>
      <c r="C144" s="4">
        <f t="shared" si="87"/>
        <v>0.83164233463347947</v>
      </c>
      <c r="D144" s="74">
        <f t="shared" si="88"/>
        <v>3143.1680766808872</v>
      </c>
      <c r="E144" s="75">
        <f t="shared" si="89"/>
        <v>0.74783687406785404</v>
      </c>
      <c r="F144" s="4">
        <v>0.13364999999999999</v>
      </c>
      <c r="G144" s="4">
        <v>24405</v>
      </c>
      <c r="H144" s="4">
        <f t="shared" si="90"/>
        <v>0.82446325067384107</v>
      </c>
      <c r="I144" s="64">
        <f t="shared" si="91"/>
        <v>4073.1838768191756</v>
      </c>
      <c r="J144" s="53">
        <f t="shared" si="92"/>
        <v>0.63535490468818712</v>
      </c>
      <c r="K144" s="4">
        <v>0.13669000000000001</v>
      </c>
      <c r="L144" s="4">
        <v>17811</v>
      </c>
      <c r="M144" s="4">
        <f t="shared" si="93"/>
        <v>0.81721789236965647</v>
      </c>
      <c r="N144" s="64">
        <f t="shared" si="94"/>
        <v>4713.3564335073461</v>
      </c>
      <c r="O144" s="53">
        <f t="shared" si="95"/>
        <v>0.55096302302050293</v>
      </c>
      <c r="P144" s="4">
        <v>0.14019000000000001</v>
      </c>
      <c r="Q144" s="4">
        <v>12556.999999999998</v>
      </c>
      <c r="R144" s="4">
        <f t="shared" si="96"/>
        <v>0.78875990966141862</v>
      </c>
      <c r="S144" s="64">
        <f t="shared" si="97"/>
        <v>5398.9371280311479</v>
      </c>
      <c r="T144" s="53">
        <f t="shared" si="98"/>
        <v>0.49485406752865613</v>
      </c>
    </row>
    <row r="145" spans="1:20" x14ac:dyDescent="0.25">
      <c r="A145" s="4">
        <v>0.12439</v>
      </c>
      <c r="B145" s="4">
        <v>37899</v>
      </c>
      <c r="C145" s="4">
        <f t="shared" si="87"/>
        <v>0.82626190099886987</v>
      </c>
      <c r="D145" s="74">
        <f t="shared" si="88"/>
        <v>3122.8328838525208</v>
      </c>
      <c r="E145" s="75">
        <f t="shared" si="89"/>
        <v>0.75152040520323093</v>
      </c>
      <c r="F145" s="4">
        <v>0.13353999999999999</v>
      </c>
      <c r="G145" s="4">
        <v>24268</v>
      </c>
      <c r="H145" s="4">
        <f t="shared" si="90"/>
        <v>0.82378468009715478</v>
      </c>
      <c r="I145" s="64">
        <f t="shared" si="91"/>
        <v>4069.8314621057443</v>
      </c>
      <c r="J145" s="53">
        <f t="shared" si="92"/>
        <v>0.63282954003527425</v>
      </c>
      <c r="K145" s="4">
        <v>0.1366</v>
      </c>
      <c r="L145" s="4">
        <v>17741</v>
      </c>
      <c r="M145" s="4">
        <f t="shared" si="93"/>
        <v>0.81667981635595188</v>
      </c>
      <c r="N145" s="64">
        <f t="shared" si="94"/>
        <v>4710.2530457027096</v>
      </c>
      <c r="O145" s="53">
        <f t="shared" si="95"/>
        <v>0.54952105030807774</v>
      </c>
      <c r="P145" s="4">
        <v>0.14002999999999999</v>
      </c>
      <c r="Q145" s="4">
        <v>12434</v>
      </c>
      <c r="R145" s="4">
        <f t="shared" si="96"/>
        <v>0.78785969148932478</v>
      </c>
      <c r="S145" s="64">
        <f t="shared" si="97"/>
        <v>5392.7752766830845</v>
      </c>
      <c r="T145" s="53">
        <f t="shared" si="98"/>
        <v>0.49112722235378814</v>
      </c>
    </row>
    <row r="146" spans="1:20" x14ac:dyDescent="0.25">
      <c r="A146" s="4">
        <v>0.12379999999999999</v>
      </c>
      <c r="B146" s="4">
        <v>37796</v>
      </c>
      <c r="C146" s="4">
        <f t="shared" si="87"/>
        <v>0.82234281970946288</v>
      </c>
      <c r="D146" s="74">
        <f t="shared" si="88"/>
        <v>3108.0208298170432</v>
      </c>
      <c r="E146" s="75">
        <f t="shared" si="89"/>
        <v>0.75663863419667787</v>
      </c>
      <c r="F146" s="4">
        <v>0.13339999999999999</v>
      </c>
      <c r="G146" s="4">
        <v>24156</v>
      </c>
      <c r="H146" s="4">
        <f t="shared" si="90"/>
        <v>0.82292104481773587</v>
      </c>
      <c r="I146" s="64">
        <f t="shared" si="91"/>
        <v>4065.5647524704682</v>
      </c>
      <c r="J146" s="53">
        <f t="shared" si="92"/>
        <v>0.63123179028333054</v>
      </c>
      <c r="K146" s="4">
        <v>0.13603999999999999</v>
      </c>
      <c r="L146" s="4">
        <v>17735</v>
      </c>
      <c r="M146" s="4">
        <f t="shared" si="93"/>
        <v>0.81333178782623494</v>
      </c>
      <c r="N146" s="64">
        <f t="shared" si="94"/>
        <v>4690.9430771405323</v>
      </c>
      <c r="O146" s="53">
        <f t="shared" si="95"/>
        <v>0.55386711777551012</v>
      </c>
      <c r="P146" s="4">
        <v>0.13977000000000001</v>
      </c>
      <c r="Q146" s="4">
        <v>12391</v>
      </c>
      <c r="R146" s="4">
        <f t="shared" si="96"/>
        <v>0.78639683695967244</v>
      </c>
      <c r="S146" s="64">
        <f t="shared" si="97"/>
        <v>5382.7622682424826</v>
      </c>
      <c r="T146" s="53">
        <f t="shared" si="98"/>
        <v>0.49125134025005651</v>
      </c>
    </row>
    <row r="147" spans="1:20" x14ac:dyDescent="0.25">
      <c r="A147" s="4">
        <v>0.12265999999999999</v>
      </c>
      <c r="B147" s="4">
        <v>37551</v>
      </c>
      <c r="C147" s="4">
        <f t="shared" si="87"/>
        <v>0.81477035755704941</v>
      </c>
      <c r="D147" s="74">
        <f t="shared" si="88"/>
        <v>3079.4009287993417</v>
      </c>
      <c r="E147" s="75">
        <f t="shared" si="89"/>
        <v>0.76577211540137891</v>
      </c>
      <c r="F147" s="4">
        <v>0.13236999999999999</v>
      </c>
      <c r="G147" s="4">
        <v>23889</v>
      </c>
      <c r="H147" s="4">
        <f t="shared" si="90"/>
        <v>0.81656715669058244</v>
      </c>
      <c r="I147" s="64">
        <f t="shared" si="91"/>
        <v>4034.173960153792</v>
      </c>
      <c r="J147" s="53">
        <f t="shared" si="92"/>
        <v>0.63400741002595429</v>
      </c>
      <c r="K147" s="4">
        <v>0.13555999999999999</v>
      </c>
      <c r="L147" s="4">
        <v>17332</v>
      </c>
      <c r="M147" s="4">
        <f t="shared" si="93"/>
        <v>0.81046204908647757</v>
      </c>
      <c r="N147" s="64">
        <f t="shared" si="94"/>
        <v>4674.3916755158079</v>
      </c>
      <c r="O147" s="53">
        <f t="shared" si="95"/>
        <v>0.54512135566338482</v>
      </c>
      <c r="P147" s="4">
        <v>0.13897000000000001</v>
      </c>
      <c r="Q147" s="4">
        <v>12187</v>
      </c>
      <c r="R147" s="4">
        <f t="shared" si="96"/>
        <v>0.78189574609920354</v>
      </c>
      <c r="S147" s="64">
        <f t="shared" si="97"/>
        <v>5351.9530115021671</v>
      </c>
      <c r="T147" s="53">
        <f t="shared" si="98"/>
        <v>0.48874240064574859</v>
      </c>
    </row>
    <row r="148" spans="1:20" x14ac:dyDescent="0.25">
      <c r="A148" s="4">
        <v>0.12290999999999999</v>
      </c>
      <c r="B148" s="4">
        <v>37394</v>
      </c>
      <c r="C148" s="4">
        <f t="shared" si="87"/>
        <v>0.81643098522205237</v>
      </c>
      <c r="D148" s="74">
        <f t="shared" si="88"/>
        <v>3085.6772228821715</v>
      </c>
      <c r="E148" s="75">
        <f t="shared" si="89"/>
        <v>0.75947144230246244</v>
      </c>
      <c r="F148" s="4">
        <v>0.13199</v>
      </c>
      <c r="G148" s="4">
        <v>23697</v>
      </c>
      <c r="H148" s="4">
        <f t="shared" si="90"/>
        <v>0.81422300378930257</v>
      </c>
      <c r="I148" s="64">
        <f t="shared" si="91"/>
        <v>4022.5928911437563</v>
      </c>
      <c r="J148" s="53">
        <f t="shared" si="92"/>
        <v>0.63253827789629835</v>
      </c>
      <c r="K148" s="4">
        <v>0.13463</v>
      </c>
      <c r="L148" s="4">
        <v>17370</v>
      </c>
      <c r="M148" s="4">
        <f t="shared" si="93"/>
        <v>0.80490193027819767</v>
      </c>
      <c r="N148" s="64">
        <f t="shared" si="94"/>
        <v>4642.3233348679059</v>
      </c>
      <c r="O148" s="53">
        <f t="shared" si="95"/>
        <v>0.55389030442508613</v>
      </c>
      <c r="P148" s="4">
        <v>0.13855000000000001</v>
      </c>
      <c r="Q148" s="4">
        <v>12136</v>
      </c>
      <c r="R148" s="4">
        <f t="shared" si="96"/>
        <v>0.77953267339745735</v>
      </c>
      <c r="S148" s="64">
        <f t="shared" si="97"/>
        <v>5335.7781517134999</v>
      </c>
      <c r="T148" s="53">
        <f t="shared" si="98"/>
        <v>0.48965233418908233</v>
      </c>
    </row>
    <row r="149" spans="1:20" x14ac:dyDescent="0.25">
      <c r="A149" s="4">
        <v>0.12343999999999999</v>
      </c>
      <c r="B149" s="4">
        <v>37153</v>
      </c>
      <c r="C149" s="4">
        <f t="shared" si="87"/>
        <v>0.81995151587185866</v>
      </c>
      <c r="D149" s="74">
        <f t="shared" si="88"/>
        <v>3098.9829663377691</v>
      </c>
      <c r="E149" s="75">
        <f t="shared" si="89"/>
        <v>0.74811097021952222</v>
      </c>
      <c r="F149" s="4">
        <v>0.13122</v>
      </c>
      <c r="G149" s="4">
        <v>23661</v>
      </c>
      <c r="H149" s="4">
        <f t="shared" si="90"/>
        <v>0.80947300975249858</v>
      </c>
      <c r="I149" s="64">
        <f t="shared" si="91"/>
        <v>3999.1259881497363</v>
      </c>
      <c r="J149" s="53">
        <f t="shared" si="92"/>
        <v>0.63901128770748294</v>
      </c>
      <c r="K149" s="4">
        <v>0.13405</v>
      </c>
      <c r="L149" s="4">
        <v>17214</v>
      </c>
      <c r="M149" s="4">
        <f t="shared" si="93"/>
        <v>0.8014343293009909</v>
      </c>
      <c r="N149" s="64">
        <f t="shared" si="94"/>
        <v>4622.3237245713644</v>
      </c>
      <c r="O149" s="53">
        <f t="shared" si="95"/>
        <v>0.55367612688215162</v>
      </c>
      <c r="P149" s="4">
        <v>0.13788</v>
      </c>
      <c r="Q149" s="4">
        <v>12179</v>
      </c>
      <c r="R149" s="4">
        <f t="shared" si="96"/>
        <v>0.77576300980181467</v>
      </c>
      <c r="S149" s="64">
        <f t="shared" si="97"/>
        <v>5309.9753991934849</v>
      </c>
      <c r="T149" s="53">
        <f t="shared" si="98"/>
        <v>0.49617445644690422</v>
      </c>
    </row>
    <row r="150" spans="1:20" x14ac:dyDescent="0.25">
      <c r="A150" s="4">
        <v>0.12171</v>
      </c>
      <c r="B150" s="4">
        <v>36872</v>
      </c>
      <c r="C150" s="4">
        <f t="shared" si="87"/>
        <v>0.8084599724300382</v>
      </c>
      <c r="D150" s="74">
        <f t="shared" si="88"/>
        <v>3055.5510112845909</v>
      </c>
      <c r="E150" s="75">
        <f t="shared" si="89"/>
        <v>0.76370939290750806</v>
      </c>
      <c r="F150" s="4">
        <v>0.13178999999999999</v>
      </c>
      <c r="G150" s="4">
        <v>23524</v>
      </c>
      <c r="H150" s="4">
        <f t="shared" si="90"/>
        <v>0.81298923910441834</v>
      </c>
      <c r="I150" s="64">
        <f t="shared" si="91"/>
        <v>4016.49759166479</v>
      </c>
      <c r="J150" s="53">
        <f t="shared" si="92"/>
        <v>0.62982769810092265</v>
      </c>
      <c r="K150" s="4">
        <v>0.13341</v>
      </c>
      <c r="L150" s="4">
        <v>17158</v>
      </c>
      <c r="M150" s="4">
        <f t="shared" si="93"/>
        <v>0.7976080109813144</v>
      </c>
      <c r="N150" s="64">
        <f t="shared" si="94"/>
        <v>4600.2551890717314</v>
      </c>
      <c r="O150" s="53">
        <f t="shared" si="95"/>
        <v>0.55718258179989011</v>
      </c>
      <c r="P150" s="4">
        <v>0.13732</v>
      </c>
      <c r="Q150" s="4">
        <v>11910</v>
      </c>
      <c r="R150" s="4">
        <f t="shared" si="96"/>
        <v>0.77261224619948643</v>
      </c>
      <c r="S150" s="64">
        <f t="shared" si="97"/>
        <v>5288.4089194752642</v>
      </c>
      <c r="T150" s="53">
        <f t="shared" si="98"/>
        <v>0.48918090208239023</v>
      </c>
    </row>
    <row r="151" spans="1:20" x14ac:dyDescent="0.25">
      <c r="A151" s="4">
        <v>0.12122999999999999</v>
      </c>
      <c r="B151" s="4">
        <v>36582</v>
      </c>
      <c r="C151" s="4">
        <f t="shared" si="87"/>
        <v>0.80527156731323246</v>
      </c>
      <c r="D151" s="74">
        <f t="shared" si="88"/>
        <v>3043.5005266455587</v>
      </c>
      <c r="E151" s="75">
        <f t="shared" si="89"/>
        <v>0.76371478241719948</v>
      </c>
      <c r="F151" s="4">
        <v>0.13169999999999998</v>
      </c>
      <c r="G151" s="4">
        <v>23297</v>
      </c>
      <c r="H151" s="4">
        <f t="shared" si="90"/>
        <v>0.81243404499622041</v>
      </c>
      <c r="I151" s="64">
        <f t="shared" si="91"/>
        <v>4013.7547068992549</v>
      </c>
      <c r="J151" s="53">
        <f t="shared" si="92"/>
        <v>0.62460283455658316</v>
      </c>
      <c r="K151" s="4">
        <v>0.13286000000000001</v>
      </c>
      <c r="L151" s="4">
        <v>17070</v>
      </c>
      <c r="M151" s="4">
        <f t="shared" si="93"/>
        <v>0.79431976867534237</v>
      </c>
      <c r="N151" s="64">
        <f t="shared" si="94"/>
        <v>4581.2900413767356</v>
      </c>
      <c r="O151" s="53">
        <f t="shared" si="95"/>
        <v>0.55892387474739669</v>
      </c>
      <c r="P151" s="4">
        <v>0.13635</v>
      </c>
      <c r="Q151" s="4">
        <v>11888</v>
      </c>
      <c r="R151" s="4">
        <f t="shared" si="96"/>
        <v>0.76715467353116784</v>
      </c>
      <c r="S151" s="64">
        <f t="shared" si="97"/>
        <v>5251.0526956776303</v>
      </c>
      <c r="T151" s="53">
        <f t="shared" si="98"/>
        <v>0.49524925791645119</v>
      </c>
    </row>
    <row r="152" spans="1:20" x14ac:dyDescent="0.25">
      <c r="A152" s="4">
        <v>0.12086</v>
      </c>
      <c r="B152" s="4">
        <v>36417</v>
      </c>
      <c r="C152" s="4">
        <f t="shared" si="87"/>
        <v>0.80281383836902809</v>
      </c>
      <c r="D152" s="74">
        <f t="shared" si="88"/>
        <v>3034.2116114029714</v>
      </c>
      <c r="E152" s="75">
        <f t="shared" si="89"/>
        <v>0.76493220891418068</v>
      </c>
      <c r="F152" s="4">
        <v>0.13069</v>
      </c>
      <c r="G152" s="4">
        <v>23169</v>
      </c>
      <c r="H152" s="4">
        <f t="shared" si="90"/>
        <v>0.80620353333755557</v>
      </c>
      <c r="I152" s="64">
        <f t="shared" si="91"/>
        <v>3982.9734445304757</v>
      </c>
      <c r="J152" s="53">
        <f t="shared" si="92"/>
        <v>0.63080928138409165</v>
      </c>
      <c r="K152" s="4">
        <v>0.13356999999999999</v>
      </c>
      <c r="L152" s="4">
        <v>16963</v>
      </c>
      <c r="M152" s="4">
        <f t="shared" si="93"/>
        <v>0.79856459056123341</v>
      </c>
      <c r="N152" s="64">
        <f t="shared" si="94"/>
        <v>4605.7723229466392</v>
      </c>
      <c r="O152" s="53">
        <f t="shared" si="95"/>
        <v>0.54953131585856552</v>
      </c>
      <c r="P152" s="4">
        <v>0.13668</v>
      </c>
      <c r="Q152" s="4">
        <v>11843</v>
      </c>
      <c r="R152" s="4">
        <f t="shared" si="96"/>
        <v>0.76901137351111126</v>
      </c>
      <c r="S152" s="64">
        <f t="shared" si="97"/>
        <v>5263.7615140830112</v>
      </c>
      <c r="T152" s="53">
        <f t="shared" si="98"/>
        <v>0.49099504644091552</v>
      </c>
    </row>
    <row r="153" spans="1:20" x14ac:dyDescent="0.25">
      <c r="A153" s="4">
        <v>0.121</v>
      </c>
      <c r="B153" s="4">
        <v>36281</v>
      </c>
      <c r="C153" s="4">
        <f t="shared" si="87"/>
        <v>0.8037437898614298</v>
      </c>
      <c r="D153" s="74">
        <f t="shared" si="88"/>
        <v>3037.7263360893558</v>
      </c>
      <c r="E153" s="75">
        <f t="shared" si="89"/>
        <v>0.76031309416626036</v>
      </c>
      <c r="F153" s="4">
        <v>0.1305</v>
      </c>
      <c r="G153" s="4">
        <v>23071</v>
      </c>
      <c r="H153" s="4">
        <f t="shared" si="90"/>
        <v>0.80503145688691558</v>
      </c>
      <c r="I153" s="64">
        <f t="shared" si="91"/>
        <v>3977.1829100254581</v>
      </c>
      <c r="J153" s="53">
        <f t="shared" si="92"/>
        <v>0.62997149206605885</v>
      </c>
      <c r="K153" s="4">
        <v>0.13319999999999999</v>
      </c>
      <c r="L153" s="4">
        <v>16910</v>
      </c>
      <c r="M153" s="4">
        <f t="shared" si="93"/>
        <v>0.79635250028267046</v>
      </c>
      <c r="N153" s="64">
        <f t="shared" si="94"/>
        <v>4593.0139508609145</v>
      </c>
      <c r="O153" s="53">
        <f t="shared" si="95"/>
        <v>0.55086197413816129</v>
      </c>
      <c r="P153" s="4">
        <v>0.13636999999999999</v>
      </c>
      <c r="Q153" s="4">
        <v>11686</v>
      </c>
      <c r="R153" s="4">
        <f t="shared" si="96"/>
        <v>0.76726720080267952</v>
      </c>
      <c r="S153" s="64">
        <f t="shared" si="97"/>
        <v>5251.8229270961383</v>
      </c>
      <c r="T153" s="53">
        <f t="shared" si="98"/>
        <v>0.48669123234237704</v>
      </c>
    </row>
    <row r="154" spans="1:20" x14ac:dyDescent="0.25">
      <c r="A154" s="4">
        <v>0.12009</v>
      </c>
      <c r="B154" s="4">
        <v>36085</v>
      </c>
      <c r="C154" s="4">
        <f t="shared" si="87"/>
        <v>0.7976991051608191</v>
      </c>
      <c r="D154" s="74">
        <f t="shared" si="88"/>
        <v>3014.8806256278576</v>
      </c>
      <c r="E154" s="75">
        <f t="shared" si="89"/>
        <v>0.76770961836605567</v>
      </c>
      <c r="F154" s="4">
        <v>0.12905</v>
      </c>
      <c r="G154" s="4">
        <v>22954</v>
      </c>
      <c r="H154" s="4">
        <f t="shared" si="90"/>
        <v>0.79608666292150543</v>
      </c>
      <c r="I154" s="64">
        <f t="shared" si="91"/>
        <v>3932.9919888029531</v>
      </c>
      <c r="J154" s="53">
        <f t="shared" si="92"/>
        <v>0.64094071512842121</v>
      </c>
      <c r="K154" s="4">
        <v>0.13158</v>
      </c>
      <c r="L154" s="4">
        <v>16783</v>
      </c>
      <c r="M154" s="4">
        <f t="shared" si="93"/>
        <v>0.78666713203598937</v>
      </c>
      <c r="N154" s="64">
        <f t="shared" si="94"/>
        <v>4537.1529703774713</v>
      </c>
      <c r="O154" s="53">
        <f t="shared" si="95"/>
        <v>0.56027012664081188</v>
      </c>
      <c r="P154" s="4">
        <v>0.13602999999999998</v>
      </c>
      <c r="Q154" s="4">
        <v>11775</v>
      </c>
      <c r="R154" s="4">
        <f t="shared" si="96"/>
        <v>0.76535423718698026</v>
      </c>
      <c r="S154" s="64">
        <f t="shared" si="97"/>
        <v>5238.7289929815033</v>
      </c>
      <c r="T154" s="53">
        <f t="shared" si="98"/>
        <v>0.49285236089701062</v>
      </c>
    </row>
    <row r="155" spans="1:20" x14ac:dyDescent="0.25">
      <c r="A155" s="4">
        <v>0.12014999999999999</v>
      </c>
      <c r="B155" s="4">
        <v>35939</v>
      </c>
      <c r="C155" s="4">
        <f t="shared" si="87"/>
        <v>0.79809765580041969</v>
      </c>
      <c r="D155" s="74">
        <f t="shared" si="88"/>
        <v>3016.3869362077362</v>
      </c>
      <c r="E155" s="75">
        <f t="shared" si="89"/>
        <v>0.76384000510706906</v>
      </c>
      <c r="F155" s="4">
        <v>0.12845000000000001</v>
      </c>
      <c r="G155" s="4">
        <v>22770</v>
      </c>
      <c r="H155" s="4">
        <f t="shared" si="90"/>
        <v>0.79238536886685296</v>
      </c>
      <c r="I155" s="64">
        <f t="shared" si="91"/>
        <v>3914.7060903660545</v>
      </c>
      <c r="J155" s="53">
        <f t="shared" si="92"/>
        <v>0.64175655668259213</v>
      </c>
      <c r="K155" s="4">
        <v>0.13147999999999999</v>
      </c>
      <c r="L155" s="4">
        <v>16584</v>
      </c>
      <c r="M155" s="4">
        <f t="shared" si="93"/>
        <v>0.78606926979853986</v>
      </c>
      <c r="N155" s="64">
        <f t="shared" si="94"/>
        <v>4533.7047617056533</v>
      </c>
      <c r="O155" s="53">
        <f t="shared" si="95"/>
        <v>0.55446933764590245</v>
      </c>
      <c r="P155" s="4">
        <v>0.13516</v>
      </c>
      <c r="Q155" s="4">
        <v>11618</v>
      </c>
      <c r="R155" s="4">
        <f t="shared" si="96"/>
        <v>0.76045930087622038</v>
      </c>
      <c r="S155" s="64">
        <f t="shared" si="97"/>
        <v>5205.2239262764106</v>
      </c>
      <c r="T155" s="53">
        <f t="shared" si="98"/>
        <v>0.49256134619719411</v>
      </c>
    </row>
    <row r="156" spans="1:20" x14ac:dyDescent="0.25">
      <c r="A156" s="4">
        <v>0.12017</v>
      </c>
      <c r="B156" s="4">
        <v>35606</v>
      </c>
      <c r="C156" s="4">
        <f t="shared" si="87"/>
        <v>0.79823050601362</v>
      </c>
      <c r="D156" s="74">
        <f t="shared" si="88"/>
        <v>3016.889039734363</v>
      </c>
      <c r="E156" s="75">
        <f t="shared" si="89"/>
        <v>0.75651061626016025</v>
      </c>
      <c r="F156" s="4">
        <v>0.129</v>
      </c>
      <c r="G156" s="4">
        <v>22589</v>
      </c>
      <c r="H156" s="4">
        <f t="shared" si="90"/>
        <v>0.79577822175028434</v>
      </c>
      <c r="I156" s="64">
        <f t="shared" si="91"/>
        <v>3931.4681639332111</v>
      </c>
      <c r="J156" s="53">
        <f t="shared" si="92"/>
        <v>0.63123792836008974</v>
      </c>
      <c r="K156" s="4">
        <v>0.13111999999999999</v>
      </c>
      <c r="L156" s="4">
        <v>16560</v>
      </c>
      <c r="M156" s="4">
        <f t="shared" si="93"/>
        <v>0.78391696574372183</v>
      </c>
      <c r="N156" s="64">
        <f t="shared" si="94"/>
        <v>4521.2912104871111</v>
      </c>
      <c r="O156" s="53">
        <f t="shared" si="95"/>
        <v>0.55671136532147347</v>
      </c>
      <c r="P156" s="4">
        <v>0.13386999999999999</v>
      </c>
      <c r="Q156" s="4">
        <v>11600</v>
      </c>
      <c r="R156" s="4">
        <f t="shared" si="96"/>
        <v>0.75320129186371421</v>
      </c>
      <c r="S156" s="64">
        <f t="shared" si="97"/>
        <v>5155.5439997826497</v>
      </c>
      <c r="T156" s="53">
        <f t="shared" si="98"/>
        <v>0.50132202361073841</v>
      </c>
    </row>
    <row r="157" spans="1:20" x14ac:dyDescent="0.25">
      <c r="A157" s="4">
        <v>0.11942</v>
      </c>
      <c r="B157" s="4">
        <v>35338</v>
      </c>
      <c r="C157" s="4">
        <f>(A157)/($AD$11*$AC$5)</f>
        <v>0.7932486230186111</v>
      </c>
      <c r="D157" s="74">
        <f>(A157*$AC$6)/($AA$11*$AC$5)</f>
        <v>2998.0601574858747</v>
      </c>
      <c r="E157" s="75">
        <f>(B157*$AC$6)/(2*$AC$7*$AD$11*(C157^2))</f>
        <v>0.76027689871673576</v>
      </c>
      <c r="F157" s="4">
        <v>0.12767000000000001</v>
      </c>
      <c r="G157" s="4">
        <v>22469</v>
      </c>
      <c r="H157" s="4">
        <f t="shared" si="90"/>
        <v>0.78757368659580473</v>
      </c>
      <c r="I157" s="64">
        <f t="shared" si="91"/>
        <v>3890.9344223980856</v>
      </c>
      <c r="J157" s="53">
        <f t="shared" si="92"/>
        <v>0.64103468445728273</v>
      </c>
      <c r="K157" s="4">
        <v>0.13102</v>
      </c>
      <c r="L157" s="4">
        <v>16510</v>
      </c>
      <c r="M157" s="4">
        <f t="shared" si="93"/>
        <v>0.78331910350627243</v>
      </c>
      <c r="N157" s="64">
        <f t="shared" si="94"/>
        <v>4517.8430018152931</v>
      </c>
      <c r="O157" s="53">
        <f t="shared" si="95"/>
        <v>0.55587804226300175</v>
      </c>
      <c r="P157" s="4">
        <v>0.13453999999999999</v>
      </c>
      <c r="Q157" s="4">
        <v>11486</v>
      </c>
      <c r="R157" s="4">
        <f t="shared" si="96"/>
        <v>0.756970955459357</v>
      </c>
      <c r="S157" s="64">
        <f t="shared" si="97"/>
        <v>5181.3467523026657</v>
      </c>
      <c r="T157" s="53">
        <f t="shared" si="98"/>
        <v>0.49146351998429333</v>
      </c>
    </row>
    <row r="158" spans="1:20" x14ac:dyDescent="0.25">
      <c r="A158" s="4">
        <v>0.12021999999999999</v>
      </c>
      <c r="B158" s="4">
        <v>35381</v>
      </c>
      <c r="C158" s="4">
        <f t="shared" ref="C158:C221" si="99">(A158)/($AD$11*$AC$5)</f>
        <v>0.79856263154662055</v>
      </c>
      <c r="D158" s="74">
        <f t="shared" ref="D158:D221" si="100">(A158*$AC$6)/($AA$11*$AC$5)</f>
        <v>3018.1442985509284</v>
      </c>
      <c r="E158" s="75">
        <f t="shared" ref="E158:E221" si="101">(B158*$AC$6)/(2*$AC$7*$AD$11*(C158^2))</f>
        <v>0.75110493951946333</v>
      </c>
      <c r="F158" s="4">
        <v>0.12803</v>
      </c>
      <c r="G158" s="4">
        <v>22470</v>
      </c>
      <c r="H158" s="4">
        <f t="shared" si="90"/>
        <v>0.78979446302859624</v>
      </c>
      <c r="I158" s="64">
        <f t="shared" si="91"/>
        <v>3901.9059614602252</v>
      </c>
      <c r="J158" s="53">
        <f t="shared" si="92"/>
        <v>0.6374631471031923</v>
      </c>
      <c r="K158" s="4">
        <v>0.13097999999999999</v>
      </c>
      <c r="L158" s="4">
        <v>16445</v>
      </c>
      <c r="M158" s="4">
        <f t="shared" si="93"/>
        <v>0.78307995861129265</v>
      </c>
      <c r="N158" s="64">
        <f t="shared" si="94"/>
        <v>4516.4637183465657</v>
      </c>
      <c r="O158" s="53">
        <f t="shared" si="95"/>
        <v>0.55402778032386046</v>
      </c>
      <c r="P158" s="4">
        <v>0.13341</v>
      </c>
      <c r="Q158" s="4">
        <v>11490</v>
      </c>
      <c r="R158" s="4">
        <f t="shared" si="96"/>
        <v>0.75061316461894467</v>
      </c>
      <c r="S158" s="64">
        <f t="shared" si="97"/>
        <v>5137.8286771569683</v>
      </c>
      <c r="T158" s="53">
        <f t="shared" si="98"/>
        <v>0.4999983624229099</v>
      </c>
    </row>
    <row r="159" spans="1:20" x14ac:dyDescent="0.25">
      <c r="A159" s="4">
        <v>0.11946999999999999</v>
      </c>
      <c r="B159" s="4">
        <v>35046</v>
      </c>
      <c r="C159" s="4">
        <f t="shared" si="99"/>
        <v>0.79358074855161165</v>
      </c>
      <c r="D159" s="74">
        <f t="shared" si="100"/>
        <v>2999.315416302441</v>
      </c>
      <c r="E159" s="75">
        <f t="shared" si="101"/>
        <v>0.75336370112413842</v>
      </c>
      <c r="F159" s="4">
        <v>0.12783</v>
      </c>
      <c r="G159" s="4">
        <v>22209</v>
      </c>
      <c r="H159" s="4">
        <f t="shared" si="90"/>
        <v>0.78856069834371201</v>
      </c>
      <c r="I159" s="64">
        <f t="shared" si="91"/>
        <v>3895.8106619812588</v>
      </c>
      <c r="J159" s="53">
        <f t="shared" si="92"/>
        <v>0.63203179623780004</v>
      </c>
      <c r="K159" s="4">
        <v>0.13016</v>
      </c>
      <c r="L159" s="4">
        <v>16295.000000000002</v>
      </c>
      <c r="M159" s="4">
        <f t="shared" si="93"/>
        <v>0.77817748826420718</v>
      </c>
      <c r="N159" s="64">
        <f t="shared" si="94"/>
        <v>4488.1884072376624</v>
      </c>
      <c r="O159" s="53">
        <f t="shared" si="95"/>
        <v>0.55591311657428</v>
      </c>
      <c r="P159" s="4">
        <v>0.13313</v>
      </c>
      <c r="Q159" s="4">
        <v>11440</v>
      </c>
      <c r="R159" s="4">
        <f t="shared" si="96"/>
        <v>0.74903778281778055</v>
      </c>
      <c r="S159" s="64">
        <f t="shared" si="97"/>
        <v>5127.0454372978584</v>
      </c>
      <c r="T159" s="53">
        <f t="shared" si="98"/>
        <v>0.49991881480436051</v>
      </c>
    </row>
    <row r="160" spans="1:20" x14ac:dyDescent="0.25">
      <c r="A160" s="4">
        <v>0.11803999999999999</v>
      </c>
      <c r="B160" s="4">
        <v>34803</v>
      </c>
      <c r="C160" s="4">
        <f t="shared" si="99"/>
        <v>0.78408195830779481</v>
      </c>
      <c r="D160" s="74">
        <f t="shared" si="100"/>
        <v>2963.4150141486575</v>
      </c>
      <c r="E160" s="75">
        <f t="shared" si="101"/>
        <v>0.76637661024260073</v>
      </c>
      <c r="F160" s="4">
        <v>0.12734000000000001</v>
      </c>
      <c r="G160" s="4">
        <v>22192</v>
      </c>
      <c r="H160" s="4">
        <f t="shared" si="90"/>
        <v>0.78553797486574584</v>
      </c>
      <c r="I160" s="64">
        <f t="shared" si="91"/>
        <v>3880.8771782577919</v>
      </c>
      <c r="J160" s="53">
        <f t="shared" si="92"/>
        <v>0.63641770587820734</v>
      </c>
      <c r="K160" s="4">
        <v>0.13006000000000001</v>
      </c>
      <c r="L160" s="4">
        <v>16164.999999999998</v>
      </c>
      <c r="M160" s="4">
        <f t="shared" si="93"/>
        <v>0.77757962602675779</v>
      </c>
      <c r="N160" s="64">
        <f t="shared" si="94"/>
        <v>4484.7401985658453</v>
      </c>
      <c r="O160" s="53">
        <f t="shared" si="95"/>
        <v>0.55232645569647176</v>
      </c>
      <c r="P160" s="4">
        <v>0.13238</v>
      </c>
      <c r="Q160" s="4">
        <v>11393</v>
      </c>
      <c r="R160" s="4">
        <f t="shared" si="96"/>
        <v>0.74481801013609095</v>
      </c>
      <c r="S160" s="64">
        <f t="shared" si="97"/>
        <v>5098.1617591038121</v>
      </c>
      <c r="T160" s="53">
        <f t="shared" si="98"/>
        <v>0.50352224912903643</v>
      </c>
    </row>
    <row r="161" spans="1:20" x14ac:dyDescent="0.25">
      <c r="A161" s="4">
        <v>0.11853999999999999</v>
      </c>
      <c r="B161" s="4">
        <v>34679</v>
      </c>
      <c r="C161" s="4">
        <f t="shared" si="99"/>
        <v>0.78740321363780075</v>
      </c>
      <c r="D161" s="74">
        <f t="shared" si="100"/>
        <v>2975.9676023143161</v>
      </c>
      <c r="E161" s="75">
        <f t="shared" si="101"/>
        <v>0.75721756857885181</v>
      </c>
      <c r="F161" s="4">
        <v>0.12653</v>
      </c>
      <c r="G161" s="4">
        <v>22039</v>
      </c>
      <c r="H161" s="4">
        <f t="shared" si="90"/>
        <v>0.78054122789196501</v>
      </c>
      <c r="I161" s="64">
        <f t="shared" si="91"/>
        <v>3856.1912153679787</v>
      </c>
      <c r="J161" s="53">
        <f t="shared" si="92"/>
        <v>0.64014796594260137</v>
      </c>
      <c r="K161" s="4">
        <v>0.12967000000000001</v>
      </c>
      <c r="L161" s="4">
        <v>16133</v>
      </c>
      <c r="M161" s="4">
        <f t="shared" si="93"/>
        <v>0.77524796330070489</v>
      </c>
      <c r="N161" s="64">
        <f t="shared" si="94"/>
        <v>4471.2921847457574</v>
      </c>
      <c r="O161" s="53">
        <f t="shared" si="95"/>
        <v>0.55455388016080032</v>
      </c>
      <c r="P161" s="4">
        <v>0.13297999999999999</v>
      </c>
      <c r="Q161" s="4">
        <v>11242</v>
      </c>
      <c r="R161" s="4">
        <f t="shared" si="96"/>
        <v>0.74819382828144254</v>
      </c>
      <c r="S161" s="64">
        <f t="shared" si="97"/>
        <v>5121.2687016590489</v>
      </c>
      <c r="T161" s="53">
        <f t="shared" si="98"/>
        <v>0.49237528514606971</v>
      </c>
    </row>
    <row r="162" spans="1:20" x14ac:dyDescent="0.25">
      <c r="A162" s="4">
        <v>0.11846999999999999</v>
      </c>
      <c r="B162" s="4">
        <v>34446</v>
      </c>
      <c r="C162" s="4">
        <f t="shared" si="99"/>
        <v>0.78693823789159989</v>
      </c>
      <c r="D162" s="74">
        <f t="shared" si="100"/>
        <v>2974.2102399711239</v>
      </c>
      <c r="E162" s="75">
        <f t="shared" si="101"/>
        <v>0.75301908281662389</v>
      </c>
      <c r="F162" s="4">
        <v>0.1258</v>
      </c>
      <c r="G162" s="4">
        <v>21847</v>
      </c>
      <c r="H162" s="4">
        <f t="shared" si="90"/>
        <v>0.77603798679213776</v>
      </c>
      <c r="I162" s="64">
        <f t="shared" si="91"/>
        <v>3833.9433722697518</v>
      </c>
      <c r="J162" s="53">
        <f t="shared" si="92"/>
        <v>0.64195713107002028</v>
      </c>
      <c r="K162" s="4">
        <v>0.12886</v>
      </c>
      <c r="L162" s="4">
        <v>16022</v>
      </c>
      <c r="M162" s="4">
        <f t="shared" si="93"/>
        <v>0.77040527917736434</v>
      </c>
      <c r="N162" s="64">
        <f t="shared" si="94"/>
        <v>4443.3616945040349</v>
      </c>
      <c r="O162" s="53">
        <f t="shared" si="95"/>
        <v>0.55768390355704045</v>
      </c>
      <c r="P162" s="4">
        <v>0.13325000000000001</v>
      </c>
      <c r="Q162" s="4">
        <v>11170</v>
      </c>
      <c r="R162" s="4">
        <f t="shared" si="96"/>
        <v>0.74971294644685094</v>
      </c>
      <c r="S162" s="64">
        <f t="shared" si="97"/>
        <v>5131.6668258089057</v>
      </c>
      <c r="T162" s="53">
        <f t="shared" si="98"/>
        <v>0.48724126192441714</v>
      </c>
    </row>
    <row r="163" spans="1:20" x14ac:dyDescent="0.25">
      <c r="A163" s="4">
        <v>0.11708</v>
      </c>
      <c r="B163" s="4">
        <v>34145</v>
      </c>
      <c r="C163" s="4">
        <f t="shared" si="99"/>
        <v>0.77770514807418356</v>
      </c>
      <c r="D163" s="74">
        <f t="shared" si="100"/>
        <v>2939.3140448705935</v>
      </c>
      <c r="E163" s="75">
        <f t="shared" si="101"/>
        <v>0.76426795655454227</v>
      </c>
      <c r="F163" s="4">
        <v>0.12540999999999999</v>
      </c>
      <c r="G163" s="4">
        <v>21761</v>
      </c>
      <c r="H163" s="4">
        <f t="shared" si="90"/>
        <v>0.77363214565661365</v>
      </c>
      <c r="I163" s="64">
        <f t="shared" si="91"/>
        <v>3822.0575382857674</v>
      </c>
      <c r="J163" s="53">
        <f t="shared" si="92"/>
        <v>0.64341327087455691</v>
      </c>
      <c r="K163" s="4">
        <v>0.12916</v>
      </c>
      <c r="L163" s="4">
        <v>15972</v>
      </c>
      <c r="M163" s="4">
        <f t="shared" si="93"/>
        <v>0.77219886588971265</v>
      </c>
      <c r="N163" s="64">
        <f t="shared" si="94"/>
        <v>4453.7063205194881</v>
      </c>
      <c r="O163" s="53">
        <f t="shared" si="95"/>
        <v>0.5533639529668859</v>
      </c>
      <c r="P163" s="4">
        <v>0.13261000000000001</v>
      </c>
      <c r="Q163" s="4">
        <v>11099</v>
      </c>
      <c r="R163" s="4">
        <f t="shared" si="96"/>
        <v>0.74611207375847577</v>
      </c>
      <c r="S163" s="64">
        <f t="shared" si="97"/>
        <v>5107.0194204166528</v>
      </c>
      <c r="T163" s="53">
        <f t="shared" si="98"/>
        <v>0.48882861749529222</v>
      </c>
    </row>
    <row r="164" spans="1:20" x14ac:dyDescent="0.25">
      <c r="A164" s="4">
        <v>0.11699</v>
      </c>
      <c r="B164" s="4">
        <v>33932</v>
      </c>
      <c r="C164" s="4">
        <f t="shared" si="99"/>
        <v>0.7771073221147824</v>
      </c>
      <c r="D164" s="74">
        <f t="shared" si="100"/>
        <v>2937.0545790007745</v>
      </c>
      <c r="E164" s="75">
        <f t="shared" si="101"/>
        <v>0.76066938640254222</v>
      </c>
      <c r="F164" s="4">
        <v>0.12356999999999999</v>
      </c>
      <c r="G164" s="4">
        <v>21553</v>
      </c>
      <c r="H164" s="4">
        <f t="shared" si="90"/>
        <v>0.76228151055567928</v>
      </c>
      <c r="I164" s="64">
        <f t="shared" si="91"/>
        <v>3765.9807830792779</v>
      </c>
      <c r="J164" s="53">
        <f t="shared" si="92"/>
        <v>0.65638271601074327</v>
      </c>
      <c r="K164" s="4">
        <v>0.12817000000000001</v>
      </c>
      <c r="L164" s="4">
        <v>15844</v>
      </c>
      <c r="M164" s="4">
        <f t="shared" si="93"/>
        <v>0.76628002973896314</v>
      </c>
      <c r="N164" s="64">
        <f t="shared" si="94"/>
        <v>4419.5690546684946</v>
      </c>
      <c r="O164" s="53">
        <f t="shared" si="95"/>
        <v>0.55744201819839423</v>
      </c>
      <c r="P164" s="4">
        <v>0.13217000000000001</v>
      </c>
      <c r="Q164" s="4">
        <v>11169</v>
      </c>
      <c r="R164" s="4">
        <f t="shared" si="96"/>
        <v>0.74363647378521791</v>
      </c>
      <c r="S164" s="64">
        <f t="shared" si="97"/>
        <v>5090.0743292094794</v>
      </c>
      <c r="T164" s="53">
        <f t="shared" si="98"/>
        <v>0.49519224247163124</v>
      </c>
    </row>
    <row r="165" spans="1:20" x14ac:dyDescent="0.25">
      <c r="A165" s="4">
        <v>0.1166</v>
      </c>
      <c r="B165" s="4">
        <v>33829</v>
      </c>
      <c r="C165" s="4">
        <f t="shared" si="99"/>
        <v>0.77451674295737782</v>
      </c>
      <c r="D165" s="74">
        <f t="shared" si="100"/>
        <v>2927.2635602315613</v>
      </c>
      <c r="E165" s="75">
        <f t="shared" si="101"/>
        <v>0.76344195153526007</v>
      </c>
      <c r="F165" s="4">
        <v>0.12428999999999998</v>
      </c>
      <c r="G165" s="4">
        <v>21549</v>
      </c>
      <c r="H165" s="4">
        <f t="shared" si="90"/>
        <v>0.76672306342126229</v>
      </c>
      <c r="I165" s="64">
        <f t="shared" si="91"/>
        <v>3787.9238612035565</v>
      </c>
      <c r="J165" s="53">
        <f t="shared" si="92"/>
        <v>0.64867960885238629</v>
      </c>
      <c r="K165" s="4">
        <v>0.12684999999999999</v>
      </c>
      <c r="L165" s="4">
        <v>15789</v>
      </c>
      <c r="M165" s="4">
        <f t="shared" si="93"/>
        <v>0.75838824820463024</v>
      </c>
      <c r="N165" s="64">
        <f t="shared" si="94"/>
        <v>4374.0527002005038</v>
      </c>
      <c r="O165" s="53">
        <f t="shared" si="95"/>
        <v>0.56712829805857157</v>
      </c>
      <c r="P165" s="4">
        <v>0.13089999999999999</v>
      </c>
      <c r="Q165" s="4">
        <v>11147</v>
      </c>
      <c r="R165" s="4">
        <f t="shared" si="96"/>
        <v>0.73649099204422341</v>
      </c>
      <c r="S165" s="64">
        <f t="shared" si="97"/>
        <v>5041.1646341342266</v>
      </c>
      <c r="T165" s="53">
        <f t="shared" si="98"/>
        <v>0.50385320985355064</v>
      </c>
    </row>
    <row r="166" spans="1:20" x14ac:dyDescent="0.25">
      <c r="A166" s="4">
        <v>0.11628999999999999</v>
      </c>
      <c r="B166" s="4">
        <v>33749</v>
      </c>
      <c r="C166" s="4">
        <f t="shared" si="99"/>
        <v>0.77245756465277404</v>
      </c>
      <c r="D166" s="74">
        <f t="shared" si="100"/>
        <v>2919.4809555688526</v>
      </c>
      <c r="E166" s="75">
        <f t="shared" si="101"/>
        <v>0.76570261403188644</v>
      </c>
      <c r="F166" s="4">
        <v>0.12429999999999999</v>
      </c>
      <c r="G166" s="4">
        <v>21462</v>
      </c>
      <c r="H166" s="4">
        <f t="shared" si="90"/>
        <v>0.76678475165550652</v>
      </c>
      <c r="I166" s="64">
        <f t="shared" si="91"/>
        <v>3788.2286261775048</v>
      </c>
      <c r="J166" s="53">
        <f t="shared" si="92"/>
        <v>0.64595674031687988</v>
      </c>
      <c r="K166" s="4">
        <v>0.12614999999999998</v>
      </c>
      <c r="L166" s="4">
        <v>15630</v>
      </c>
      <c r="M166" s="4">
        <f t="shared" si="93"/>
        <v>0.75420321254248401</v>
      </c>
      <c r="N166" s="64">
        <f t="shared" si="94"/>
        <v>4349.91523949778</v>
      </c>
      <c r="O166" s="53">
        <f t="shared" si="95"/>
        <v>0.5676649822219042</v>
      </c>
      <c r="P166" s="4">
        <v>0.13063</v>
      </c>
      <c r="Q166" s="4">
        <v>11046</v>
      </c>
      <c r="R166" s="4">
        <f t="shared" si="96"/>
        <v>0.73497187387881524</v>
      </c>
      <c r="S166" s="64">
        <f t="shared" si="97"/>
        <v>5030.7665099843698</v>
      </c>
      <c r="T166" s="53">
        <f t="shared" si="98"/>
        <v>0.50135402600482948</v>
      </c>
    </row>
    <row r="167" spans="1:20" x14ac:dyDescent="0.25">
      <c r="A167" s="4">
        <v>0.11647</v>
      </c>
      <c r="B167" s="4">
        <v>33492</v>
      </c>
      <c r="C167" s="4">
        <f t="shared" si="99"/>
        <v>0.77365321657157626</v>
      </c>
      <c r="D167" s="74">
        <f t="shared" si="100"/>
        <v>2923.9998873084901</v>
      </c>
      <c r="E167" s="75">
        <f t="shared" si="101"/>
        <v>0.75752486618952553</v>
      </c>
      <c r="F167" s="4">
        <v>0.12409999999999999</v>
      </c>
      <c r="G167" s="4">
        <v>21206</v>
      </c>
      <c r="H167" s="4">
        <f t="shared" si="90"/>
        <v>0.76555098697062229</v>
      </c>
      <c r="I167" s="64">
        <f t="shared" si="91"/>
        <v>3782.1333266985384</v>
      </c>
      <c r="J167" s="53">
        <f t="shared" si="92"/>
        <v>0.64031060548730445</v>
      </c>
      <c r="K167" s="4">
        <v>0.12565999999999999</v>
      </c>
      <c r="L167" s="4">
        <v>15595</v>
      </c>
      <c r="M167" s="4">
        <f t="shared" si="93"/>
        <v>0.75127368757898183</v>
      </c>
      <c r="N167" s="64">
        <f t="shared" si="94"/>
        <v>4333.019017005875</v>
      </c>
      <c r="O167" s="53">
        <f t="shared" si="95"/>
        <v>0.57081963638589217</v>
      </c>
      <c r="P167" s="4">
        <v>0.13072</v>
      </c>
      <c r="Q167" s="4">
        <v>10894</v>
      </c>
      <c r="R167" s="4">
        <f t="shared" si="96"/>
        <v>0.735478246600618</v>
      </c>
      <c r="S167" s="64">
        <f t="shared" si="97"/>
        <v>5034.232551367656</v>
      </c>
      <c r="T167" s="53">
        <f t="shared" si="98"/>
        <v>0.49377445026903882</v>
      </c>
    </row>
    <row r="168" spans="1:20" x14ac:dyDescent="0.25">
      <c r="A168" s="4">
        <v>0.11513</v>
      </c>
      <c r="B168" s="4">
        <v>33151</v>
      </c>
      <c r="C168" s="4">
        <f t="shared" si="99"/>
        <v>0.76475225228716048</v>
      </c>
      <c r="D168" s="74">
        <f t="shared" si="100"/>
        <v>2890.3589510245251</v>
      </c>
      <c r="E168" s="75">
        <f t="shared" si="101"/>
        <v>0.76736782534979864</v>
      </c>
      <c r="F168" s="4">
        <v>0.12334999999999999</v>
      </c>
      <c r="G168" s="4">
        <v>21167</v>
      </c>
      <c r="H168" s="4">
        <f t="shared" si="90"/>
        <v>0.76092436940230668</v>
      </c>
      <c r="I168" s="64">
        <f t="shared" si="91"/>
        <v>3759.2759536524154</v>
      </c>
      <c r="J168" s="53">
        <f t="shared" si="92"/>
        <v>0.646928826346023</v>
      </c>
      <c r="K168" s="4">
        <v>0.12597</v>
      </c>
      <c r="L168" s="4">
        <v>15470</v>
      </c>
      <c r="M168" s="4">
        <f t="shared" si="93"/>
        <v>0.75312706051507516</v>
      </c>
      <c r="N168" s="64">
        <f t="shared" si="94"/>
        <v>4343.708463888509</v>
      </c>
      <c r="O168" s="53">
        <f t="shared" si="95"/>
        <v>0.56346077883171453</v>
      </c>
      <c r="P168" s="4">
        <v>0.13092000000000001</v>
      </c>
      <c r="Q168" s="4">
        <v>10788</v>
      </c>
      <c r="R168" s="4">
        <f t="shared" si="96"/>
        <v>0.73660351931573531</v>
      </c>
      <c r="S168" s="64">
        <f t="shared" si="97"/>
        <v>5041.9348655527356</v>
      </c>
      <c r="T168" s="53">
        <f t="shared" si="98"/>
        <v>0.48747715304693895</v>
      </c>
    </row>
    <row r="169" spans="1:20" x14ac:dyDescent="0.25">
      <c r="A169" s="4">
        <v>0.11456999999999999</v>
      </c>
      <c r="B169" s="4">
        <v>33096</v>
      </c>
      <c r="C169" s="4">
        <f t="shared" si="99"/>
        <v>0.76103244631755373</v>
      </c>
      <c r="D169" s="74">
        <f t="shared" si="100"/>
        <v>2876.3000522789876</v>
      </c>
      <c r="E169" s="75">
        <f t="shared" si="101"/>
        <v>0.77360210620117786</v>
      </c>
      <c r="F169" s="4">
        <v>0.12412000000000001</v>
      </c>
      <c r="G169" s="4">
        <v>20962</v>
      </c>
      <c r="H169" s="4">
        <f t="shared" si="90"/>
        <v>0.76567436343911088</v>
      </c>
      <c r="I169" s="64">
        <f t="shared" si="91"/>
        <v>3782.7428566464355</v>
      </c>
      <c r="J169" s="53">
        <f t="shared" si="92"/>
        <v>0.63273911665272131</v>
      </c>
      <c r="K169" s="4">
        <v>0.12584999999999999</v>
      </c>
      <c r="L169" s="4">
        <v>15394</v>
      </c>
      <c r="M169" s="4">
        <f t="shared" si="93"/>
        <v>0.75240962583013571</v>
      </c>
      <c r="N169" s="64">
        <f t="shared" si="94"/>
        <v>4339.5706134823276</v>
      </c>
      <c r="O169" s="53">
        <f t="shared" si="95"/>
        <v>0.56176241441996955</v>
      </c>
      <c r="P169" s="4">
        <v>0.13006999999999999</v>
      </c>
      <c r="Q169" s="4">
        <v>10735</v>
      </c>
      <c r="R169" s="4">
        <f t="shared" si="96"/>
        <v>0.731821110276487</v>
      </c>
      <c r="S169" s="64">
        <f t="shared" si="97"/>
        <v>5009.200030266149</v>
      </c>
      <c r="T169" s="53">
        <f t="shared" si="98"/>
        <v>0.49144292806091894</v>
      </c>
    </row>
    <row r="170" spans="1:20" x14ac:dyDescent="0.25">
      <c r="A170" s="4">
        <v>0.11452</v>
      </c>
      <c r="B170" s="4">
        <v>32889</v>
      </c>
      <c r="C170" s="4">
        <f t="shared" si="99"/>
        <v>0.76070032078455319</v>
      </c>
      <c r="D170" s="74">
        <f t="shared" si="100"/>
        <v>2875.0447934624217</v>
      </c>
      <c r="E170" s="75">
        <f t="shared" si="101"/>
        <v>0.76943502539862041</v>
      </c>
      <c r="F170" s="4">
        <v>0.12231999999999998</v>
      </c>
      <c r="G170" s="4">
        <v>20946</v>
      </c>
      <c r="H170" s="4">
        <f t="shared" si="90"/>
        <v>0.75457048127515325</v>
      </c>
      <c r="I170" s="64">
        <f t="shared" si="91"/>
        <v>3727.8851613357392</v>
      </c>
      <c r="J170" s="53">
        <f t="shared" si="92"/>
        <v>0.65100099962151137</v>
      </c>
      <c r="K170" s="4">
        <v>0.12584000000000001</v>
      </c>
      <c r="L170" s="4">
        <v>15303</v>
      </c>
      <c r="M170" s="4">
        <f t="shared" si="93"/>
        <v>0.7523498396063909</v>
      </c>
      <c r="N170" s="64">
        <f t="shared" si="94"/>
        <v>4339.2257926151469</v>
      </c>
      <c r="O170" s="53">
        <f t="shared" si="95"/>
        <v>0.55853037318257504</v>
      </c>
      <c r="P170" s="4">
        <v>0.12956999999999999</v>
      </c>
      <c r="Q170" s="4">
        <v>10809</v>
      </c>
      <c r="R170" s="4">
        <f t="shared" si="96"/>
        <v>0.72900792848869389</v>
      </c>
      <c r="S170" s="64">
        <f t="shared" si="97"/>
        <v>4989.9442448034515</v>
      </c>
      <c r="T170" s="53">
        <f t="shared" si="98"/>
        <v>0.49865700113911099</v>
      </c>
    </row>
    <row r="171" spans="1:20" x14ac:dyDescent="0.25">
      <c r="A171" s="4">
        <v>0.11419</v>
      </c>
      <c r="B171" s="4">
        <v>32695.000000000004</v>
      </c>
      <c r="C171" s="4">
        <f t="shared" si="99"/>
        <v>0.75850829226674932</v>
      </c>
      <c r="D171" s="74">
        <f t="shared" si="100"/>
        <v>2866.7600852730875</v>
      </c>
      <c r="E171" s="75">
        <f t="shared" si="101"/>
        <v>0.76932378135824453</v>
      </c>
      <c r="F171" s="4">
        <v>0.12189999999999999</v>
      </c>
      <c r="G171" s="4">
        <v>20815</v>
      </c>
      <c r="H171" s="4">
        <f t="shared" si="90"/>
        <v>0.75197957543689664</v>
      </c>
      <c r="I171" s="64">
        <f t="shared" si="91"/>
        <v>3715.0850324299104</v>
      </c>
      <c r="J171" s="53">
        <f t="shared" si="92"/>
        <v>0.65139512653351106</v>
      </c>
      <c r="K171" s="4">
        <v>0.12492999999999999</v>
      </c>
      <c r="L171" s="4">
        <v>15271.000000000002</v>
      </c>
      <c r="M171" s="4">
        <f t="shared" si="93"/>
        <v>0.74690929324560074</v>
      </c>
      <c r="N171" s="64">
        <f t="shared" si="94"/>
        <v>4307.8470937016073</v>
      </c>
      <c r="O171" s="53">
        <f t="shared" si="95"/>
        <v>0.56551175061557724</v>
      </c>
      <c r="P171" s="4">
        <v>0.12892000000000001</v>
      </c>
      <c r="Q171" s="4">
        <v>10675</v>
      </c>
      <c r="R171" s="4">
        <f t="shared" si="96"/>
        <v>0.725350792164563</v>
      </c>
      <c r="S171" s="64">
        <f t="shared" si="97"/>
        <v>4964.9117237019454</v>
      </c>
      <c r="T171" s="53">
        <f t="shared" si="98"/>
        <v>0.49745363834681566</v>
      </c>
    </row>
    <row r="172" spans="1:20" x14ac:dyDescent="0.25">
      <c r="A172" s="4">
        <v>0.11411</v>
      </c>
      <c r="B172" s="4">
        <v>32539</v>
      </c>
      <c r="C172" s="4">
        <f t="shared" si="99"/>
        <v>0.75797689141394842</v>
      </c>
      <c r="D172" s="74">
        <f t="shared" si="100"/>
        <v>2864.7516711665821</v>
      </c>
      <c r="E172" s="75">
        <f t="shared" si="101"/>
        <v>0.76672699279088641</v>
      </c>
      <c r="F172" s="4">
        <v>0.12275</v>
      </c>
      <c r="G172" s="4">
        <v>20553</v>
      </c>
      <c r="H172" s="4">
        <f t="shared" si="90"/>
        <v>0.75722307534765432</v>
      </c>
      <c r="I172" s="64">
        <f t="shared" si="91"/>
        <v>3740.9900552155168</v>
      </c>
      <c r="J172" s="53">
        <f t="shared" si="92"/>
        <v>0.634319002209356</v>
      </c>
      <c r="K172" s="4">
        <v>0.12503</v>
      </c>
      <c r="L172" s="4">
        <v>15038.000000000002</v>
      </c>
      <c r="M172" s="4">
        <f t="shared" si="93"/>
        <v>0.74750715548305025</v>
      </c>
      <c r="N172" s="64">
        <f t="shared" si="94"/>
        <v>4311.2953023734244</v>
      </c>
      <c r="O172" s="53">
        <f t="shared" si="95"/>
        <v>0.55599291110591453</v>
      </c>
      <c r="P172" s="4">
        <v>0.12859999999999999</v>
      </c>
      <c r="Q172" s="4">
        <v>10609</v>
      </c>
      <c r="R172" s="4">
        <f t="shared" si="96"/>
        <v>0.72355035582037541</v>
      </c>
      <c r="S172" s="64">
        <f t="shared" si="97"/>
        <v>4952.5880210058176</v>
      </c>
      <c r="T172" s="53">
        <f t="shared" si="98"/>
        <v>0.49684146517214994</v>
      </c>
    </row>
    <row r="173" spans="1:20" x14ac:dyDescent="0.25">
      <c r="A173" s="4">
        <v>0.11234999999999999</v>
      </c>
      <c r="B173" s="4">
        <v>32214</v>
      </c>
      <c r="C173" s="4">
        <f t="shared" si="99"/>
        <v>0.74628607265232749</v>
      </c>
      <c r="D173" s="74">
        <f t="shared" si="100"/>
        <v>2820.5665608234635</v>
      </c>
      <c r="E173" s="75">
        <f t="shared" si="101"/>
        <v>0.78303732242750357</v>
      </c>
      <c r="F173" s="4">
        <v>0.12178</v>
      </c>
      <c r="G173" s="4">
        <v>20562</v>
      </c>
      <c r="H173" s="4">
        <f t="shared" si="90"/>
        <v>0.7512393166259661</v>
      </c>
      <c r="I173" s="64">
        <f t="shared" si="91"/>
        <v>3711.4278527425304</v>
      </c>
      <c r="J173" s="53">
        <f t="shared" si="92"/>
        <v>0.64474638593697764</v>
      </c>
      <c r="K173" s="4">
        <v>0.12459000000000001</v>
      </c>
      <c r="L173" s="4">
        <v>15032.000000000002</v>
      </c>
      <c r="M173" s="4">
        <f t="shared" si="93"/>
        <v>0.74487656163827276</v>
      </c>
      <c r="N173" s="64">
        <f t="shared" si="94"/>
        <v>4296.1231842174275</v>
      </c>
      <c r="O173" s="53">
        <f t="shared" si="95"/>
        <v>0.5597035115744603</v>
      </c>
      <c r="P173" s="4">
        <v>0.12781999999999999</v>
      </c>
      <c r="Q173" s="4">
        <v>10573</v>
      </c>
      <c r="R173" s="4">
        <f t="shared" si="96"/>
        <v>0.71916179223141818</v>
      </c>
      <c r="S173" s="64">
        <f t="shared" si="97"/>
        <v>4922.5489956840092</v>
      </c>
      <c r="T173" s="53">
        <f t="shared" si="98"/>
        <v>0.5012171554010868</v>
      </c>
    </row>
    <row r="174" spans="1:20" x14ac:dyDescent="0.25">
      <c r="A174" s="4">
        <v>0.11341</v>
      </c>
      <c r="B174" s="4">
        <v>32026</v>
      </c>
      <c r="C174" s="4">
        <f t="shared" si="99"/>
        <v>0.75332713395194006</v>
      </c>
      <c r="D174" s="74">
        <f t="shared" si="100"/>
        <v>2847.1780477346601</v>
      </c>
      <c r="E174" s="75">
        <f t="shared" si="101"/>
        <v>0.76398346680923923</v>
      </c>
      <c r="F174" s="4">
        <v>0.12061999999999999</v>
      </c>
      <c r="G174" s="4">
        <v>20301</v>
      </c>
      <c r="H174" s="4">
        <f t="shared" si="90"/>
        <v>0.7440834814536379</v>
      </c>
      <c r="I174" s="64">
        <f t="shared" si="91"/>
        <v>3676.0751157645263</v>
      </c>
      <c r="J174" s="53">
        <f t="shared" si="92"/>
        <v>0.64886490315535683</v>
      </c>
      <c r="K174" s="4">
        <v>0.12381</v>
      </c>
      <c r="L174" s="4">
        <v>14953</v>
      </c>
      <c r="M174" s="4">
        <f t="shared" si="93"/>
        <v>0.74021323618616697</v>
      </c>
      <c r="N174" s="64">
        <f t="shared" si="94"/>
        <v>4269.2271565772517</v>
      </c>
      <c r="O174" s="53">
        <f t="shared" si="95"/>
        <v>0.56379928706084548</v>
      </c>
      <c r="P174" s="4">
        <v>0.12819</v>
      </c>
      <c r="Q174" s="4">
        <v>10454</v>
      </c>
      <c r="R174" s="4">
        <f t="shared" si="96"/>
        <v>0.72124354675438507</v>
      </c>
      <c r="S174" s="64">
        <f t="shared" si="97"/>
        <v>4936.7982769264063</v>
      </c>
      <c r="T174" s="53">
        <f t="shared" si="98"/>
        <v>0.49271924123507488</v>
      </c>
    </row>
    <row r="175" spans="1:20" x14ac:dyDescent="0.25">
      <c r="A175" s="4">
        <v>0.11304</v>
      </c>
      <c r="B175" s="4">
        <v>31994</v>
      </c>
      <c r="C175" s="4">
        <f t="shared" si="99"/>
        <v>0.7508694050077358</v>
      </c>
      <c r="D175" s="74">
        <f t="shared" si="100"/>
        <v>2837.8891324920728</v>
      </c>
      <c r="E175" s="75">
        <f t="shared" si="101"/>
        <v>0.76822459042914581</v>
      </c>
      <c r="F175" s="4">
        <v>0.11992999999999999</v>
      </c>
      <c r="G175" s="4">
        <v>20214</v>
      </c>
      <c r="H175" s="4">
        <f t="shared" si="90"/>
        <v>0.7398269932907876</v>
      </c>
      <c r="I175" s="64">
        <f t="shared" si="91"/>
        <v>3655.0463325620935</v>
      </c>
      <c r="J175" s="53">
        <f t="shared" si="92"/>
        <v>0.65353988152222708</v>
      </c>
      <c r="K175" s="4">
        <v>0.12334999999999999</v>
      </c>
      <c r="L175" s="4">
        <v>14767</v>
      </c>
      <c r="M175" s="4">
        <f t="shared" si="93"/>
        <v>0.73746306989389943</v>
      </c>
      <c r="N175" s="64">
        <f t="shared" si="94"/>
        <v>4253.3653966868906</v>
      </c>
      <c r="O175" s="53">
        <f t="shared" si="95"/>
        <v>0.56094670777599809</v>
      </c>
      <c r="P175" s="4">
        <v>0.12745000000000001</v>
      </c>
      <c r="Q175" s="4">
        <v>10422</v>
      </c>
      <c r="R175" s="4">
        <f t="shared" si="96"/>
        <v>0.71708003770845141</v>
      </c>
      <c r="S175" s="64">
        <f t="shared" si="97"/>
        <v>4908.299714441614</v>
      </c>
      <c r="T175" s="53">
        <f t="shared" si="98"/>
        <v>0.49693171019726756</v>
      </c>
    </row>
    <row r="176" spans="1:20" x14ac:dyDescent="0.25">
      <c r="A176" s="4">
        <v>0.11234999999999999</v>
      </c>
      <c r="B176" s="4">
        <v>31558.999999999996</v>
      </c>
      <c r="C176" s="4">
        <f t="shared" si="99"/>
        <v>0.74628607265232749</v>
      </c>
      <c r="D176" s="74">
        <f t="shared" si="100"/>
        <v>2820.5665608234635</v>
      </c>
      <c r="E176" s="75">
        <f t="shared" si="101"/>
        <v>0.76711600107063938</v>
      </c>
      <c r="F176" s="4">
        <v>0.12013</v>
      </c>
      <c r="G176" s="4">
        <v>20175</v>
      </c>
      <c r="H176" s="4">
        <f t="shared" si="90"/>
        <v>0.74106075797567184</v>
      </c>
      <c r="I176" s="64">
        <f t="shared" si="91"/>
        <v>3661.1416320410599</v>
      </c>
      <c r="J176" s="53">
        <f t="shared" si="92"/>
        <v>0.65010886813568591</v>
      </c>
      <c r="K176" s="4">
        <v>0.12270999999999999</v>
      </c>
      <c r="L176" s="4">
        <v>14802.000000000002</v>
      </c>
      <c r="M176" s="4">
        <f t="shared" si="93"/>
        <v>0.73363675157422292</v>
      </c>
      <c r="N176" s="64">
        <f t="shared" si="94"/>
        <v>4231.2968611872584</v>
      </c>
      <c r="O176" s="53">
        <f t="shared" si="95"/>
        <v>0.56815668878530623</v>
      </c>
      <c r="P176" s="4">
        <v>0.12689</v>
      </c>
      <c r="Q176" s="4">
        <v>10366</v>
      </c>
      <c r="R176" s="4">
        <f t="shared" si="96"/>
        <v>0.71392927410612317</v>
      </c>
      <c r="S176" s="64">
        <f t="shared" si="97"/>
        <v>4886.7332347233923</v>
      </c>
      <c r="T176" s="53">
        <f t="shared" si="98"/>
        <v>0.49863382001016365</v>
      </c>
    </row>
    <row r="177" spans="1:20" x14ac:dyDescent="0.25">
      <c r="A177" s="4">
        <v>0.11155</v>
      </c>
      <c r="B177" s="4">
        <v>31518</v>
      </c>
      <c r="C177" s="4">
        <f t="shared" si="99"/>
        <v>0.74097206412431815</v>
      </c>
      <c r="D177" s="74">
        <f t="shared" si="100"/>
        <v>2800.4824197584103</v>
      </c>
      <c r="E177" s="75">
        <f t="shared" si="101"/>
        <v>0.77714751693076267</v>
      </c>
      <c r="F177" s="4">
        <v>0.1195</v>
      </c>
      <c r="G177" s="4">
        <v>20010</v>
      </c>
      <c r="H177" s="4">
        <f t="shared" si="90"/>
        <v>0.73717439921828665</v>
      </c>
      <c r="I177" s="64">
        <f t="shared" si="91"/>
        <v>3641.9414386823159</v>
      </c>
      <c r="J177" s="53">
        <f t="shared" si="92"/>
        <v>0.65160855734930467</v>
      </c>
      <c r="K177" s="4">
        <v>0.12292999999999998</v>
      </c>
      <c r="L177" s="4">
        <v>14675</v>
      </c>
      <c r="M177" s="4">
        <f t="shared" si="93"/>
        <v>0.73495204849661167</v>
      </c>
      <c r="N177" s="64">
        <f t="shared" si="94"/>
        <v>4238.8829202652569</v>
      </c>
      <c r="O177" s="53">
        <f t="shared" si="95"/>
        <v>0.56126761326501817</v>
      </c>
      <c r="P177" s="4">
        <v>0.12587000000000001</v>
      </c>
      <c r="Q177" s="4">
        <v>10346</v>
      </c>
      <c r="R177" s="4">
        <f t="shared" si="96"/>
        <v>0.70819038325902539</v>
      </c>
      <c r="S177" s="64">
        <f t="shared" si="97"/>
        <v>4847.4514323794901</v>
      </c>
      <c r="T177" s="53">
        <f t="shared" si="98"/>
        <v>0.50577030966389203</v>
      </c>
    </row>
    <row r="178" spans="1:20" x14ac:dyDescent="0.25">
      <c r="A178" s="4">
        <v>0.11083999999999999</v>
      </c>
      <c r="B178" s="4">
        <v>31197.999999999996</v>
      </c>
      <c r="C178" s="4">
        <f t="shared" si="99"/>
        <v>0.73625588155570976</v>
      </c>
      <c r="D178" s="74">
        <f t="shared" si="100"/>
        <v>2782.6577445631756</v>
      </c>
      <c r="E178" s="75">
        <f t="shared" si="101"/>
        <v>0.77914391151195439</v>
      </c>
      <c r="F178" s="4">
        <v>0.11923</v>
      </c>
      <c r="G178" s="4">
        <v>19864</v>
      </c>
      <c r="H178" s="4">
        <f t="shared" si="90"/>
        <v>0.73550881689369307</v>
      </c>
      <c r="I178" s="64">
        <f t="shared" si="91"/>
        <v>3633.7127843857115</v>
      </c>
      <c r="J178" s="53">
        <f t="shared" si="92"/>
        <v>0.64978715159897316</v>
      </c>
      <c r="K178" s="4">
        <v>0.12197</v>
      </c>
      <c r="L178" s="4">
        <v>14673</v>
      </c>
      <c r="M178" s="4">
        <f t="shared" si="93"/>
        <v>0.72921257101709702</v>
      </c>
      <c r="N178" s="64">
        <f t="shared" si="94"/>
        <v>4205.7801170158091</v>
      </c>
      <c r="O178" s="53">
        <f t="shared" si="95"/>
        <v>0.57005991818847268</v>
      </c>
      <c r="P178" s="4">
        <v>0.12576999999999999</v>
      </c>
      <c r="Q178" s="4">
        <v>10135</v>
      </c>
      <c r="R178" s="4">
        <f t="shared" si="96"/>
        <v>0.70762774690146668</v>
      </c>
      <c r="S178" s="64">
        <f t="shared" si="97"/>
        <v>4843.600275286949</v>
      </c>
      <c r="T178" s="53">
        <f t="shared" si="98"/>
        <v>0.49624363889381456</v>
      </c>
    </row>
    <row r="179" spans="1:20" x14ac:dyDescent="0.25">
      <c r="A179" s="4">
        <v>0.11094</v>
      </c>
      <c r="B179" s="4">
        <v>31040</v>
      </c>
      <c r="C179" s="4">
        <f t="shared" si="99"/>
        <v>0.73692013262171097</v>
      </c>
      <c r="D179" s="74">
        <f t="shared" si="100"/>
        <v>2785.1682621963068</v>
      </c>
      <c r="E179" s="75">
        <f t="shared" si="101"/>
        <v>0.77380111518507066</v>
      </c>
      <c r="F179" s="4">
        <v>0.11918999999999999</v>
      </c>
      <c r="G179" s="4">
        <v>19720</v>
      </c>
      <c r="H179" s="4">
        <f t="shared" si="90"/>
        <v>0.73526206395671612</v>
      </c>
      <c r="I179" s="64">
        <f t="shared" si="91"/>
        <v>3632.4937244899183</v>
      </c>
      <c r="J179" s="53">
        <f t="shared" si="92"/>
        <v>0.64550969904184508</v>
      </c>
      <c r="K179" s="4">
        <v>0.12182999999999999</v>
      </c>
      <c r="L179" s="4">
        <v>14645</v>
      </c>
      <c r="M179" s="4">
        <f t="shared" si="93"/>
        <v>0.72837556388466773</v>
      </c>
      <c r="N179" s="64">
        <f t="shared" si="94"/>
        <v>4200.9526248752645</v>
      </c>
      <c r="O179" s="53">
        <f t="shared" si="95"/>
        <v>0.57028050280416898</v>
      </c>
      <c r="P179" s="4">
        <v>0.12573999999999999</v>
      </c>
      <c r="Q179" s="4">
        <v>10100</v>
      </c>
      <c r="R179" s="4">
        <f t="shared" si="96"/>
        <v>0.70745895599419906</v>
      </c>
      <c r="S179" s="64">
        <f t="shared" si="97"/>
        <v>4842.4449281591878</v>
      </c>
      <c r="T179" s="53">
        <f t="shared" si="98"/>
        <v>0.49476592687141241</v>
      </c>
    </row>
    <row r="180" spans="1:20" x14ac:dyDescent="0.25">
      <c r="A180" s="4">
        <v>0.10997</v>
      </c>
      <c r="B180" s="4">
        <v>30810</v>
      </c>
      <c r="C180" s="4">
        <f t="shared" si="99"/>
        <v>0.73047689728149945</v>
      </c>
      <c r="D180" s="74">
        <f t="shared" si="100"/>
        <v>2760.8162411549297</v>
      </c>
      <c r="E180" s="75">
        <f t="shared" si="101"/>
        <v>0.78167677769602517</v>
      </c>
      <c r="F180" s="4">
        <v>0.11807999999999999</v>
      </c>
      <c r="G180" s="4">
        <v>19632</v>
      </c>
      <c r="H180" s="4">
        <f t="shared" si="90"/>
        <v>0.72841466995560911</v>
      </c>
      <c r="I180" s="64">
        <f t="shared" si="91"/>
        <v>3598.6648123816553</v>
      </c>
      <c r="J180" s="53">
        <f t="shared" si="92"/>
        <v>0.6547678660739773</v>
      </c>
      <c r="K180" s="4">
        <v>0.12139999999999999</v>
      </c>
      <c r="L180" s="4">
        <v>14302.999999999998</v>
      </c>
      <c r="M180" s="4">
        <f t="shared" si="93"/>
        <v>0.72580475626363516</v>
      </c>
      <c r="N180" s="64">
        <f t="shared" si="94"/>
        <v>4186.1253275864492</v>
      </c>
      <c r="O180" s="53">
        <f t="shared" si="95"/>
        <v>0.56091544859090969</v>
      </c>
      <c r="P180" s="4">
        <v>0.12678999999999999</v>
      </c>
      <c r="Q180" s="4">
        <v>10078</v>
      </c>
      <c r="R180" s="4">
        <f t="shared" si="96"/>
        <v>0.71336663774856446</v>
      </c>
      <c r="S180" s="64">
        <f t="shared" si="97"/>
        <v>4882.8820776308521</v>
      </c>
      <c r="T180" s="53">
        <f t="shared" si="98"/>
        <v>0.48554520760715336</v>
      </c>
    </row>
    <row r="181" spans="1:20" x14ac:dyDescent="0.25">
      <c r="A181" s="4">
        <v>0.10989</v>
      </c>
      <c r="B181" s="4">
        <v>30705</v>
      </c>
      <c r="C181" s="4">
        <f t="shared" si="99"/>
        <v>0.72994549642869855</v>
      </c>
      <c r="D181" s="74">
        <f t="shared" si="100"/>
        <v>2758.8078270484243</v>
      </c>
      <c r="E181" s="75">
        <f t="shared" si="101"/>
        <v>0.78014749210343226</v>
      </c>
      <c r="F181" s="4">
        <v>0.11728</v>
      </c>
      <c r="G181" s="4">
        <v>19440</v>
      </c>
      <c r="H181" s="4">
        <f t="shared" ref="H181:H244" si="102">(F181)/($AD$11*$AD$5)</f>
        <v>0.7234796112160724</v>
      </c>
      <c r="I181" s="64">
        <f t="shared" ref="I181:I244" si="103">(F181*$AD$6)/($AA$11*$AD$5)</f>
        <v>3574.2836144657908</v>
      </c>
      <c r="J181" s="53">
        <f t="shared" ref="J181:J244" si="104">(G181*$AD$6)/(2*$AD$7*$AD$11*(H181^2))</f>
        <v>0.65723978822872564</v>
      </c>
      <c r="K181" s="4">
        <v>0.12106</v>
      </c>
      <c r="L181" s="4">
        <v>14254</v>
      </c>
      <c r="M181" s="4">
        <f t="shared" ref="M181:M244" si="105">(K181)/($AD$11*$AE$5)</f>
        <v>0.72377202465630697</v>
      </c>
      <c r="N181" s="64">
        <f t="shared" ref="N181:N244" si="106">(K181*$AE$6)/($AA$11*$AE$5)</f>
        <v>4174.4014181022703</v>
      </c>
      <c r="O181" s="53">
        <f t="shared" ref="O181:O244" si="107">(L181*$AE$6)/(2*$AE$7*$AD$11*(M181^2))</f>
        <v>0.56213813897071707</v>
      </c>
      <c r="P181" s="4">
        <v>0.12481999999999999</v>
      </c>
      <c r="Q181" s="4">
        <v>10088</v>
      </c>
      <c r="R181" s="4">
        <f t="shared" ref="R181:R244" si="108">(P181)/($AD$11*$AF$5)</f>
        <v>0.70228270150465977</v>
      </c>
      <c r="S181" s="64">
        <f t="shared" ref="S181:S244" si="109">(P181*$AF$6)/($AA$11*$AF$5)</f>
        <v>4807.0142829078241</v>
      </c>
      <c r="T181" s="53">
        <f t="shared" ref="T181:T244" si="110">(Q181*$AF$6)/(2*$AF$7*$AD$11*(R181^2))</f>
        <v>0.50148972438644634</v>
      </c>
    </row>
    <row r="182" spans="1:20" x14ac:dyDescent="0.25">
      <c r="A182" s="4">
        <v>0.10983</v>
      </c>
      <c r="B182" s="4">
        <v>30403.999999999996</v>
      </c>
      <c r="C182" s="4">
        <f t="shared" si="99"/>
        <v>0.72954694578909784</v>
      </c>
      <c r="D182" s="74">
        <f t="shared" si="100"/>
        <v>2757.3015164685453</v>
      </c>
      <c r="E182" s="75">
        <f t="shared" si="101"/>
        <v>0.77334399651007679</v>
      </c>
      <c r="F182" s="4">
        <v>0.11748</v>
      </c>
      <c r="G182" s="4">
        <v>19443</v>
      </c>
      <c r="H182" s="4">
        <f t="shared" si="102"/>
        <v>0.72471337590095664</v>
      </c>
      <c r="I182" s="64">
        <f t="shared" si="103"/>
        <v>3580.3789139447572</v>
      </c>
      <c r="J182" s="53">
        <f t="shared" si="104"/>
        <v>0.65510498096040826</v>
      </c>
      <c r="K182" s="4">
        <v>0.12009</v>
      </c>
      <c r="L182" s="4">
        <v>14163.999999999998</v>
      </c>
      <c r="M182" s="4">
        <f t="shared" si="105"/>
        <v>0.7179727609530473</v>
      </c>
      <c r="N182" s="64">
        <f t="shared" si="106"/>
        <v>4140.9537939856409</v>
      </c>
      <c r="O182" s="53">
        <f t="shared" si="107"/>
        <v>0.56764898374376116</v>
      </c>
      <c r="P182" s="4">
        <v>0.12362000000000001</v>
      </c>
      <c r="Q182" s="4">
        <v>9991</v>
      </c>
      <c r="R182" s="4">
        <f t="shared" si="108"/>
        <v>0.69553106521395658</v>
      </c>
      <c r="S182" s="64">
        <f t="shared" si="109"/>
        <v>4760.8003977973513</v>
      </c>
      <c r="T182" s="53">
        <f t="shared" si="110"/>
        <v>0.50635698124431461</v>
      </c>
    </row>
    <row r="183" spans="1:20" x14ac:dyDescent="0.25">
      <c r="A183" s="4">
        <v>0.10908999999999999</v>
      </c>
      <c r="B183" s="4">
        <v>30349</v>
      </c>
      <c r="C183" s="4">
        <f t="shared" si="99"/>
        <v>0.72463148790068899</v>
      </c>
      <c r="D183" s="74">
        <f t="shared" si="100"/>
        <v>2738.7236859833706</v>
      </c>
      <c r="E183" s="75">
        <f t="shared" si="101"/>
        <v>0.78245336735086901</v>
      </c>
      <c r="F183" s="4">
        <v>0.11726</v>
      </c>
      <c r="G183" s="4">
        <v>19349</v>
      </c>
      <c r="H183" s="4">
        <f t="shared" si="102"/>
        <v>0.72335623474758404</v>
      </c>
      <c r="I183" s="64">
        <f t="shared" si="103"/>
        <v>3573.6740845178947</v>
      </c>
      <c r="J183" s="53">
        <f t="shared" si="104"/>
        <v>0.65438637148192369</v>
      </c>
      <c r="K183" s="4">
        <v>0.11963</v>
      </c>
      <c r="L183" s="4">
        <v>14086.000000000002</v>
      </c>
      <c r="M183" s="4">
        <f t="shared" si="105"/>
        <v>0.71522259466077986</v>
      </c>
      <c r="N183" s="64">
        <f t="shared" si="106"/>
        <v>4125.0920340952798</v>
      </c>
      <c r="O183" s="53">
        <f t="shared" si="107"/>
        <v>0.56887272907747144</v>
      </c>
      <c r="P183" s="4">
        <v>0.12348999999999999</v>
      </c>
      <c r="Q183" s="4">
        <v>9821</v>
      </c>
      <c r="R183" s="4">
        <f t="shared" si="108"/>
        <v>0.69479963794913024</v>
      </c>
      <c r="S183" s="64">
        <f t="shared" si="109"/>
        <v>4755.793893577048</v>
      </c>
      <c r="T183" s="53">
        <f t="shared" si="110"/>
        <v>0.49878967090352971</v>
      </c>
    </row>
    <row r="184" spans="1:20" x14ac:dyDescent="0.25">
      <c r="A184" s="4">
        <v>0.10869999999999999</v>
      </c>
      <c r="B184" s="4">
        <v>30011</v>
      </c>
      <c r="C184" s="4">
        <f t="shared" si="99"/>
        <v>0.72204090874328442</v>
      </c>
      <c r="D184" s="74">
        <f t="shared" si="100"/>
        <v>2728.9326672141569</v>
      </c>
      <c r="E184" s="75">
        <f t="shared" si="101"/>
        <v>0.7793011918652154</v>
      </c>
      <c r="F184" s="4">
        <v>0.11676</v>
      </c>
      <c r="G184" s="4">
        <v>19202</v>
      </c>
      <c r="H184" s="4">
        <f t="shared" si="102"/>
        <v>0.72027182303537363</v>
      </c>
      <c r="I184" s="64">
        <f t="shared" si="103"/>
        <v>3558.435835820479</v>
      </c>
      <c r="J184" s="53">
        <f t="shared" si="104"/>
        <v>0.65498867926340487</v>
      </c>
      <c r="K184" s="4">
        <v>0.11978999999999999</v>
      </c>
      <c r="L184" s="4">
        <v>14020</v>
      </c>
      <c r="M184" s="4">
        <f t="shared" si="105"/>
        <v>0.71617917424069888</v>
      </c>
      <c r="N184" s="64">
        <f t="shared" si="106"/>
        <v>4130.6091679701876</v>
      </c>
      <c r="O184" s="53">
        <f t="shared" si="107"/>
        <v>0.56469575113353487</v>
      </c>
      <c r="P184" s="4">
        <v>0.12304000000000001</v>
      </c>
      <c r="Q184" s="4">
        <v>9825</v>
      </c>
      <c r="R184" s="4">
        <f t="shared" si="108"/>
        <v>0.69226777434011666</v>
      </c>
      <c r="S184" s="64">
        <f t="shared" si="109"/>
        <v>4738.4636866606215</v>
      </c>
      <c r="T184" s="53">
        <f t="shared" si="110"/>
        <v>0.5026494778336994</v>
      </c>
    </row>
    <row r="185" spans="1:20" x14ac:dyDescent="0.25">
      <c r="A185" s="4">
        <v>0.10847</v>
      </c>
      <c r="B185" s="4">
        <v>29892.999999999996</v>
      </c>
      <c r="C185" s="4">
        <f t="shared" si="99"/>
        <v>0.72051313129148176</v>
      </c>
      <c r="D185" s="74">
        <f t="shared" si="100"/>
        <v>2723.158476657954</v>
      </c>
      <c r="E185" s="75">
        <f t="shared" si="101"/>
        <v>0.77953242324236149</v>
      </c>
      <c r="F185" s="4">
        <v>0.1163</v>
      </c>
      <c r="G185" s="4">
        <v>19028</v>
      </c>
      <c r="H185" s="4">
        <f t="shared" si="102"/>
        <v>0.71743416426014006</v>
      </c>
      <c r="I185" s="64">
        <f t="shared" si="103"/>
        <v>3544.4166470188566</v>
      </c>
      <c r="J185" s="53">
        <f t="shared" si="104"/>
        <v>0.65419800340524004</v>
      </c>
      <c r="K185" s="4">
        <v>0.11978999999999999</v>
      </c>
      <c r="L185" s="4">
        <v>14011.000000000002</v>
      </c>
      <c r="M185" s="4">
        <f t="shared" si="105"/>
        <v>0.71617917424069888</v>
      </c>
      <c r="N185" s="64">
        <f t="shared" si="106"/>
        <v>4130.6091679701876</v>
      </c>
      <c r="O185" s="53">
        <f t="shared" si="107"/>
        <v>0.56433325029471881</v>
      </c>
      <c r="P185" s="4">
        <v>0.12290999999999999</v>
      </c>
      <c r="Q185" s="4">
        <v>9731</v>
      </c>
      <c r="R185" s="4">
        <f t="shared" si="108"/>
        <v>0.69153634707529033</v>
      </c>
      <c r="S185" s="64">
        <f t="shared" si="109"/>
        <v>4733.4571824403192</v>
      </c>
      <c r="T185" s="53">
        <f t="shared" si="110"/>
        <v>0.49889408722315309</v>
      </c>
    </row>
    <row r="186" spans="1:20" x14ac:dyDescent="0.25">
      <c r="A186" s="4">
        <v>0.10808</v>
      </c>
      <c r="B186" s="4">
        <v>29687.000000000004</v>
      </c>
      <c r="C186" s="4">
        <f t="shared" si="99"/>
        <v>0.71792255213407707</v>
      </c>
      <c r="D186" s="74">
        <f t="shared" si="100"/>
        <v>2713.3674578887403</v>
      </c>
      <c r="E186" s="75">
        <f t="shared" si="101"/>
        <v>0.77975757463783257</v>
      </c>
      <c r="F186" s="4">
        <v>0.11645999999999999</v>
      </c>
      <c r="G186" s="4">
        <v>18921</v>
      </c>
      <c r="H186" s="4">
        <f t="shared" si="102"/>
        <v>0.71842117600804734</v>
      </c>
      <c r="I186" s="64">
        <f t="shared" si="103"/>
        <v>3549.2928866020288</v>
      </c>
      <c r="J186" s="53">
        <f t="shared" si="104"/>
        <v>0.64873303713918717</v>
      </c>
      <c r="K186" s="4">
        <v>0.11807999999999999</v>
      </c>
      <c r="L186" s="4">
        <v>13877.999999999998</v>
      </c>
      <c r="M186" s="4">
        <f t="shared" si="105"/>
        <v>0.70595572998031331</v>
      </c>
      <c r="N186" s="64">
        <f t="shared" si="106"/>
        <v>4071.644799682108</v>
      </c>
      <c r="O186" s="53">
        <f t="shared" si="107"/>
        <v>0.57528338403505308</v>
      </c>
      <c r="P186" s="4">
        <v>0.12163</v>
      </c>
      <c r="Q186" s="4">
        <v>9706</v>
      </c>
      <c r="R186" s="4">
        <f t="shared" si="108"/>
        <v>0.6843346016985401</v>
      </c>
      <c r="S186" s="64">
        <f t="shared" si="109"/>
        <v>4684.1623716558133</v>
      </c>
      <c r="T186" s="53">
        <f t="shared" si="110"/>
        <v>0.50814094988944214</v>
      </c>
    </row>
    <row r="187" spans="1:20" x14ac:dyDescent="0.25">
      <c r="A187" s="4">
        <v>0.10793999999999999</v>
      </c>
      <c r="B187" s="4">
        <v>29463</v>
      </c>
      <c r="C187" s="4">
        <f t="shared" si="99"/>
        <v>0.71699260064167547</v>
      </c>
      <c r="D187" s="74">
        <f t="shared" si="100"/>
        <v>2709.8527332023559</v>
      </c>
      <c r="E187" s="75">
        <f t="shared" si="101"/>
        <v>0.77588275654917149</v>
      </c>
      <c r="F187" s="4">
        <v>0.11606999999999999</v>
      </c>
      <c r="G187" s="4">
        <v>18822</v>
      </c>
      <c r="H187" s="4">
        <f t="shared" si="102"/>
        <v>0.71601533487252322</v>
      </c>
      <c r="I187" s="64">
        <f t="shared" si="103"/>
        <v>3537.4070526180453</v>
      </c>
      <c r="J187" s="53">
        <f t="shared" si="104"/>
        <v>0.64968269833216508</v>
      </c>
      <c r="K187" s="4">
        <v>0.11838</v>
      </c>
      <c r="L187" s="4">
        <v>13793</v>
      </c>
      <c r="M187" s="4">
        <f t="shared" si="105"/>
        <v>0.70774931669266172</v>
      </c>
      <c r="N187" s="64">
        <f t="shared" si="106"/>
        <v>4081.9894256975613</v>
      </c>
      <c r="O187" s="53">
        <f t="shared" si="107"/>
        <v>0.56886563790159983</v>
      </c>
      <c r="P187" s="4">
        <v>0.12168999999999999</v>
      </c>
      <c r="Q187" s="4">
        <v>9663</v>
      </c>
      <c r="R187" s="4">
        <f t="shared" si="108"/>
        <v>0.68467218351307524</v>
      </c>
      <c r="S187" s="64">
        <f t="shared" si="109"/>
        <v>4686.4730659113375</v>
      </c>
      <c r="T187" s="53">
        <f t="shared" si="110"/>
        <v>0.50539101768096295</v>
      </c>
    </row>
    <row r="188" spans="1:20" x14ac:dyDescent="0.25">
      <c r="A188" s="4">
        <v>0.10846</v>
      </c>
      <c r="B188" s="4">
        <v>29269</v>
      </c>
      <c r="C188" s="4">
        <f t="shared" si="99"/>
        <v>0.7204467061848816</v>
      </c>
      <c r="D188" s="74">
        <f t="shared" si="100"/>
        <v>2722.9074248946408</v>
      </c>
      <c r="E188" s="75">
        <f t="shared" si="101"/>
        <v>0.76340086240888572</v>
      </c>
      <c r="F188" s="4">
        <v>0.11523</v>
      </c>
      <c r="G188" s="4">
        <v>18542</v>
      </c>
      <c r="H188" s="4">
        <f t="shared" si="102"/>
        <v>0.71083352319600979</v>
      </c>
      <c r="I188" s="64">
        <f t="shared" si="103"/>
        <v>3511.8067948063872</v>
      </c>
      <c r="J188" s="53">
        <f t="shared" si="104"/>
        <v>0.64938305807580787</v>
      </c>
      <c r="K188" s="4">
        <v>0.11739999999999999</v>
      </c>
      <c r="L188" s="4">
        <v>13665</v>
      </c>
      <c r="M188" s="4">
        <f t="shared" si="105"/>
        <v>0.70189026676565702</v>
      </c>
      <c r="N188" s="64">
        <f t="shared" si="106"/>
        <v>4048.1969807137493</v>
      </c>
      <c r="O188" s="53">
        <f t="shared" si="107"/>
        <v>0.57303490724631367</v>
      </c>
      <c r="P188" s="4">
        <v>0.12179</v>
      </c>
      <c r="Q188" s="4">
        <v>9626</v>
      </c>
      <c r="R188" s="4">
        <f t="shared" si="108"/>
        <v>0.68523481987063395</v>
      </c>
      <c r="S188" s="64">
        <f t="shared" si="109"/>
        <v>4690.3242230038768</v>
      </c>
      <c r="T188" s="53">
        <f t="shared" si="110"/>
        <v>0.5026294348050202</v>
      </c>
    </row>
    <row r="189" spans="1:20" x14ac:dyDescent="0.25">
      <c r="A189" s="4">
        <v>0.10745</v>
      </c>
      <c r="B189" s="4">
        <v>29180</v>
      </c>
      <c r="C189" s="4">
        <f t="shared" si="99"/>
        <v>0.71373777041826969</v>
      </c>
      <c r="D189" s="74">
        <f t="shared" si="100"/>
        <v>2697.551196800011</v>
      </c>
      <c r="E189" s="75">
        <f t="shared" si="101"/>
        <v>0.77545465914763767</v>
      </c>
      <c r="F189" s="4">
        <v>0.11469</v>
      </c>
      <c r="G189" s="4">
        <v>18575</v>
      </c>
      <c r="H189" s="4">
        <f t="shared" si="102"/>
        <v>0.70750235854682264</v>
      </c>
      <c r="I189" s="64">
        <f t="shared" si="103"/>
        <v>3495.3494862131784</v>
      </c>
      <c r="J189" s="53">
        <f t="shared" si="104"/>
        <v>0.65667913583569792</v>
      </c>
      <c r="K189" s="4">
        <v>0.11805</v>
      </c>
      <c r="L189" s="4">
        <v>13561.999999999998</v>
      </c>
      <c r="M189" s="4">
        <f t="shared" si="105"/>
        <v>0.70577637130907855</v>
      </c>
      <c r="N189" s="64">
        <f t="shared" si="106"/>
        <v>4070.6103370805636</v>
      </c>
      <c r="O189" s="53">
        <f t="shared" si="107"/>
        <v>0.56247003841299859</v>
      </c>
      <c r="P189" s="4">
        <v>0.12177</v>
      </c>
      <c r="Q189" s="4">
        <v>9515</v>
      </c>
      <c r="R189" s="4">
        <f t="shared" si="108"/>
        <v>0.68512229259912216</v>
      </c>
      <c r="S189" s="64">
        <f t="shared" si="109"/>
        <v>4689.5539915853687</v>
      </c>
      <c r="T189" s="53">
        <f t="shared" si="110"/>
        <v>0.49699669664931967</v>
      </c>
    </row>
    <row r="190" spans="1:20" x14ac:dyDescent="0.25">
      <c r="A190" s="4">
        <v>0.10700999999999999</v>
      </c>
      <c r="B190" s="4">
        <v>28871.999999999996</v>
      </c>
      <c r="C190" s="4">
        <f t="shared" si="99"/>
        <v>0.71081506572786446</v>
      </c>
      <c r="D190" s="74">
        <f t="shared" si="100"/>
        <v>2686.504919214231</v>
      </c>
      <c r="E190" s="75">
        <f t="shared" si="101"/>
        <v>0.77359223658242038</v>
      </c>
      <c r="F190" s="4">
        <v>0.11418</v>
      </c>
      <c r="G190" s="4">
        <v>18431</v>
      </c>
      <c r="H190" s="4">
        <f t="shared" si="102"/>
        <v>0.70435625860036799</v>
      </c>
      <c r="I190" s="64">
        <f t="shared" si="103"/>
        <v>3479.8064725418144</v>
      </c>
      <c r="J190" s="53">
        <f t="shared" si="104"/>
        <v>0.65742213561055629</v>
      </c>
      <c r="K190" s="4">
        <v>0.11741</v>
      </c>
      <c r="L190" s="4">
        <v>13558</v>
      </c>
      <c r="M190" s="4">
        <f t="shared" si="105"/>
        <v>0.70195005298940205</v>
      </c>
      <c r="N190" s="64">
        <f t="shared" si="106"/>
        <v>4048.541801580931</v>
      </c>
      <c r="O190" s="53">
        <f t="shared" si="107"/>
        <v>0.56845107185168264</v>
      </c>
      <c r="P190" s="4">
        <v>0.12066</v>
      </c>
      <c r="Q190" s="4">
        <v>9517</v>
      </c>
      <c r="R190" s="4">
        <f t="shared" si="108"/>
        <v>0.67887702903022162</v>
      </c>
      <c r="S190" s="64">
        <f t="shared" si="109"/>
        <v>4646.8061478581803</v>
      </c>
      <c r="T190" s="53">
        <f t="shared" si="110"/>
        <v>0.50628929990432836</v>
      </c>
    </row>
    <row r="191" spans="1:20" x14ac:dyDescent="0.25">
      <c r="A191" s="4">
        <v>0.10611999999999999</v>
      </c>
      <c r="B191" s="4">
        <v>28773</v>
      </c>
      <c r="C191" s="4">
        <f t="shared" si="99"/>
        <v>0.70490323124045395</v>
      </c>
      <c r="D191" s="74">
        <f t="shared" si="100"/>
        <v>2664.1613122793592</v>
      </c>
      <c r="E191" s="75">
        <f t="shared" si="101"/>
        <v>0.78392519892121537</v>
      </c>
      <c r="F191" s="4">
        <v>0.11402</v>
      </c>
      <c r="G191" s="4">
        <v>18202</v>
      </c>
      <c r="H191" s="4">
        <f t="shared" si="102"/>
        <v>0.70336924685246061</v>
      </c>
      <c r="I191" s="64">
        <f t="shared" si="103"/>
        <v>3474.9302329586417</v>
      </c>
      <c r="J191" s="53">
        <f t="shared" si="104"/>
        <v>0.65107727591299547</v>
      </c>
      <c r="K191" s="4">
        <v>0.11685</v>
      </c>
      <c r="L191" s="4">
        <v>13375</v>
      </c>
      <c r="M191" s="4">
        <f t="shared" si="105"/>
        <v>0.698602024459685</v>
      </c>
      <c r="N191" s="64">
        <f t="shared" si="106"/>
        <v>4029.2318330187532</v>
      </c>
      <c r="O191" s="53">
        <f t="shared" si="107"/>
        <v>0.56616627165095423</v>
      </c>
      <c r="P191" s="4">
        <v>0.12086999999999999</v>
      </c>
      <c r="Q191" s="4">
        <v>9537</v>
      </c>
      <c r="R191" s="4">
        <f t="shared" si="108"/>
        <v>0.68005856538109466</v>
      </c>
      <c r="S191" s="64">
        <f t="shared" si="109"/>
        <v>4654.8935777525139</v>
      </c>
      <c r="T191" s="53">
        <f t="shared" si="110"/>
        <v>0.50559184463908591</v>
      </c>
    </row>
    <row r="192" spans="1:20" x14ac:dyDescent="0.25">
      <c r="A192" s="4">
        <v>0.10596</v>
      </c>
      <c r="B192" s="4">
        <v>28652</v>
      </c>
      <c r="C192" s="4">
        <f t="shared" si="99"/>
        <v>0.70384042953485204</v>
      </c>
      <c r="D192" s="74">
        <f t="shared" si="100"/>
        <v>2660.1444840663485</v>
      </c>
      <c r="E192" s="75">
        <f t="shared" si="101"/>
        <v>0.78298781766256553</v>
      </c>
      <c r="F192" s="4">
        <v>0.11352999999999999</v>
      </c>
      <c r="G192" s="4">
        <v>18163</v>
      </c>
      <c r="H192" s="4">
        <f t="shared" si="102"/>
        <v>0.70034652337449443</v>
      </c>
      <c r="I192" s="64">
        <f t="shared" si="103"/>
        <v>3459.9967492351739</v>
      </c>
      <c r="J192" s="53">
        <f t="shared" si="104"/>
        <v>0.65530247506224681</v>
      </c>
      <c r="K192" s="4">
        <v>0.11619</v>
      </c>
      <c r="L192" s="4">
        <v>13339</v>
      </c>
      <c r="M192" s="4">
        <f t="shared" si="105"/>
        <v>0.69465613369251866</v>
      </c>
      <c r="N192" s="64">
        <f t="shared" si="106"/>
        <v>4006.4736557847577</v>
      </c>
      <c r="O192" s="53">
        <f t="shared" si="107"/>
        <v>0.57107533787388876</v>
      </c>
      <c r="P192" s="4">
        <v>0.11939999999999999</v>
      </c>
      <c r="Q192" s="4">
        <v>9377</v>
      </c>
      <c r="R192" s="4">
        <f t="shared" si="108"/>
        <v>0.67178781092498308</v>
      </c>
      <c r="S192" s="64">
        <f t="shared" si="109"/>
        <v>4598.2815684921825</v>
      </c>
      <c r="T192" s="53">
        <f t="shared" si="110"/>
        <v>0.50942538696798523</v>
      </c>
    </row>
    <row r="193" spans="1:20" x14ac:dyDescent="0.25">
      <c r="A193" s="4">
        <v>0.10496999999999999</v>
      </c>
      <c r="B193" s="4">
        <v>28342</v>
      </c>
      <c r="C193" s="4">
        <f t="shared" si="99"/>
        <v>0.69726434398144033</v>
      </c>
      <c r="D193" s="74">
        <f t="shared" si="100"/>
        <v>2635.2903594983445</v>
      </c>
      <c r="E193" s="75">
        <f t="shared" si="101"/>
        <v>0.78919452024301384</v>
      </c>
      <c r="F193" s="4">
        <v>0.11448</v>
      </c>
      <c r="G193" s="4">
        <v>18035</v>
      </c>
      <c r="H193" s="4">
        <f t="shared" si="102"/>
        <v>0.70620690562769417</v>
      </c>
      <c r="I193" s="64">
        <f t="shared" si="103"/>
        <v>3488.9494217602637</v>
      </c>
      <c r="J193" s="53">
        <f t="shared" si="104"/>
        <v>0.63992990535579342</v>
      </c>
      <c r="K193" s="4">
        <v>0.11509999999999999</v>
      </c>
      <c r="L193" s="4">
        <v>13300</v>
      </c>
      <c r="M193" s="4">
        <f t="shared" si="105"/>
        <v>0.68813943530431965</v>
      </c>
      <c r="N193" s="64">
        <f t="shared" si="106"/>
        <v>3968.8881812619466</v>
      </c>
      <c r="O193" s="53">
        <f t="shared" si="107"/>
        <v>0.58024128995308633</v>
      </c>
      <c r="P193" s="4">
        <v>0.11676</v>
      </c>
      <c r="Q193" s="4">
        <v>9304</v>
      </c>
      <c r="R193" s="4">
        <f t="shared" si="108"/>
        <v>0.6569342110854357</v>
      </c>
      <c r="S193" s="64">
        <f t="shared" si="109"/>
        <v>4496.6110212491394</v>
      </c>
      <c r="T193" s="53">
        <f t="shared" si="110"/>
        <v>0.52857528263812248</v>
      </c>
    </row>
    <row r="194" spans="1:20" x14ac:dyDescent="0.25">
      <c r="A194" s="4">
        <v>0.10536999999999999</v>
      </c>
      <c r="B194" s="4">
        <v>28285</v>
      </c>
      <c r="C194" s="4">
        <f t="shared" si="99"/>
        <v>0.69992134824544505</v>
      </c>
      <c r="D194" s="74">
        <f t="shared" si="100"/>
        <v>2645.3324300308709</v>
      </c>
      <c r="E194" s="75">
        <f t="shared" si="101"/>
        <v>0.78163893577052268</v>
      </c>
      <c r="F194" s="4">
        <v>0.11289</v>
      </c>
      <c r="G194" s="4">
        <v>17924</v>
      </c>
      <c r="H194" s="4">
        <f t="shared" si="102"/>
        <v>0.69639847638286512</v>
      </c>
      <c r="I194" s="64">
        <f t="shared" si="103"/>
        <v>3440.4917909024825</v>
      </c>
      <c r="J194" s="53">
        <f t="shared" si="104"/>
        <v>0.6540327417172872</v>
      </c>
      <c r="K194" s="4">
        <v>0.11570999999999999</v>
      </c>
      <c r="L194" s="4">
        <v>13114</v>
      </c>
      <c r="M194" s="4">
        <f t="shared" si="105"/>
        <v>0.69178639495276129</v>
      </c>
      <c r="N194" s="64">
        <f t="shared" si="106"/>
        <v>3989.9222541600329</v>
      </c>
      <c r="O194" s="53">
        <f t="shared" si="107"/>
        <v>0.56611026316907276</v>
      </c>
      <c r="P194" s="4">
        <v>0.11874</v>
      </c>
      <c r="Q194" s="4">
        <v>9319</v>
      </c>
      <c r="R194" s="4">
        <f t="shared" si="108"/>
        <v>0.66807441096509623</v>
      </c>
      <c r="S194" s="64">
        <f t="shared" si="109"/>
        <v>4572.8639316814215</v>
      </c>
      <c r="T194" s="53">
        <f t="shared" si="110"/>
        <v>0.51191816941352963</v>
      </c>
    </row>
    <row r="195" spans="1:20" x14ac:dyDescent="0.25">
      <c r="A195" s="4">
        <v>0.10521999999999999</v>
      </c>
      <c r="B195" s="4">
        <v>28005.999999999996</v>
      </c>
      <c r="C195" s="4">
        <f t="shared" si="99"/>
        <v>0.69892497164644329</v>
      </c>
      <c r="D195" s="74">
        <f t="shared" si="100"/>
        <v>2641.5666535811738</v>
      </c>
      <c r="E195" s="75">
        <f t="shared" si="101"/>
        <v>0.77613711387505235</v>
      </c>
      <c r="F195" s="4">
        <v>0.11311</v>
      </c>
      <c r="G195" s="4">
        <v>17837</v>
      </c>
      <c r="H195" s="4">
        <f t="shared" si="102"/>
        <v>0.69775561753623772</v>
      </c>
      <c r="I195" s="64">
        <f t="shared" si="103"/>
        <v>3447.1966203293455</v>
      </c>
      <c r="J195" s="53">
        <f t="shared" si="104"/>
        <v>0.64832879159278223</v>
      </c>
      <c r="K195" s="4">
        <v>0.11511</v>
      </c>
      <c r="L195" s="4">
        <v>13136</v>
      </c>
      <c r="M195" s="4">
        <f t="shared" si="105"/>
        <v>0.68819922152806456</v>
      </c>
      <c r="N195" s="64">
        <f t="shared" si="106"/>
        <v>3969.2330021291286</v>
      </c>
      <c r="O195" s="53">
        <f t="shared" si="107"/>
        <v>0.57298686731090176</v>
      </c>
      <c r="P195" s="4">
        <v>0.11783</v>
      </c>
      <c r="Q195" s="4">
        <v>9262</v>
      </c>
      <c r="R195" s="4">
        <f t="shared" si="108"/>
        <v>0.66295442011131289</v>
      </c>
      <c r="S195" s="64">
        <f t="shared" si="109"/>
        <v>4537.8184021393126</v>
      </c>
      <c r="T195" s="53">
        <f t="shared" si="110"/>
        <v>0.51667606447771985</v>
      </c>
    </row>
    <row r="196" spans="1:20" x14ac:dyDescent="0.25">
      <c r="A196" s="4">
        <v>0.10457</v>
      </c>
      <c r="B196" s="4">
        <v>27802</v>
      </c>
      <c r="C196" s="4">
        <f t="shared" si="99"/>
        <v>0.6946073397174356</v>
      </c>
      <c r="D196" s="74">
        <f t="shared" si="100"/>
        <v>2625.2482889658177</v>
      </c>
      <c r="E196" s="75">
        <f t="shared" si="101"/>
        <v>0.78009192922400283</v>
      </c>
      <c r="F196" s="4">
        <v>0.11183</v>
      </c>
      <c r="G196" s="4">
        <v>17752</v>
      </c>
      <c r="H196" s="4">
        <f t="shared" si="102"/>
        <v>0.68985952355297908</v>
      </c>
      <c r="I196" s="64">
        <f t="shared" si="103"/>
        <v>3408.1867036639615</v>
      </c>
      <c r="J196" s="53">
        <f t="shared" si="104"/>
        <v>0.66009453998585155</v>
      </c>
      <c r="K196" s="4">
        <v>0.11468</v>
      </c>
      <c r="L196" s="4">
        <v>13036</v>
      </c>
      <c r="M196" s="4">
        <f t="shared" si="105"/>
        <v>0.685628413907032</v>
      </c>
      <c r="N196" s="64">
        <f t="shared" si="106"/>
        <v>3954.4057048403133</v>
      </c>
      <c r="O196" s="53">
        <f t="shared" si="107"/>
        <v>0.572897094228906</v>
      </c>
      <c r="P196" s="4">
        <v>0.11695999999999999</v>
      </c>
      <c r="Q196" s="4">
        <v>9170</v>
      </c>
      <c r="R196" s="4">
        <f t="shared" si="108"/>
        <v>0.6580594838005529</v>
      </c>
      <c r="S196" s="64">
        <f t="shared" si="109"/>
        <v>4504.3133354342181</v>
      </c>
      <c r="T196" s="53">
        <f t="shared" si="110"/>
        <v>0.51918237172460846</v>
      </c>
    </row>
    <row r="197" spans="1:20" x14ac:dyDescent="0.25">
      <c r="A197" s="4">
        <v>0.10496</v>
      </c>
      <c r="B197" s="4">
        <v>27711.000000000004</v>
      </c>
      <c r="C197" s="4">
        <f t="shared" si="99"/>
        <v>0.69719791887484028</v>
      </c>
      <c r="D197" s="74">
        <f t="shared" si="100"/>
        <v>2635.0393077350313</v>
      </c>
      <c r="E197" s="75">
        <f t="shared" si="101"/>
        <v>0.77177110756568945</v>
      </c>
      <c r="F197" s="4">
        <v>0.11087999999999999</v>
      </c>
      <c r="G197" s="4">
        <v>17566</v>
      </c>
      <c r="H197" s="4">
        <f t="shared" si="102"/>
        <v>0.68399914129977923</v>
      </c>
      <c r="I197" s="64">
        <f t="shared" si="103"/>
        <v>3379.2340311388716</v>
      </c>
      <c r="J197" s="53">
        <f t="shared" si="104"/>
        <v>0.66441884961932285</v>
      </c>
      <c r="K197" s="4">
        <v>0.11445999999999999</v>
      </c>
      <c r="L197" s="4">
        <v>12874</v>
      </c>
      <c r="M197" s="4">
        <f t="shared" si="105"/>
        <v>0.68431311698464314</v>
      </c>
      <c r="N197" s="64">
        <f t="shared" si="106"/>
        <v>3946.8196457623144</v>
      </c>
      <c r="O197" s="53">
        <f t="shared" si="107"/>
        <v>0.56795464778607896</v>
      </c>
      <c r="P197" s="4">
        <v>0.11778999999999999</v>
      </c>
      <c r="Q197" s="4">
        <v>9131</v>
      </c>
      <c r="R197" s="4">
        <f t="shared" si="108"/>
        <v>0.66272936556828943</v>
      </c>
      <c r="S197" s="64">
        <f t="shared" si="109"/>
        <v>4536.2779393022956</v>
      </c>
      <c r="T197" s="53">
        <f t="shared" si="110"/>
        <v>0.50971430346847235</v>
      </c>
    </row>
    <row r="198" spans="1:20" x14ac:dyDescent="0.25">
      <c r="A198" s="4">
        <v>0.10357999999999999</v>
      </c>
      <c r="B198" s="4">
        <v>27369</v>
      </c>
      <c r="C198" s="4">
        <f t="shared" si="99"/>
        <v>0.68803125416402389</v>
      </c>
      <c r="D198" s="74">
        <f t="shared" si="100"/>
        <v>2600.3941643978137</v>
      </c>
      <c r="E198" s="75">
        <f t="shared" si="101"/>
        <v>0.78269233005790773</v>
      </c>
      <c r="F198" s="4">
        <v>0.11094999999999999</v>
      </c>
      <c r="G198" s="4">
        <v>17485</v>
      </c>
      <c r="H198" s="4">
        <f t="shared" si="102"/>
        <v>0.68443095893948869</v>
      </c>
      <c r="I198" s="64">
        <f t="shared" si="103"/>
        <v>3381.3673859565097</v>
      </c>
      <c r="J198" s="53">
        <f t="shared" si="104"/>
        <v>0.66052084003554379</v>
      </c>
      <c r="K198" s="4">
        <v>0.11354</v>
      </c>
      <c r="L198" s="4">
        <v>12952</v>
      </c>
      <c r="M198" s="4">
        <f t="shared" si="105"/>
        <v>0.67881278440010817</v>
      </c>
      <c r="N198" s="64">
        <f t="shared" si="106"/>
        <v>3915.096125981594</v>
      </c>
      <c r="O198" s="53">
        <f t="shared" si="107"/>
        <v>0.58069313554519331</v>
      </c>
      <c r="P198" s="4">
        <v>0.11663999999999999</v>
      </c>
      <c r="Q198" s="4">
        <v>9083</v>
      </c>
      <c r="R198" s="4">
        <f t="shared" si="108"/>
        <v>0.65625904745636532</v>
      </c>
      <c r="S198" s="64">
        <f t="shared" si="109"/>
        <v>4491.989632738092</v>
      </c>
      <c r="T198" s="53">
        <f t="shared" si="110"/>
        <v>0.51708223087772531</v>
      </c>
    </row>
    <row r="199" spans="1:20" x14ac:dyDescent="0.25">
      <c r="A199" s="4">
        <v>0.10291</v>
      </c>
      <c r="B199" s="4">
        <v>27306.999999999996</v>
      </c>
      <c r="C199" s="4">
        <f t="shared" si="99"/>
        <v>0.68358077202181611</v>
      </c>
      <c r="D199" s="74">
        <f t="shared" si="100"/>
        <v>2583.5736962558317</v>
      </c>
      <c r="E199" s="75">
        <f t="shared" si="101"/>
        <v>0.79112078661623819</v>
      </c>
      <c r="F199" s="4">
        <v>0.11019999999999999</v>
      </c>
      <c r="G199" s="4">
        <v>17356</v>
      </c>
      <c r="H199" s="4">
        <f t="shared" si="102"/>
        <v>0.67980434137117307</v>
      </c>
      <c r="I199" s="64">
        <f t="shared" si="103"/>
        <v>3358.5100129103862</v>
      </c>
      <c r="J199" s="53">
        <f t="shared" si="104"/>
        <v>0.66460247377403636</v>
      </c>
      <c r="K199" s="4">
        <v>0.11423</v>
      </c>
      <c r="L199" s="4">
        <v>12828.999999999998</v>
      </c>
      <c r="M199" s="4">
        <f t="shared" si="105"/>
        <v>0.68293803383850937</v>
      </c>
      <c r="N199" s="64">
        <f t="shared" si="106"/>
        <v>3938.8887658171348</v>
      </c>
      <c r="O199" s="53">
        <f t="shared" si="107"/>
        <v>0.56825084184061936</v>
      </c>
      <c r="P199" s="4">
        <v>0.11677999999999999</v>
      </c>
      <c r="Q199" s="4">
        <v>8947</v>
      </c>
      <c r="R199" s="4">
        <f t="shared" si="108"/>
        <v>0.65704673835694738</v>
      </c>
      <c r="S199" s="64">
        <f t="shared" si="109"/>
        <v>4497.3812526676475</v>
      </c>
      <c r="T199" s="53">
        <f t="shared" si="110"/>
        <v>0.50811944741107584</v>
      </c>
    </row>
    <row r="200" spans="1:20" x14ac:dyDescent="0.25">
      <c r="A200" s="4">
        <v>0.10338</v>
      </c>
      <c r="B200" s="4">
        <v>27097</v>
      </c>
      <c r="C200" s="4">
        <f t="shared" si="99"/>
        <v>0.68670275203202158</v>
      </c>
      <c r="D200" s="74">
        <f t="shared" si="100"/>
        <v>2595.3731291315507</v>
      </c>
      <c r="E200" s="75">
        <f t="shared" si="101"/>
        <v>0.77791494927106319</v>
      </c>
      <c r="F200" s="4">
        <v>0.11065</v>
      </c>
      <c r="G200" s="4">
        <v>17172</v>
      </c>
      <c r="H200" s="4">
        <f t="shared" si="102"/>
        <v>0.68258031191216251</v>
      </c>
      <c r="I200" s="64">
        <f t="shared" si="103"/>
        <v>3372.2244367380604</v>
      </c>
      <c r="J200" s="53">
        <f t="shared" si="104"/>
        <v>0.65221914732600272</v>
      </c>
      <c r="K200" s="4">
        <v>0.11298999999999999</v>
      </c>
      <c r="L200" s="4">
        <v>12691</v>
      </c>
      <c r="M200" s="4">
        <f t="shared" si="105"/>
        <v>0.67552454209413615</v>
      </c>
      <c r="N200" s="64">
        <f t="shared" si="106"/>
        <v>3896.1309782865974</v>
      </c>
      <c r="O200" s="53">
        <f t="shared" si="107"/>
        <v>0.57454422413525286</v>
      </c>
      <c r="P200" s="4">
        <v>0.11613999999999999</v>
      </c>
      <c r="Q200" s="4">
        <v>8953</v>
      </c>
      <c r="R200" s="4">
        <f t="shared" si="108"/>
        <v>0.65344586566857232</v>
      </c>
      <c r="S200" s="64">
        <f t="shared" si="109"/>
        <v>4472.7338472753936</v>
      </c>
      <c r="T200" s="53">
        <f t="shared" si="110"/>
        <v>0.51407947264676412</v>
      </c>
    </row>
    <row r="201" spans="1:20" x14ac:dyDescent="0.25">
      <c r="A201" s="4">
        <v>0.10239999999999999</v>
      </c>
      <c r="B201" s="4">
        <v>26915</v>
      </c>
      <c r="C201" s="4">
        <f t="shared" si="99"/>
        <v>0.68019309158521002</v>
      </c>
      <c r="D201" s="74">
        <f t="shared" si="100"/>
        <v>2570.77005632686</v>
      </c>
      <c r="E201" s="75">
        <f t="shared" si="101"/>
        <v>0.78755053824247168</v>
      </c>
      <c r="F201" s="4">
        <v>0.11047999999999999</v>
      </c>
      <c r="G201" s="4">
        <v>17167</v>
      </c>
      <c r="H201" s="4">
        <f t="shared" si="102"/>
        <v>0.68153161193001099</v>
      </c>
      <c r="I201" s="64">
        <f t="shared" si="103"/>
        <v>3367.0434321809394</v>
      </c>
      <c r="J201" s="53">
        <f t="shared" si="104"/>
        <v>0.65403739040869202</v>
      </c>
      <c r="K201" s="4">
        <v>0.11255</v>
      </c>
      <c r="L201" s="4">
        <v>12679.000000000002</v>
      </c>
      <c r="M201" s="4">
        <f t="shared" si="105"/>
        <v>0.67289394824935855</v>
      </c>
      <c r="N201" s="64">
        <f t="shared" si="106"/>
        <v>3880.9588601306004</v>
      </c>
      <c r="O201" s="53">
        <f t="shared" si="107"/>
        <v>0.5784977037207587</v>
      </c>
      <c r="P201" s="4">
        <v>0.11595</v>
      </c>
      <c r="Q201" s="4">
        <v>8779</v>
      </c>
      <c r="R201" s="4">
        <f t="shared" si="108"/>
        <v>0.65237685658921096</v>
      </c>
      <c r="S201" s="64">
        <f t="shared" si="109"/>
        <v>4465.416648799569</v>
      </c>
      <c r="T201" s="53">
        <f t="shared" si="110"/>
        <v>0.50574181717106281</v>
      </c>
    </row>
    <row r="202" spans="1:20" x14ac:dyDescent="0.25">
      <c r="A202" s="4">
        <v>0.10206</v>
      </c>
      <c r="B202" s="4">
        <v>26844</v>
      </c>
      <c r="C202" s="4">
        <f t="shared" si="99"/>
        <v>0.677934637960806</v>
      </c>
      <c r="D202" s="74">
        <f t="shared" si="100"/>
        <v>2562.2342963742121</v>
      </c>
      <c r="E202" s="75">
        <f t="shared" si="101"/>
        <v>0.79071515733607156</v>
      </c>
      <c r="F202" s="4">
        <v>0.10924</v>
      </c>
      <c r="G202" s="4">
        <v>17037</v>
      </c>
      <c r="H202" s="4">
        <f t="shared" si="102"/>
        <v>0.67388227088372921</v>
      </c>
      <c r="I202" s="64">
        <f t="shared" si="103"/>
        <v>3329.252575411349</v>
      </c>
      <c r="J202" s="53">
        <f t="shared" si="104"/>
        <v>0.66390393311607843</v>
      </c>
      <c r="K202" s="4">
        <v>0.11132</v>
      </c>
      <c r="L202" s="4">
        <v>12480</v>
      </c>
      <c r="M202" s="4">
        <f t="shared" si="105"/>
        <v>0.66554024272873036</v>
      </c>
      <c r="N202" s="64">
        <f t="shared" si="106"/>
        <v>3838.5458934672452</v>
      </c>
      <c r="O202" s="53">
        <f t="shared" si="107"/>
        <v>0.58207081759390766</v>
      </c>
      <c r="P202" s="4">
        <v>0.11537</v>
      </c>
      <c r="Q202" s="4">
        <v>8872</v>
      </c>
      <c r="R202" s="4">
        <f t="shared" si="108"/>
        <v>0.64911356571537104</v>
      </c>
      <c r="S202" s="64">
        <f t="shared" si="109"/>
        <v>4443.0799376628402</v>
      </c>
      <c r="T202" s="53">
        <f t="shared" si="110"/>
        <v>0.51625119443756684</v>
      </c>
    </row>
    <row r="203" spans="1:20" x14ac:dyDescent="0.25">
      <c r="A203" s="4">
        <v>0.10142999999999999</v>
      </c>
      <c r="B203" s="4">
        <v>26603</v>
      </c>
      <c r="C203" s="4">
        <f t="shared" si="99"/>
        <v>0.6737498562449985</v>
      </c>
      <c r="D203" s="74">
        <f t="shared" si="100"/>
        <v>2546.4180352854823</v>
      </c>
      <c r="E203" s="75">
        <f t="shared" si="101"/>
        <v>0.79338087128647117</v>
      </c>
      <c r="F203" s="4">
        <v>0.10851999999999999</v>
      </c>
      <c r="G203" s="4">
        <v>16826</v>
      </c>
      <c r="H203" s="4">
        <f t="shared" si="102"/>
        <v>0.6694407180181462</v>
      </c>
      <c r="I203" s="64">
        <f t="shared" si="103"/>
        <v>3307.3094972870699</v>
      </c>
      <c r="J203" s="53">
        <f t="shared" si="104"/>
        <v>0.66441100217172544</v>
      </c>
      <c r="K203" s="4">
        <v>0.11132</v>
      </c>
      <c r="L203" s="4">
        <v>12480</v>
      </c>
      <c r="M203" s="4">
        <f t="shared" si="105"/>
        <v>0.66554024272873036</v>
      </c>
      <c r="N203" s="64">
        <f t="shared" si="106"/>
        <v>3838.5458934672452</v>
      </c>
      <c r="O203" s="53">
        <f t="shared" si="107"/>
        <v>0.58207081759390766</v>
      </c>
      <c r="P203" s="4">
        <v>0.11544</v>
      </c>
      <c r="Q203" s="4">
        <v>8762</v>
      </c>
      <c r="R203" s="4">
        <f t="shared" si="108"/>
        <v>0.64950741116566202</v>
      </c>
      <c r="S203" s="64">
        <f t="shared" si="109"/>
        <v>4445.7757476276183</v>
      </c>
      <c r="T203" s="53">
        <f t="shared" si="110"/>
        <v>0.5092322901904518</v>
      </c>
    </row>
    <row r="204" spans="1:20" x14ac:dyDescent="0.25">
      <c r="A204" s="4">
        <v>0.10124</v>
      </c>
      <c r="B204" s="4">
        <v>26303</v>
      </c>
      <c r="C204" s="4">
        <f t="shared" si="99"/>
        <v>0.67248777921959635</v>
      </c>
      <c r="D204" s="74">
        <f t="shared" si="100"/>
        <v>2541.6480517825321</v>
      </c>
      <c r="E204" s="75">
        <f t="shared" si="101"/>
        <v>0.78738107793489653</v>
      </c>
      <c r="F204" s="4">
        <v>0.10886</v>
      </c>
      <c r="G204" s="4">
        <v>16763</v>
      </c>
      <c r="H204" s="4">
        <f t="shared" si="102"/>
        <v>0.67153811798244922</v>
      </c>
      <c r="I204" s="64">
        <f t="shared" si="103"/>
        <v>3317.6715064013129</v>
      </c>
      <c r="J204" s="53">
        <f t="shared" si="104"/>
        <v>0.65779502737774864</v>
      </c>
      <c r="K204" s="4">
        <v>0.11107</v>
      </c>
      <c r="L204" s="4">
        <v>12434</v>
      </c>
      <c r="M204" s="4">
        <f t="shared" si="105"/>
        <v>0.66404558713510675</v>
      </c>
      <c r="N204" s="64">
        <f t="shared" si="106"/>
        <v>3829.9253717877014</v>
      </c>
      <c r="O204" s="53">
        <f t="shared" si="107"/>
        <v>0.58253893237803167</v>
      </c>
      <c r="P204" s="4">
        <v>0.11395999999999999</v>
      </c>
      <c r="Q204" s="4">
        <v>8752</v>
      </c>
      <c r="R204" s="4">
        <f t="shared" si="108"/>
        <v>0.64118039307379449</v>
      </c>
      <c r="S204" s="64">
        <f t="shared" si="109"/>
        <v>4388.7786226580329</v>
      </c>
      <c r="T204" s="53">
        <f t="shared" si="110"/>
        <v>0.52194861492886357</v>
      </c>
    </row>
    <row r="205" spans="1:20" x14ac:dyDescent="0.25">
      <c r="A205" s="4">
        <v>0.10119</v>
      </c>
      <c r="B205" s="4">
        <v>26257.000000000004</v>
      </c>
      <c r="C205" s="4">
        <f t="shared" si="99"/>
        <v>0.67215565368659569</v>
      </c>
      <c r="D205" s="74">
        <f t="shared" si="100"/>
        <v>2540.3927929659667</v>
      </c>
      <c r="E205" s="75">
        <f t="shared" si="101"/>
        <v>0.78678101910487808</v>
      </c>
      <c r="F205" s="4">
        <v>0.10821</v>
      </c>
      <c r="G205" s="4">
        <v>16630</v>
      </c>
      <c r="H205" s="4">
        <f t="shared" si="102"/>
        <v>0.66752838275657578</v>
      </c>
      <c r="I205" s="64">
        <f t="shared" si="103"/>
        <v>3297.8617830946728</v>
      </c>
      <c r="J205" s="53">
        <f t="shared" si="104"/>
        <v>0.66043937264111297</v>
      </c>
      <c r="K205" s="4">
        <v>0.11108999999999999</v>
      </c>
      <c r="L205" s="4">
        <v>12302</v>
      </c>
      <c r="M205" s="4">
        <f t="shared" si="105"/>
        <v>0.66416515958259659</v>
      </c>
      <c r="N205" s="64">
        <f t="shared" si="106"/>
        <v>3830.6150135220651</v>
      </c>
      <c r="O205" s="53">
        <f t="shared" si="107"/>
        <v>0.57614715990822518</v>
      </c>
      <c r="P205" s="4">
        <v>0.11302999999999999</v>
      </c>
      <c r="Q205" s="4">
        <v>8676</v>
      </c>
      <c r="R205" s="4">
        <f t="shared" si="108"/>
        <v>0.63594787494849947</v>
      </c>
      <c r="S205" s="64">
        <f t="shared" si="109"/>
        <v>4352.9628616974151</v>
      </c>
      <c r="T205" s="53">
        <f t="shared" si="110"/>
        <v>0.52596568361971108</v>
      </c>
    </row>
    <row r="206" spans="1:20" x14ac:dyDescent="0.25">
      <c r="A206" s="4">
        <v>0.10098</v>
      </c>
      <c r="B206" s="4">
        <v>26051.000000000004</v>
      </c>
      <c r="C206" s="4">
        <f t="shared" si="99"/>
        <v>0.67076072644799323</v>
      </c>
      <c r="D206" s="74">
        <f t="shared" si="100"/>
        <v>2535.1207059363901</v>
      </c>
      <c r="E206" s="75">
        <f t="shared" si="101"/>
        <v>0.78385842030847031</v>
      </c>
      <c r="F206" s="4">
        <v>0.10743</v>
      </c>
      <c r="G206" s="4">
        <v>16555</v>
      </c>
      <c r="H206" s="4">
        <f t="shared" si="102"/>
        <v>0.66271670048552755</v>
      </c>
      <c r="I206" s="64">
        <f t="shared" si="103"/>
        <v>3274.0901151267044</v>
      </c>
      <c r="J206" s="53">
        <f t="shared" si="104"/>
        <v>0.66704254484569103</v>
      </c>
      <c r="K206" s="4">
        <v>0.11080999999999999</v>
      </c>
      <c r="L206" s="4">
        <v>12229</v>
      </c>
      <c r="M206" s="4">
        <f t="shared" si="105"/>
        <v>0.66249114531773812</v>
      </c>
      <c r="N206" s="64">
        <f t="shared" si="106"/>
        <v>3820.9600292409755</v>
      </c>
      <c r="O206" s="53">
        <f t="shared" si="107"/>
        <v>0.57562635716358301</v>
      </c>
      <c r="P206" s="4">
        <v>0.11333</v>
      </c>
      <c r="Q206" s="4">
        <v>8621</v>
      </c>
      <c r="R206" s="4">
        <f t="shared" si="108"/>
        <v>0.63763578402117527</v>
      </c>
      <c r="S206" s="64">
        <f t="shared" si="109"/>
        <v>4364.5163329750339</v>
      </c>
      <c r="T206" s="53">
        <f t="shared" si="110"/>
        <v>0.51986812389716541</v>
      </c>
    </row>
    <row r="207" spans="1:20" x14ac:dyDescent="0.25">
      <c r="A207" s="4">
        <v>0.10077999999999999</v>
      </c>
      <c r="B207" s="4">
        <v>25766</v>
      </c>
      <c r="C207" s="4">
        <f t="shared" si="99"/>
        <v>0.66943222431599081</v>
      </c>
      <c r="D207" s="74">
        <f t="shared" si="100"/>
        <v>2530.0996706701262</v>
      </c>
      <c r="E207" s="75">
        <f t="shared" si="101"/>
        <v>0.77836313069396756</v>
      </c>
      <c r="F207" s="4">
        <v>0.10763</v>
      </c>
      <c r="G207" s="4">
        <v>16416</v>
      </c>
      <c r="H207" s="4">
        <f t="shared" si="102"/>
        <v>0.66395046517041167</v>
      </c>
      <c r="I207" s="64">
        <f t="shared" si="103"/>
        <v>3280.1854146056708</v>
      </c>
      <c r="J207" s="53">
        <f t="shared" si="104"/>
        <v>0.65898596315189328</v>
      </c>
      <c r="K207" s="4">
        <v>0.11073</v>
      </c>
      <c r="L207" s="4">
        <v>12170</v>
      </c>
      <c r="M207" s="4">
        <f t="shared" si="105"/>
        <v>0.66201285552777855</v>
      </c>
      <c r="N207" s="64">
        <f t="shared" si="106"/>
        <v>3818.201462303522</v>
      </c>
      <c r="O207" s="53">
        <f t="shared" si="107"/>
        <v>0.57367723281694072</v>
      </c>
      <c r="P207" s="4">
        <v>0.11376</v>
      </c>
      <c r="Q207" s="4">
        <v>8538</v>
      </c>
      <c r="R207" s="4">
        <f t="shared" si="108"/>
        <v>0.6400551203586774</v>
      </c>
      <c r="S207" s="64">
        <f t="shared" si="109"/>
        <v>4381.0763084729542</v>
      </c>
      <c r="T207" s="53">
        <f t="shared" si="110"/>
        <v>0.51097812139305343</v>
      </c>
    </row>
    <row r="208" spans="1:20" x14ac:dyDescent="0.25">
      <c r="A208" s="4">
        <v>0.10019</v>
      </c>
      <c r="B208" s="4">
        <v>25674.999999999996</v>
      </c>
      <c r="C208" s="4">
        <f t="shared" si="99"/>
        <v>0.66551314302658393</v>
      </c>
      <c r="D208" s="74">
        <f t="shared" si="100"/>
        <v>2515.2876166346496</v>
      </c>
      <c r="E208" s="75">
        <f t="shared" si="101"/>
        <v>0.78477590575861489</v>
      </c>
      <c r="F208" s="4">
        <v>0.10667</v>
      </c>
      <c r="G208" s="4">
        <v>16273.000000000002</v>
      </c>
      <c r="H208" s="4">
        <f t="shared" si="102"/>
        <v>0.6580283946829677</v>
      </c>
      <c r="I208" s="64">
        <f t="shared" si="103"/>
        <v>3250.9279771066331</v>
      </c>
      <c r="J208" s="53">
        <f t="shared" si="104"/>
        <v>0.66505648907038872</v>
      </c>
      <c r="K208" s="4">
        <v>0.10930999999999999</v>
      </c>
      <c r="L208" s="4">
        <v>12023</v>
      </c>
      <c r="M208" s="4">
        <f t="shared" si="105"/>
        <v>0.65352321175599626</v>
      </c>
      <c r="N208" s="64">
        <f t="shared" si="106"/>
        <v>3769.2368991637131</v>
      </c>
      <c r="O208" s="53">
        <f t="shared" si="107"/>
        <v>0.58156825805700474</v>
      </c>
      <c r="P208" s="4">
        <v>0.11327999999999999</v>
      </c>
      <c r="Q208" s="4">
        <v>8488</v>
      </c>
      <c r="R208" s="4">
        <f t="shared" si="108"/>
        <v>0.63735446584239597</v>
      </c>
      <c r="S208" s="64">
        <f t="shared" si="109"/>
        <v>4362.5907544287638</v>
      </c>
      <c r="T208" s="53">
        <f t="shared" si="110"/>
        <v>0.51229983004917534</v>
      </c>
    </row>
    <row r="209" spans="1:20" x14ac:dyDescent="0.25">
      <c r="A209" s="4">
        <v>9.98E-2</v>
      </c>
      <c r="B209" s="4">
        <v>25505</v>
      </c>
      <c r="C209" s="4">
        <f t="shared" si="99"/>
        <v>0.66292256386917925</v>
      </c>
      <c r="D209" s="74">
        <f t="shared" si="100"/>
        <v>2505.4965978654359</v>
      </c>
      <c r="E209" s="75">
        <f t="shared" si="101"/>
        <v>0.78568453910257352</v>
      </c>
      <c r="F209" s="4">
        <v>0.10638</v>
      </c>
      <c r="G209" s="4">
        <v>16199</v>
      </c>
      <c r="H209" s="4">
        <f t="shared" si="102"/>
        <v>0.65623943588988565</v>
      </c>
      <c r="I209" s="64">
        <f t="shared" si="103"/>
        <v>3242.0897928621321</v>
      </c>
      <c r="J209" s="53">
        <f t="shared" si="104"/>
        <v>0.66564662519413842</v>
      </c>
      <c r="K209" s="4">
        <v>0.10824</v>
      </c>
      <c r="L209" s="4">
        <v>11915</v>
      </c>
      <c r="M209" s="4">
        <f t="shared" si="105"/>
        <v>0.64712608581528719</v>
      </c>
      <c r="N209" s="64">
        <f t="shared" si="106"/>
        <v>3732.3410663752666</v>
      </c>
      <c r="O209" s="53">
        <f t="shared" si="107"/>
        <v>0.58779530893892518</v>
      </c>
      <c r="P209" s="4">
        <v>0.11254</v>
      </c>
      <c r="Q209" s="4">
        <v>8480</v>
      </c>
      <c r="R209" s="4">
        <f t="shared" si="108"/>
        <v>0.63319095679646231</v>
      </c>
      <c r="S209" s="64">
        <f t="shared" si="109"/>
        <v>4334.0921919439716</v>
      </c>
      <c r="T209" s="53">
        <f t="shared" si="110"/>
        <v>0.51856995654285432</v>
      </c>
    </row>
    <row r="210" spans="1:20" x14ac:dyDescent="0.25">
      <c r="A210" s="4">
        <v>9.9489999999999995E-2</v>
      </c>
      <c r="B210" s="4">
        <v>25363.000000000004</v>
      </c>
      <c r="C210" s="4">
        <f t="shared" si="99"/>
        <v>0.66086338556457558</v>
      </c>
      <c r="D210" s="74">
        <f t="shared" si="100"/>
        <v>2497.7139932027271</v>
      </c>
      <c r="E210" s="75">
        <f t="shared" si="101"/>
        <v>0.78618675287489492</v>
      </c>
      <c r="F210" s="4">
        <v>0.10647999999999999</v>
      </c>
      <c r="G210" s="4">
        <v>16147</v>
      </c>
      <c r="H210" s="4">
        <f t="shared" si="102"/>
        <v>0.65685631823232771</v>
      </c>
      <c r="I210" s="64">
        <f t="shared" si="103"/>
        <v>3245.1374426016146</v>
      </c>
      <c r="J210" s="53">
        <f t="shared" si="104"/>
        <v>0.66226417308878183</v>
      </c>
      <c r="K210" s="4">
        <v>0.10868</v>
      </c>
      <c r="L210" s="4">
        <v>11928</v>
      </c>
      <c r="M210" s="4">
        <f t="shared" si="105"/>
        <v>0.64975667966006478</v>
      </c>
      <c r="N210" s="64">
        <f t="shared" si="106"/>
        <v>3747.5131845312626</v>
      </c>
      <c r="O210" s="53">
        <f t="shared" si="107"/>
        <v>0.58368160589150508</v>
      </c>
      <c r="P210" s="4">
        <v>0.11212999999999999</v>
      </c>
      <c r="Q210" s="4">
        <v>8372</v>
      </c>
      <c r="R210" s="4">
        <f t="shared" si="108"/>
        <v>0.63088414773047197</v>
      </c>
      <c r="S210" s="64">
        <f t="shared" si="109"/>
        <v>4318.3024478645593</v>
      </c>
      <c r="T210" s="53">
        <f t="shared" si="110"/>
        <v>0.51571634607431716</v>
      </c>
    </row>
    <row r="211" spans="1:20" x14ac:dyDescent="0.25">
      <c r="A211" s="4">
        <v>9.8519999999999996E-2</v>
      </c>
      <c r="B211" s="4">
        <v>25179</v>
      </c>
      <c r="C211" s="4">
        <f t="shared" si="99"/>
        <v>0.65442015022436417</v>
      </c>
      <c r="D211" s="74">
        <f t="shared" si="100"/>
        <v>2473.36197216135</v>
      </c>
      <c r="E211" s="75">
        <f t="shared" si="101"/>
        <v>0.79592772552954383</v>
      </c>
      <c r="F211" s="4">
        <v>0.10596999999999999</v>
      </c>
      <c r="G211" s="4">
        <v>15942</v>
      </c>
      <c r="H211" s="4">
        <f t="shared" si="102"/>
        <v>0.65371021828587306</v>
      </c>
      <c r="I211" s="64">
        <f t="shared" si="103"/>
        <v>3229.5944289302511</v>
      </c>
      <c r="J211" s="53">
        <f t="shared" si="104"/>
        <v>0.66016491118901743</v>
      </c>
      <c r="K211" s="4">
        <v>0.10835</v>
      </c>
      <c r="L211" s="4">
        <v>11774</v>
      </c>
      <c r="M211" s="4">
        <f t="shared" si="105"/>
        <v>0.64778373427648162</v>
      </c>
      <c r="N211" s="64">
        <f t="shared" si="106"/>
        <v>3736.1340959142649</v>
      </c>
      <c r="O211" s="53">
        <f t="shared" si="107"/>
        <v>0.57966067258083798</v>
      </c>
      <c r="P211" s="4">
        <v>0.11226</v>
      </c>
      <c r="Q211" s="4">
        <v>8298</v>
      </c>
      <c r="R211" s="4">
        <f t="shared" si="108"/>
        <v>0.63161557499529819</v>
      </c>
      <c r="S211" s="64">
        <f t="shared" si="109"/>
        <v>4323.3089520848607</v>
      </c>
      <c r="T211" s="53">
        <f t="shared" si="110"/>
        <v>0.50997475304821294</v>
      </c>
    </row>
    <row r="212" spans="1:20" x14ac:dyDescent="0.25">
      <c r="A212" s="4">
        <v>9.8659999999999998E-2</v>
      </c>
      <c r="B212" s="4">
        <v>24965</v>
      </c>
      <c r="C212" s="4">
        <f t="shared" si="99"/>
        <v>0.65535010171676578</v>
      </c>
      <c r="D212" s="74">
        <f t="shared" si="100"/>
        <v>2476.8766968477344</v>
      </c>
      <c r="E212" s="75">
        <f t="shared" si="101"/>
        <v>0.78692494054938344</v>
      </c>
      <c r="F212" s="4">
        <v>0.10645</v>
      </c>
      <c r="G212" s="4">
        <v>15897</v>
      </c>
      <c r="H212" s="4">
        <f t="shared" si="102"/>
        <v>0.6566712535295951</v>
      </c>
      <c r="I212" s="64">
        <f t="shared" si="103"/>
        <v>3244.2231476797701</v>
      </c>
      <c r="J212" s="53">
        <f t="shared" si="104"/>
        <v>0.65237805517788217</v>
      </c>
      <c r="K212" s="4">
        <v>0.10722999999999999</v>
      </c>
      <c r="L212" s="4">
        <v>11745</v>
      </c>
      <c r="M212" s="4">
        <f t="shared" si="105"/>
        <v>0.64108767721704774</v>
      </c>
      <c r="N212" s="64">
        <f t="shared" si="106"/>
        <v>3697.5141587899088</v>
      </c>
      <c r="O212" s="53">
        <f t="shared" si="107"/>
        <v>0.59037511798543107</v>
      </c>
      <c r="P212" s="4">
        <v>0.11158999999999999</v>
      </c>
      <c r="Q212" s="4">
        <v>8205</v>
      </c>
      <c r="R212" s="4">
        <f t="shared" si="108"/>
        <v>0.6278459113996554</v>
      </c>
      <c r="S212" s="64">
        <f t="shared" si="109"/>
        <v>4297.5061995648466</v>
      </c>
      <c r="T212" s="53">
        <f t="shared" si="110"/>
        <v>0.51033264690518576</v>
      </c>
    </row>
    <row r="213" spans="1:20" x14ac:dyDescent="0.25">
      <c r="A213" s="4">
        <v>9.7639999999999991E-2</v>
      </c>
      <c r="B213" s="4">
        <v>24761</v>
      </c>
      <c r="C213" s="4">
        <f t="shared" si="99"/>
        <v>0.64857474084355371</v>
      </c>
      <c r="D213" s="74">
        <f t="shared" si="100"/>
        <v>2451.2694169897909</v>
      </c>
      <c r="E213" s="75">
        <f t="shared" si="101"/>
        <v>0.79688674021569783</v>
      </c>
      <c r="F213" s="4">
        <v>0.10542</v>
      </c>
      <c r="G213" s="4">
        <v>15702</v>
      </c>
      <c r="H213" s="4">
        <f t="shared" si="102"/>
        <v>0.65031736540244167</v>
      </c>
      <c r="I213" s="64">
        <f t="shared" si="103"/>
        <v>3212.8323553630939</v>
      </c>
      <c r="J213" s="53">
        <f t="shared" si="104"/>
        <v>0.65702886596346777</v>
      </c>
      <c r="K213" s="4">
        <v>0.10581</v>
      </c>
      <c r="L213" s="4">
        <v>11751</v>
      </c>
      <c r="M213" s="4">
        <f t="shared" si="105"/>
        <v>0.63259803344526555</v>
      </c>
      <c r="N213" s="64">
        <f t="shared" si="106"/>
        <v>3648.5495956501004</v>
      </c>
      <c r="O213" s="53">
        <f t="shared" si="107"/>
        <v>0.60663719341368627</v>
      </c>
      <c r="P213" s="4">
        <v>0.11143</v>
      </c>
      <c r="Q213" s="4">
        <v>8273</v>
      </c>
      <c r="R213" s="4">
        <f t="shared" si="108"/>
        <v>0.62694569322756166</v>
      </c>
      <c r="S213" s="64">
        <f t="shared" si="109"/>
        <v>4291.3443482167831</v>
      </c>
      <c r="T213" s="53">
        <f t="shared" si="110"/>
        <v>0.51604085353943141</v>
      </c>
    </row>
    <row r="214" spans="1:20" x14ac:dyDescent="0.25">
      <c r="A214" s="4">
        <v>9.8040000000000002E-2</v>
      </c>
      <c r="B214" s="4">
        <v>24729</v>
      </c>
      <c r="C214" s="4">
        <f t="shared" si="99"/>
        <v>0.65123174510755855</v>
      </c>
      <c r="D214" s="74">
        <f t="shared" si="100"/>
        <v>2461.3114875223182</v>
      </c>
      <c r="E214" s="75">
        <f t="shared" si="101"/>
        <v>0.7893759874764863</v>
      </c>
      <c r="F214" s="4">
        <v>0.10468999999999999</v>
      </c>
      <c r="G214" s="4">
        <v>15636</v>
      </c>
      <c r="H214" s="4">
        <f t="shared" si="102"/>
        <v>0.64581412430261442</v>
      </c>
      <c r="I214" s="64">
        <f t="shared" si="103"/>
        <v>3190.584512264867</v>
      </c>
      <c r="J214" s="53">
        <f t="shared" si="104"/>
        <v>0.66342336560505677</v>
      </c>
      <c r="K214" s="4">
        <v>0.10602</v>
      </c>
      <c r="L214" s="4">
        <v>11648</v>
      </c>
      <c r="M214" s="4">
        <f t="shared" si="105"/>
        <v>0.63385354414390938</v>
      </c>
      <c r="N214" s="64">
        <f t="shared" si="106"/>
        <v>3655.7908338609177</v>
      </c>
      <c r="O214" s="53">
        <f t="shared" si="107"/>
        <v>0.59894011056390928</v>
      </c>
      <c r="P214" s="4">
        <v>0.11044999999999999</v>
      </c>
      <c r="Q214" s="4">
        <v>8213</v>
      </c>
      <c r="R214" s="4">
        <f t="shared" si="108"/>
        <v>0.62143185692348724</v>
      </c>
      <c r="S214" s="64">
        <f t="shared" si="109"/>
        <v>4253.6030087098952</v>
      </c>
      <c r="T214" s="53">
        <f t="shared" si="110"/>
        <v>0.52142962747266564</v>
      </c>
    </row>
    <row r="215" spans="1:20" x14ac:dyDescent="0.25">
      <c r="A215" s="4">
        <v>9.7619999999999998E-2</v>
      </c>
      <c r="B215" s="4">
        <v>24439</v>
      </c>
      <c r="C215" s="4">
        <f t="shared" si="99"/>
        <v>0.64844189063035351</v>
      </c>
      <c r="D215" s="74">
        <f t="shared" si="100"/>
        <v>2450.767313463165</v>
      </c>
      <c r="E215" s="75">
        <f t="shared" si="101"/>
        <v>0.78684608177660054</v>
      </c>
      <c r="F215" s="4">
        <v>0.10421999999999999</v>
      </c>
      <c r="G215" s="4">
        <v>15555</v>
      </c>
      <c r="H215" s="4">
        <f t="shared" si="102"/>
        <v>0.64291477729313673</v>
      </c>
      <c r="I215" s="64">
        <f t="shared" si="103"/>
        <v>3176.2605584892967</v>
      </c>
      <c r="J215" s="53">
        <f t="shared" si="104"/>
        <v>0.66595269201201168</v>
      </c>
      <c r="K215" s="4">
        <v>0.10571</v>
      </c>
      <c r="L215" s="4">
        <v>11512</v>
      </c>
      <c r="M215" s="4">
        <f t="shared" si="105"/>
        <v>0.63200017120781604</v>
      </c>
      <c r="N215" s="64">
        <f t="shared" si="106"/>
        <v>3645.1013869782828</v>
      </c>
      <c r="O215" s="53">
        <f t="shared" si="107"/>
        <v>0.59542391166080066</v>
      </c>
      <c r="P215" s="4">
        <v>0.11097</v>
      </c>
      <c r="Q215" s="4">
        <v>8069</v>
      </c>
      <c r="R215" s="4">
        <f t="shared" si="108"/>
        <v>0.62435756598279202</v>
      </c>
      <c r="S215" s="64">
        <f t="shared" si="109"/>
        <v>4273.6290255911017</v>
      </c>
      <c r="T215" s="53">
        <f t="shared" si="110"/>
        <v>0.50749745068616781</v>
      </c>
    </row>
    <row r="216" spans="1:20" x14ac:dyDescent="0.25">
      <c r="A216" s="4">
        <v>9.6869999999999998E-2</v>
      </c>
      <c r="B216" s="4">
        <v>24348</v>
      </c>
      <c r="C216" s="4">
        <f t="shared" si="99"/>
        <v>0.64346000763534461</v>
      </c>
      <c r="D216" s="74">
        <f t="shared" si="100"/>
        <v>2431.9384312146767</v>
      </c>
      <c r="E216" s="75">
        <f t="shared" si="101"/>
        <v>0.79610189077562932</v>
      </c>
      <c r="F216" s="4">
        <v>0.10292999999999999</v>
      </c>
      <c r="G216" s="4">
        <v>15426</v>
      </c>
      <c r="H216" s="4">
        <f t="shared" si="102"/>
        <v>0.63495699507563386</v>
      </c>
      <c r="I216" s="64">
        <f t="shared" si="103"/>
        <v>3136.9458768499644</v>
      </c>
      <c r="J216" s="53">
        <f t="shared" si="104"/>
        <v>0.677087634613593</v>
      </c>
      <c r="K216" s="4">
        <v>0.10503</v>
      </c>
      <c r="L216" s="4">
        <v>11436</v>
      </c>
      <c r="M216" s="4">
        <f t="shared" si="105"/>
        <v>0.62793470799315976</v>
      </c>
      <c r="N216" s="64">
        <f t="shared" si="106"/>
        <v>3621.6535680099241</v>
      </c>
      <c r="O216" s="53">
        <f t="shared" si="107"/>
        <v>0.59917688654875412</v>
      </c>
      <c r="P216" s="4">
        <v>0.11005999999999999</v>
      </c>
      <c r="Q216" s="4">
        <v>8082</v>
      </c>
      <c r="R216" s="4">
        <f t="shared" si="108"/>
        <v>0.61923757512900868</v>
      </c>
      <c r="S216" s="64">
        <f t="shared" si="109"/>
        <v>4238.5834960489919</v>
      </c>
      <c r="T216" s="53">
        <f t="shared" si="110"/>
        <v>0.51675555127590822</v>
      </c>
    </row>
    <row r="217" spans="1:20" x14ac:dyDescent="0.25">
      <c r="A217" s="4">
        <v>9.6529999999999991E-2</v>
      </c>
      <c r="B217" s="4">
        <v>24060</v>
      </c>
      <c r="C217" s="4">
        <f t="shared" si="99"/>
        <v>0.64120155401094059</v>
      </c>
      <c r="D217" s="74">
        <f t="shared" si="100"/>
        <v>2423.4026712620289</v>
      </c>
      <c r="E217" s="75">
        <f t="shared" si="101"/>
        <v>0.79223672805314349</v>
      </c>
      <c r="F217" s="4">
        <v>0.10303</v>
      </c>
      <c r="G217" s="4">
        <v>15343.000000000002</v>
      </c>
      <c r="H217" s="4">
        <f t="shared" si="102"/>
        <v>0.63557387741807592</v>
      </c>
      <c r="I217" s="64">
        <f t="shared" si="103"/>
        <v>3139.9935265894474</v>
      </c>
      <c r="J217" s="53">
        <f t="shared" si="104"/>
        <v>0.67213790259441686</v>
      </c>
      <c r="K217" s="4">
        <v>0.10536999999999999</v>
      </c>
      <c r="L217" s="4">
        <v>11276</v>
      </c>
      <c r="M217" s="4">
        <f t="shared" si="105"/>
        <v>0.62996743960048784</v>
      </c>
      <c r="N217" s="64">
        <f t="shared" si="106"/>
        <v>3633.3774774941035</v>
      </c>
      <c r="O217" s="53">
        <f t="shared" si="107"/>
        <v>0.58698735182343065</v>
      </c>
      <c r="P217" s="4">
        <v>0.10901</v>
      </c>
      <c r="Q217" s="4">
        <v>7976</v>
      </c>
      <c r="R217" s="4">
        <f t="shared" si="108"/>
        <v>0.61332989337464328</v>
      </c>
      <c r="S217" s="64">
        <f t="shared" si="109"/>
        <v>4198.1463465773268</v>
      </c>
      <c r="T217" s="53">
        <f t="shared" si="110"/>
        <v>0.51984968795412023</v>
      </c>
    </row>
    <row r="218" spans="1:20" x14ac:dyDescent="0.25">
      <c r="A218" s="4">
        <v>9.6189999999999998E-2</v>
      </c>
      <c r="B218" s="4">
        <v>23961</v>
      </c>
      <c r="C218" s="4">
        <f t="shared" si="99"/>
        <v>0.63894310038653668</v>
      </c>
      <c r="D218" s="74">
        <f t="shared" si="100"/>
        <v>2414.8669113093815</v>
      </c>
      <c r="E218" s="75">
        <f t="shared" si="101"/>
        <v>0.79456430600168526</v>
      </c>
      <c r="F218" s="4">
        <v>0.10353</v>
      </c>
      <c r="G218" s="4">
        <v>15245</v>
      </c>
      <c r="H218" s="4">
        <f t="shared" si="102"/>
        <v>0.63865828913028633</v>
      </c>
      <c r="I218" s="64">
        <f t="shared" si="103"/>
        <v>3155.231775286863</v>
      </c>
      <c r="J218" s="53">
        <f t="shared" si="104"/>
        <v>0.66140961150252364</v>
      </c>
      <c r="K218" s="4">
        <v>0.10604</v>
      </c>
      <c r="L218" s="4">
        <v>11206</v>
      </c>
      <c r="M218" s="4">
        <f t="shared" si="105"/>
        <v>0.63397311659139921</v>
      </c>
      <c r="N218" s="64">
        <f t="shared" si="106"/>
        <v>3656.4804755952805</v>
      </c>
      <c r="O218" s="53">
        <f t="shared" si="107"/>
        <v>0.57599513628997279</v>
      </c>
      <c r="P218" s="4">
        <v>0.10861</v>
      </c>
      <c r="Q218" s="4">
        <v>7946</v>
      </c>
      <c r="R218" s="4">
        <f t="shared" si="108"/>
        <v>0.61107934794440877</v>
      </c>
      <c r="S218" s="64">
        <f t="shared" si="109"/>
        <v>4182.7417182071686</v>
      </c>
      <c r="T218" s="53">
        <f t="shared" si="110"/>
        <v>0.52171611898623149</v>
      </c>
    </row>
    <row r="219" spans="1:20" x14ac:dyDescent="0.25">
      <c r="A219" s="4">
        <v>9.6570000000000003E-2</v>
      </c>
      <c r="B219" s="4">
        <v>23802</v>
      </c>
      <c r="C219" s="4">
        <f t="shared" si="99"/>
        <v>0.64146725443734121</v>
      </c>
      <c r="D219" s="74">
        <f t="shared" si="100"/>
        <v>2424.406878315282</v>
      </c>
      <c r="E219" s="75">
        <f t="shared" si="101"/>
        <v>0.78309229310462836</v>
      </c>
      <c r="F219" s="4">
        <v>0.10281999999999999</v>
      </c>
      <c r="G219" s="4">
        <v>15112.999999999998</v>
      </c>
      <c r="H219" s="4">
        <f t="shared" si="102"/>
        <v>0.63427842449894756</v>
      </c>
      <c r="I219" s="64">
        <f t="shared" si="103"/>
        <v>3133.5934621365332</v>
      </c>
      <c r="J219" s="53">
        <f t="shared" si="104"/>
        <v>0.66476934505496343</v>
      </c>
      <c r="K219" s="4">
        <v>0.10464999999999999</v>
      </c>
      <c r="L219" s="4">
        <v>11230</v>
      </c>
      <c r="M219" s="4">
        <f t="shared" si="105"/>
        <v>0.62566283149085189</v>
      </c>
      <c r="N219" s="64">
        <f t="shared" si="106"/>
        <v>3608.5503750570178</v>
      </c>
      <c r="O219" s="53">
        <f t="shared" si="107"/>
        <v>0.59266451764841155</v>
      </c>
      <c r="P219" s="4">
        <v>0.10793999999999999</v>
      </c>
      <c r="Q219" s="4">
        <v>7913.0000000000009</v>
      </c>
      <c r="R219" s="4">
        <f t="shared" si="108"/>
        <v>0.60730968434876609</v>
      </c>
      <c r="S219" s="64">
        <f t="shared" si="109"/>
        <v>4156.9389656871545</v>
      </c>
      <c r="T219" s="53">
        <f t="shared" si="110"/>
        <v>0.52601927682868888</v>
      </c>
    </row>
    <row r="220" spans="1:20" x14ac:dyDescent="0.25">
      <c r="A220" s="4">
        <v>9.6099999999999991E-2</v>
      </c>
      <c r="B220" s="4">
        <v>23572</v>
      </c>
      <c r="C220" s="4">
        <f t="shared" si="99"/>
        <v>0.63834527442713551</v>
      </c>
      <c r="D220" s="74">
        <f t="shared" si="100"/>
        <v>2412.6074454395625</v>
      </c>
      <c r="E220" s="75">
        <f t="shared" si="101"/>
        <v>0.78312956309264903</v>
      </c>
      <c r="F220" s="4">
        <v>0.10170999999999999</v>
      </c>
      <c r="G220" s="4">
        <v>14978</v>
      </c>
      <c r="H220" s="4">
        <f t="shared" si="102"/>
        <v>0.62743103049784044</v>
      </c>
      <c r="I220" s="64">
        <f t="shared" si="103"/>
        <v>3099.7645500282706</v>
      </c>
      <c r="J220" s="53">
        <f t="shared" si="104"/>
        <v>0.67328977441193238</v>
      </c>
      <c r="K220" s="4">
        <v>0.1048</v>
      </c>
      <c r="L220" s="4">
        <v>11110</v>
      </c>
      <c r="M220" s="4">
        <f t="shared" si="105"/>
        <v>0.6265596248470261</v>
      </c>
      <c r="N220" s="64">
        <f t="shared" si="106"/>
        <v>3613.7226880647445</v>
      </c>
      <c r="O220" s="53">
        <f t="shared" si="107"/>
        <v>0.584654275391011</v>
      </c>
      <c r="P220" s="4">
        <v>0.10813</v>
      </c>
      <c r="Q220" s="4">
        <v>7840</v>
      </c>
      <c r="R220" s="4">
        <f t="shared" si="108"/>
        <v>0.60837869342812745</v>
      </c>
      <c r="S220" s="64">
        <f t="shared" si="109"/>
        <v>4164.2561641629791</v>
      </c>
      <c r="T220" s="53">
        <f t="shared" si="110"/>
        <v>0.51933665732048451</v>
      </c>
    </row>
    <row r="221" spans="1:20" x14ac:dyDescent="0.25">
      <c r="A221" s="4">
        <v>9.5070000000000002E-2</v>
      </c>
      <c r="B221" s="4">
        <v>23446</v>
      </c>
      <c r="C221" s="4">
        <f t="shared" si="99"/>
        <v>0.6315034884473234</v>
      </c>
      <c r="D221" s="74">
        <f t="shared" si="100"/>
        <v>2386.7491138183063</v>
      </c>
      <c r="E221" s="75">
        <f t="shared" si="101"/>
        <v>0.79591324983999456</v>
      </c>
      <c r="F221" s="4">
        <v>0.10067999999999999</v>
      </c>
      <c r="G221" s="4">
        <v>14868.999999999998</v>
      </c>
      <c r="H221" s="4">
        <f t="shared" si="102"/>
        <v>0.62107714237068701</v>
      </c>
      <c r="I221" s="64">
        <f t="shared" si="103"/>
        <v>3068.3737577115944</v>
      </c>
      <c r="J221" s="53">
        <f t="shared" si="104"/>
        <v>0.68213580923581651</v>
      </c>
      <c r="K221" s="4">
        <v>0.10402</v>
      </c>
      <c r="L221" s="4">
        <v>11015</v>
      </c>
      <c r="M221" s="4">
        <f t="shared" si="105"/>
        <v>0.6218962993949203</v>
      </c>
      <c r="N221" s="64">
        <f t="shared" si="106"/>
        <v>3586.8266604245673</v>
      </c>
      <c r="O221" s="53">
        <f t="shared" si="107"/>
        <v>0.58838072742364822</v>
      </c>
      <c r="P221" s="4">
        <v>0.10690999999999999</v>
      </c>
      <c r="Q221" s="4">
        <v>7765</v>
      </c>
      <c r="R221" s="4">
        <f t="shared" si="108"/>
        <v>0.60151452986591236</v>
      </c>
      <c r="S221" s="64">
        <f t="shared" si="109"/>
        <v>4117.2720476339964</v>
      </c>
      <c r="T221" s="53">
        <f t="shared" si="110"/>
        <v>0.52617489440090348</v>
      </c>
    </row>
    <row r="222" spans="1:20" x14ac:dyDescent="0.25">
      <c r="A222" s="4">
        <v>9.4799999999999995E-2</v>
      </c>
      <c r="B222" s="4">
        <v>23282</v>
      </c>
      <c r="C222" s="4">
        <f t="shared" ref="C222:C285" si="111">(A222)/($AD$11*$AC$5)</f>
        <v>0.62971001056912024</v>
      </c>
      <c r="D222" s="74">
        <f t="shared" ref="D222:D285" si="112">(A222*$AC$6)/($AA$11*$AC$5)</f>
        <v>2379.9707162088507</v>
      </c>
      <c r="E222" s="75">
        <f t="shared" ref="E222:E285" si="113">(B222*$AC$6)/(2*$AC$7*$AD$11*(C222^2))</f>
        <v>0.79485438049538526</v>
      </c>
      <c r="F222" s="4">
        <v>0.10113999999999999</v>
      </c>
      <c r="G222" s="4">
        <v>14764</v>
      </c>
      <c r="H222" s="4">
        <f t="shared" si="102"/>
        <v>0.62391480114592057</v>
      </c>
      <c r="I222" s="64">
        <f t="shared" si="103"/>
        <v>3082.3929465132169</v>
      </c>
      <c r="J222" s="53">
        <f t="shared" si="104"/>
        <v>0.67117170436568563</v>
      </c>
      <c r="K222" s="4">
        <v>0.10285999999999999</v>
      </c>
      <c r="L222" s="4">
        <v>10946</v>
      </c>
      <c r="M222" s="4">
        <f t="shared" si="105"/>
        <v>0.61496109744050664</v>
      </c>
      <c r="N222" s="64">
        <f t="shared" si="106"/>
        <v>3546.8274398314843</v>
      </c>
      <c r="O222" s="53">
        <f t="shared" si="107"/>
        <v>0.59795711805779161</v>
      </c>
      <c r="P222" s="4">
        <v>0.10663</v>
      </c>
      <c r="Q222" s="4">
        <v>7696</v>
      </c>
      <c r="R222" s="4">
        <f t="shared" si="108"/>
        <v>0.59993914806474835</v>
      </c>
      <c r="S222" s="64">
        <f t="shared" si="109"/>
        <v>4106.4888077748865</v>
      </c>
      <c r="T222" s="53">
        <f t="shared" si="110"/>
        <v>0.52424169872666759</v>
      </c>
    </row>
    <row r="223" spans="1:20" x14ac:dyDescent="0.25">
      <c r="A223" s="4">
        <v>9.4789999999999999E-2</v>
      </c>
      <c r="B223" s="4">
        <v>23251</v>
      </c>
      <c r="C223" s="4">
        <f t="shared" si="111"/>
        <v>0.62964358546252008</v>
      </c>
      <c r="D223" s="74">
        <f t="shared" si="112"/>
        <v>2379.7196644455375</v>
      </c>
      <c r="E223" s="75">
        <f t="shared" si="113"/>
        <v>0.79396352532627645</v>
      </c>
      <c r="F223" s="4">
        <v>0.10081999999999999</v>
      </c>
      <c r="G223" s="4">
        <v>14685.999999999998</v>
      </c>
      <c r="H223" s="4">
        <f t="shared" si="102"/>
        <v>0.62194077765010591</v>
      </c>
      <c r="I223" s="64">
        <f t="shared" si="103"/>
        <v>3072.640467346871</v>
      </c>
      <c r="J223" s="53">
        <f t="shared" si="104"/>
        <v>0.67187060193366976</v>
      </c>
      <c r="K223" s="4">
        <v>0.10262</v>
      </c>
      <c r="L223" s="4">
        <v>10848</v>
      </c>
      <c r="M223" s="4">
        <f t="shared" si="105"/>
        <v>0.61352622807062807</v>
      </c>
      <c r="N223" s="64">
        <f t="shared" si="106"/>
        <v>3538.5517390191221</v>
      </c>
      <c r="O223" s="53">
        <f t="shared" si="107"/>
        <v>0.59537869816374345</v>
      </c>
      <c r="P223" s="4">
        <v>0.1061</v>
      </c>
      <c r="Q223" s="4">
        <v>7607</v>
      </c>
      <c r="R223" s="4">
        <f t="shared" si="108"/>
        <v>0.59695717536968762</v>
      </c>
      <c r="S223" s="64">
        <f t="shared" si="109"/>
        <v>4086.0776751844264</v>
      </c>
      <c r="T223" s="53">
        <f t="shared" si="110"/>
        <v>0.52336896982281522</v>
      </c>
    </row>
    <row r="224" spans="1:20" x14ac:dyDescent="0.25">
      <c r="A224" s="4">
        <v>9.4379999999999992E-2</v>
      </c>
      <c r="B224" s="4">
        <v>22976</v>
      </c>
      <c r="C224" s="4">
        <f t="shared" si="111"/>
        <v>0.6269201560919152</v>
      </c>
      <c r="D224" s="74">
        <f t="shared" si="112"/>
        <v>2369.4265421496975</v>
      </c>
      <c r="E224" s="75">
        <f t="shared" si="113"/>
        <v>0.79140435959918465</v>
      </c>
      <c r="F224" s="4">
        <v>9.9970000000000003E-2</v>
      </c>
      <c r="G224" s="4">
        <v>14574</v>
      </c>
      <c r="H224" s="4">
        <f t="shared" si="102"/>
        <v>0.61669727773934835</v>
      </c>
      <c r="I224" s="64">
        <f t="shared" si="103"/>
        <v>3046.7354445612646</v>
      </c>
      <c r="J224" s="53">
        <f t="shared" si="104"/>
        <v>0.67813300475412963</v>
      </c>
      <c r="K224" s="4">
        <v>0.10210999999999999</v>
      </c>
      <c r="L224" s="4">
        <v>10842</v>
      </c>
      <c r="M224" s="4">
        <f t="shared" si="105"/>
        <v>0.61047713065963571</v>
      </c>
      <c r="N224" s="64">
        <f t="shared" si="106"/>
        <v>3520.9658747928524</v>
      </c>
      <c r="O224" s="53">
        <f t="shared" si="107"/>
        <v>0.60100832365871981</v>
      </c>
      <c r="P224" s="4">
        <v>0.10541</v>
      </c>
      <c r="Q224" s="4">
        <v>7597</v>
      </c>
      <c r="R224" s="4">
        <f t="shared" si="108"/>
        <v>0.59307498450253326</v>
      </c>
      <c r="S224" s="64">
        <f t="shared" si="109"/>
        <v>4059.5046912459043</v>
      </c>
      <c r="T224" s="53">
        <f t="shared" si="110"/>
        <v>0.52954615785365278</v>
      </c>
    </row>
    <row r="225" spans="1:20" x14ac:dyDescent="0.25">
      <c r="A225" s="4">
        <v>9.3789999999999998E-2</v>
      </c>
      <c r="B225" s="4">
        <v>22785</v>
      </c>
      <c r="C225" s="4">
        <f t="shared" si="111"/>
        <v>0.62300107480250833</v>
      </c>
      <c r="D225" s="74">
        <f t="shared" si="112"/>
        <v>2354.6144881142204</v>
      </c>
      <c r="E225" s="75">
        <f t="shared" si="113"/>
        <v>0.79473057755487952</v>
      </c>
      <c r="F225" s="4">
        <v>9.9999999999999992E-2</v>
      </c>
      <c r="G225" s="4">
        <v>14466.000000000002</v>
      </c>
      <c r="H225" s="4">
        <f t="shared" si="102"/>
        <v>0.61688234244208084</v>
      </c>
      <c r="I225" s="64">
        <f t="shared" si="103"/>
        <v>3047.6497394831094</v>
      </c>
      <c r="J225" s="53">
        <f t="shared" si="104"/>
        <v>0.67270392523903277</v>
      </c>
      <c r="K225" s="4">
        <v>0.10253</v>
      </c>
      <c r="L225" s="4">
        <v>10720</v>
      </c>
      <c r="M225" s="4">
        <f t="shared" si="105"/>
        <v>0.61298815205692347</v>
      </c>
      <c r="N225" s="64">
        <f t="shared" si="106"/>
        <v>3535.4483512144866</v>
      </c>
      <c r="O225" s="53">
        <f t="shared" si="107"/>
        <v>0.58938693809347698</v>
      </c>
      <c r="P225" s="4">
        <v>0.10439999999999999</v>
      </c>
      <c r="Q225" s="4">
        <v>7579</v>
      </c>
      <c r="R225" s="4">
        <f t="shared" si="108"/>
        <v>0.58739235729119121</v>
      </c>
      <c r="S225" s="64">
        <f t="shared" si="109"/>
        <v>4020.6080046112547</v>
      </c>
      <c r="T225" s="53">
        <f t="shared" si="110"/>
        <v>0.5385626501061378</v>
      </c>
    </row>
    <row r="226" spans="1:20" x14ac:dyDescent="0.25">
      <c r="A226" s="4">
        <v>9.3509999999999996E-2</v>
      </c>
      <c r="B226" s="4">
        <v>22644</v>
      </c>
      <c r="C226" s="4">
        <f t="shared" si="111"/>
        <v>0.6211411718177049</v>
      </c>
      <c r="D226" s="74">
        <f t="shared" si="112"/>
        <v>2347.5850387414516</v>
      </c>
      <c r="E226" s="75">
        <f t="shared" si="113"/>
        <v>0.79454956459114767</v>
      </c>
      <c r="F226" s="4">
        <v>9.9970000000000003E-2</v>
      </c>
      <c r="G226" s="4">
        <v>14343</v>
      </c>
      <c r="H226" s="4">
        <f t="shared" si="102"/>
        <v>0.61669727773934835</v>
      </c>
      <c r="I226" s="64">
        <f t="shared" si="103"/>
        <v>3046.7354445612646</v>
      </c>
      <c r="J226" s="53">
        <f t="shared" si="104"/>
        <v>0.66738449891508722</v>
      </c>
      <c r="K226" s="4">
        <v>0.10166</v>
      </c>
      <c r="L226" s="4">
        <v>10670</v>
      </c>
      <c r="M226" s="4">
        <f t="shared" si="105"/>
        <v>0.6077867505911132</v>
      </c>
      <c r="N226" s="64">
        <f t="shared" si="106"/>
        <v>3505.4489357696739</v>
      </c>
      <c r="O226" s="53">
        <f t="shared" si="107"/>
        <v>0.59672171858413237</v>
      </c>
      <c r="P226" s="4">
        <v>0.10467</v>
      </c>
      <c r="Q226" s="4">
        <v>7393</v>
      </c>
      <c r="R226" s="4">
        <f t="shared" si="108"/>
        <v>0.5889114754565995</v>
      </c>
      <c r="S226" s="64">
        <f t="shared" si="109"/>
        <v>4031.006128761112</v>
      </c>
      <c r="T226" s="53">
        <f t="shared" si="110"/>
        <v>0.52263871749125157</v>
      </c>
    </row>
    <row r="227" spans="1:20" x14ac:dyDescent="0.25">
      <c r="A227" s="4">
        <v>9.3560000000000004E-2</v>
      </c>
      <c r="B227" s="4">
        <v>22470</v>
      </c>
      <c r="C227" s="4">
        <f t="shared" si="111"/>
        <v>0.62147329735070556</v>
      </c>
      <c r="D227" s="74">
        <f t="shared" si="112"/>
        <v>2348.8402975580175</v>
      </c>
      <c r="E227" s="75">
        <f t="shared" si="113"/>
        <v>0.78760163299958252</v>
      </c>
      <c r="F227" s="4">
        <v>9.9260000000000001E-2</v>
      </c>
      <c r="G227" s="4">
        <v>14238.999999999998</v>
      </c>
      <c r="H227" s="4">
        <f t="shared" si="102"/>
        <v>0.61231741310800947</v>
      </c>
      <c r="I227" s="64">
        <f t="shared" si="103"/>
        <v>3025.0971314109347</v>
      </c>
      <c r="J227" s="53">
        <f t="shared" si="104"/>
        <v>0.67205752671859331</v>
      </c>
      <c r="K227" s="4">
        <v>0.10116</v>
      </c>
      <c r="L227" s="4">
        <v>10582</v>
      </c>
      <c r="M227" s="4">
        <f t="shared" si="105"/>
        <v>0.60479743940386599</v>
      </c>
      <c r="N227" s="64">
        <f t="shared" si="106"/>
        <v>3488.2078924105867</v>
      </c>
      <c r="O227" s="53">
        <f t="shared" si="107"/>
        <v>0.597664901376602</v>
      </c>
      <c r="P227" s="4">
        <v>0.10448</v>
      </c>
      <c r="Q227" s="4">
        <v>7420</v>
      </c>
      <c r="R227" s="4">
        <f t="shared" si="108"/>
        <v>0.58784246637723814</v>
      </c>
      <c r="S227" s="64">
        <f t="shared" si="109"/>
        <v>4023.6889302852865</v>
      </c>
      <c r="T227" s="53">
        <f t="shared" si="110"/>
        <v>0.52645699319961126</v>
      </c>
    </row>
    <row r="228" spans="1:20" x14ac:dyDescent="0.25">
      <c r="A228" s="4">
        <v>9.2009999999999995E-2</v>
      </c>
      <c r="B228" s="4">
        <v>22253</v>
      </c>
      <c r="C228" s="4">
        <f t="shared" si="111"/>
        <v>0.6111774058276872</v>
      </c>
      <c r="D228" s="74">
        <f t="shared" si="112"/>
        <v>2309.9272742444764</v>
      </c>
      <c r="E228" s="75">
        <f t="shared" si="113"/>
        <v>0.80649646529139485</v>
      </c>
      <c r="F228" s="4">
        <v>9.8610000000000003E-2</v>
      </c>
      <c r="G228" s="4">
        <v>14166.999999999998</v>
      </c>
      <c r="H228" s="4">
        <f t="shared" si="102"/>
        <v>0.60830767788213602</v>
      </c>
      <c r="I228" s="64">
        <f t="shared" si="103"/>
        <v>3005.2874081042942</v>
      </c>
      <c r="J228" s="53">
        <f t="shared" si="104"/>
        <v>0.67750339737958931</v>
      </c>
      <c r="K228" s="4">
        <v>0.10045999999999999</v>
      </c>
      <c r="L228" s="4">
        <v>10449</v>
      </c>
      <c r="M228" s="4">
        <f t="shared" si="105"/>
        <v>0.60061240374171976</v>
      </c>
      <c r="N228" s="64">
        <f t="shared" si="106"/>
        <v>3464.0704317078644</v>
      </c>
      <c r="O228" s="53">
        <f t="shared" si="107"/>
        <v>0.59840610799912008</v>
      </c>
      <c r="P228" s="4">
        <v>0.10327</v>
      </c>
      <c r="Q228" s="4">
        <v>7394.0000000000009</v>
      </c>
      <c r="R228" s="4">
        <f t="shared" si="108"/>
        <v>0.58103456645077889</v>
      </c>
      <c r="S228" s="64">
        <f t="shared" si="109"/>
        <v>3977.0899294655587</v>
      </c>
      <c r="T228" s="53">
        <f t="shared" si="110"/>
        <v>0.53697790205749518</v>
      </c>
    </row>
    <row r="229" spans="1:20" x14ac:dyDescent="0.25">
      <c r="A229" s="4">
        <v>9.1700000000000004E-2</v>
      </c>
      <c r="B229" s="4">
        <v>22171</v>
      </c>
      <c r="C229" s="4">
        <f t="shared" si="111"/>
        <v>0.60911822752308364</v>
      </c>
      <c r="D229" s="74">
        <f t="shared" si="112"/>
        <v>2302.1446695817681</v>
      </c>
      <c r="E229" s="75">
        <f t="shared" si="113"/>
        <v>0.80896656505363929</v>
      </c>
      <c r="F229" s="4">
        <v>9.8150000000000001E-2</v>
      </c>
      <c r="G229" s="4">
        <v>13975.000000000002</v>
      </c>
      <c r="H229" s="4">
        <f t="shared" si="102"/>
        <v>0.60547001910690246</v>
      </c>
      <c r="I229" s="64">
        <f t="shared" si="103"/>
        <v>2991.2682193026722</v>
      </c>
      <c r="J229" s="53">
        <f t="shared" si="104"/>
        <v>0.67460057920077043</v>
      </c>
      <c r="K229" s="4">
        <v>0.10042</v>
      </c>
      <c r="L229" s="4">
        <v>10463</v>
      </c>
      <c r="M229" s="4">
        <f t="shared" si="105"/>
        <v>0.60037325884673998</v>
      </c>
      <c r="N229" s="64">
        <f t="shared" si="106"/>
        <v>3462.691148239137</v>
      </c>
      <c r="O229" s="53">
        <f t="shared" si="107"/>
        <v>0.59968533357378073</v>
      </c>
      <c r="P229" s="4">
        <v>0.10391</v>
      </c>
      <c r="Q229" s="4">
        <v>7363</v>
      </c>
      <c r="R229" s="4">
        <f t="shared" si="108"/>
        <v>0.58463543913915406</v>
      </c>
      <c r="S229" s="64">
        <f t="shared" si="109"/>
        <v>4001.7373348578117</v>
      </c>
      <c r="T229" s="53">
        <f t="shared" si="110"/>
        <v>0.5281599093339493</v>
      </c>
    </row>
    <row r="230" spans="1:20" x14ac:dyDescent="0.25">
      <c r="A230" s="4">
        <v>9.2060000000000003E-2</v>
      </c>
      <c r="B230" s="4">
        <v>21974</v>
      </c>
      <c r="C230" s="4">
        <f t="shared" si="111"/>
        <v>0.61150953136068786</v>
      </c>
      <c r="D230" s="74">
        <f t="shared" si="112"/>
        <v>2311.1825330610422</v>
      </c>
      <c r="E230" s="75">
        <f t="shared" si="113"/>
        <v>0.79552007000792913</v>
      </c>
      <c r="F230" s="4">
        <v>9.7559999999999994E-2</v>
      </c>
      <c r="G230" s="4">
        <v>13955</v>
      </c>
      <c r="H230" s="4">
        <f t="shared" si="102"/>
        <v>0.60183041328649411</v>
      </c>
      <c r="I230" s="64">
        <f t="shared" si="103"/>
        <v>2973.2870858397218</v>
      </c>
      <c r="J230" s="53">
        <f t="shared" si="104"/>
        <v>0.68180747543527387</v>
      </c>
      <c r="K230" s="4">
        <v>0.10042999999999999</v>
      </c>
      <c r="L230" s="4">
        <v>10371</v>
      </c>
      <c r="M230" s="4">
        <f t="shared" si="105"/>
        <v>0.60043304507048489</v>
      </c>
      <c r="N230" s="64">
        <f t="shared" si="106"/>
        <v>3463.0359691063186</v>
      </c>
      <c r="O230" s="53">
        <f t="shared" si="107"/>
        <v>0.59429399928945337</v>
      </c>
      <c r="P230" s="4">
        <v>0.10296999999999999</v>
      </c>
      <c r="Q230" s="4">
        <v>7284</v>
      </c>
      <c r="R230" s="4">
        <f t="shared" si="108"/>
        <v>0.57934665737810309</v>
      </c>
      <c r="S230" s="64">
        <f t="shared" si="109"/>
        <v>3965.5364581879398</v>
      </c>
      <c r="T230" s="53">
        <f t="shared" si="110"/>
        <v>0.53207620007661016</v>
      </c>
    </row>
    <row r="231" spans="1:20" x14ac:dyDescent="0.25">
      <c r="A231" s="4">
        <v>9.1490000000000002E-2</v>
      </c>
      <c r="B231" s="4">
        <v>21788</v>
      </c>
      <c r="C231" s="4">
        <f t="shared" si="111"/>
        <v>0.60772330028448107</v>
      </c>
      <c r="D231" s="74">
        <f t="shared" si="112"/>
        <v>2296.8725825521915</v>
      </c>
      <c r="E231" s="75">
        <f t="shared" si="113"/>
        <v>0.79864554457336279</v>
      </c>
      <c r="F231" s="4">
        <v>9.7169999999999992E-2</v>
      </c>
      <c r="G231" s="4">
        <v>13780</v>
      </c>
      <c r="H231" s="4">
        <f t="shared" si="102"/>
        <v>0.59942457215097</v>
      </c>
      <c r="I231" s="64">
        <f t="shared" si="103"/>
        <v>2961.4012518557374</v>
      </c>
      <c r="J231" s="53">
        <f t="shared" si="104"/>
        <v>0.67867259586083128</v>
      </c>
      <c r="K231" s="4">
        <v>9.9419999999999994E-2</v>
      </c>
      <c r="L231" s="4">
        <v>10253</v>
      </c>
      <c r="M231" s="4">
        <f t="shared" si="105"/>
        <v>0.59439463647224544</v>
      </c>
      <c r="N231" s="64">
        <f t="shared" si="106"/>
        <v>3428.2090615209622</v>
      </c>
      <c r="O231" s="53">
        <f t="shared" si="107"/>
        <v>0.59953021574434884</v>
      </c>
      <c r="P231" s="4">
        <v>0.10285</v>
      </c>
      <c r="Q231" s="4">
        <v>7210</v>
      </c>
      <c r="R231" s="4">
        <f t="shared" si="108"/>
        <v>0.57867149374903271</v>
      </c>
      <c r="S231" s="64">
        <f t="shared" si="109"/>
        <v>3960.9150696768925</v>
      </c>
      <c r="T231" s="53">
        <f t="shared" si="110"/>
        <v>0.52790040387151105</v>
      </c>
    </row>
    <row r="232" spans="1:20" x14ac:dyDescent="0.25">
      <c r="A232" s="4">
        <v>9.1520000000000004E-2</v>
      </c>
      <c r="B232" s="4">
        <v>21658</v>
      </c>
      <c r="C232" s="4">
        <f t="shared" si="111"/>
        <v>0.60792257560428153</v>
      </c>
      <c r="D232" s="74">
        <f t="shared" si="112"/>
        <v>2297.625737842131</v>
      </c>
      <c r="E232" s="75">
        <f t="shared" si="113"/>
        <v>0.79335997814281978</v>
      </c>
      <c r="F232" s="4">
        <v>9.6839999999999996E-2</v>
      </c>
      <c r="G232" s="4">
        <v>13711.000000000002</v>
      </c>
      <c r="H232" s="4">
        <f t="shared" si="102"/>
        <v>0.59738886042091111</v>
      </c>
      <c r="I232" s="64">
        <f t="shared" si="103"/>
        <v>2951.3440077154428</v>
      </c>
      <c r="J232" s="53">
        <f t="shared" si="104"/>
        <v>0.67988439057085504</v>
      </c>
      <c r="K232" s="4">
        <v>9.9429999999999991E-2</v>
      </c>
      <c r="L232" s="4">
        <v>10176</v>
      </c>
      <c r="M232" s="4">
        <f t="shared" si="105"/>
        <v>0.59445442269599036</v>
      </c>
      <c r="N232" s="64">
        <f t="shared" si="106"/>
        <v>3428.5538823881434</v>
      </c>
      <c r="O232" s="53">
        <f t="shared" si="107"/>
        <v>0.59490806382761163</v>
      </c>
      <c r="P232" s="4">
        <v>0.10269</v>
      </c>
      <c r="Q232" s="4">
        <v>7259</v>
      </c>
      <c r="R232" s="4">
        <f t="shared" si="108"/>
        <v>0.57777127557693897</v>
      </c>
      <c r="S232" s="64">
        <f t="shared" si="109"/>
        <v>3954.7532183288299</v>
      </c>
      <c r="T232" s="53">
        <f t="shared" si="110"/>
        <v>0.5331455765802412</v>
      </c>
    </row>
    <row r="233" spans="1:20" x14ac:dyDescent="0.25">
      <c r="A233" s="4">
        <v>9.0479999999999991E-2</v>
      </c>
      <c r="B233" s="4">
        <v>21378</v>
      </c>
      <c r="C233" s="4">
        <f t="shared" si="111"/>
        <v>0.60101436451786916</v>
      </c>
      <c r="D233" s="74">
        <f t="shared" si="112"/>
        <v>2271.5163544575612</v>
      </c>
      <c r="E233" s="75">
        <f t="shared" si="113"/>
        <v>0.80120905828130173</v>
      </c>
      <c r="F233" s="4">
        <v>9.6589999999999995E-2</v>
      </c>
      <c r="G233" s="4">
        <v>13578.000000000002</v>
      </c>
      <c r="H233" s="4">
        <f t="shared" si="102"/>
        <v>0.5958466545648059</v>
      </c>
      <c r="I233" s="64">
        <f t="shared" si="103"/>
        <v>2943.724883366735</v>
      </c>
      <c r="J233" s="53">
        <f t="shared" si="104"/>
        <v>0.67677915408241529</v>
      </c>
      <c r="K233" s="4">
        <v>9.9529999999999993E-2</v>
      </c>
      <c r="L233" s="4">
        <v>10144</v>
      </c>
      <c r="M233" s="4">
        <f t="shared" si="105"/>
        <v>0.59505228493343987</v>
      </c>
      <c r="N233" s="64">
        <f t="shared" si="106"/>
        <v>3432.0020910599615</v>
      </c>
      <c r="O233" s="53">
        <f t="shared" si="107"/>
        <v>0.59184620696198142</v>
      </c>
      <c r="P233" s="4">
        <v>0.10156999999999999</v>
      </c>
      <c r="Q233" s="4">
        <v>7209</v>
      </c>
      <c r="R233" s="4">
        <f t="shared" si="108"/>
        <v>0.57146974837228248</v>
      </c>
      <c r="S233" s="64">
        <f t="shared" si="109"/>
        <v>3911.6202588923866</v>
      </c>
      <c r="T233" s="53">
        <f t="shared" si="110"/>
        <v>0.5412145233003306</v>
      </c>
    </row>
    <row r="234" spans="1:20" x14ac:dyDescent="0.25">
      <c r="A234" s="4">
        <v>9.0389999999999998E-2</v>
      </c>
      <c r="B234" s="4">
        <v>21319</v>
      </c>
      <c r="C234" s="4">
        <f t="shared" si="111"/>
        <v>0.6004165385584681</v>
      </c>
      <c r="D234" s="74">
        <f t="shared" si="112"/>
        <v>2269.2568885877431</v>
      </c>
      <c r="E234" s="75">
        <f t="shared" si="113"/>
        <v>0.8005897372446783</v>
      </c>
      <c r="F234" s="4">
        <v>9.647E-2</v>
      </c>
      <c r="G234" s="4">
        <v>13466</v>
      </c>
      <c r="H234" s="4">
        <f t="shared" si="102"/>
        <v>0.59510639575387547</v>
      </c>
      <c r="I234" s="64">
        <f t="shared" si="103"/>
        <v>2940.0677036793559</v>
      </c>
      <c r="J234" s="53">
        <f t="shared" si="104"/>
        <v>0.67286750319957267</v>
      </c>
      <c r="K234" s="4">
        <v>9.8659999999999998E-2</v>
      </c>
      <c r="L234" s="4">
        <v>10109</v>
      </c>
      <c r="M234" s="4">
        <f t="shared" si="105"/>
        <v>0.58985088346762971</v>
      </c>
      <c r="N234" s="64">
        <f t="shared" si="106"/>
        <v>3402.0026756151492</v>
      </c>
      <c r="O234" s="53">
        <f t="shared" si="107"/>
        <v>0.6002519927595682</v>
      </c>
      <c r="P234" s="4">
        <v>0.10141</v>
      </c>
      <c r="Q234" s="4">
        <v>7079.0000000000009</v>
      </c>
      <c r="R234" s="4">
        <f t="shared" si="108"/>
        <v>0.57056953020018875</v>
      </c>
      <c r="S234" s="64">
        <f t="shared" si="109"/>
        <v>3905.4584075443236</v>
      </c>
      <c r="T234" s="53">
        <f t="shared" si="110"/>
        <v>0.53313312652987432</v>
      </c>
    </row>
    <row r="235" spans="1:20" x14ac:dyDescent="0.25">
      <c r="A235" s="4">
        <v>9.0679999999999997E-2</v>
      </c>
      <c r="B235" s="4">
        <v>21092</v>
      </c>
      <c r="C235" s="4">
        <f t="shared" si="111"/>
        <v>0.60234286664987147</v>
      </c>
      <c r="D235" s="74">
        <f t="shared" si="112"/>
        <v>2276.5373897238246</v>
      </c>
      <c r="E235" s="75">
        <f t="shared" si="113"/>
        <v>0.78700719270657526</v>
      </c>
      <c r="F235" s="4">
        <v>9.5079999999999998E-2</v>
      </c>
      <c r="G235" s="4">
        <v>13389</v>
      </c>
      <c r="H235" s="4">
        <f t="shared" si="102"/>
        <v>0.58653173119393054</v>
      </c>
      <c r="I235" s="64">
        <f t="shared" si="103"/>
        <v>2897.7053723005406</v>
      </c>
      <c r="J235" s="53">
        <f t="shared" si="104"/>
        <v>0.68872412585599441</v>
      </c>
      <c r="K235" s="4">
        <v>9.8979999999999999E-2</v>
      </c>
      <c r="L235" s="4">
        <v>10017</v>
      </c>
      <c r="M235" s="4">
        <f t="shared" si="105"/>
        <v>0.59176404262746796</v>
      </c>
      <c r="N235" s="64">
        <f t="shared" si="106"/>
        <v>3413.0369433649653</v>
      </c>
      <c r="O235" s="53">
        <f t="shared" si="107"/>
        <v>0.59094955651681969</v>
      </c>
      <c r="P235" s="4">
        <v>0.10013999999999999</v>
      </c>
      <c r="Q235" s="4">
        <v>7002</v>
      </c>
      <c r="R235" s="4">
        <f t="shared" si="108"/>
        <v>0.56342404845919436</v>
      </c>
      <c r="S235" s="64">
        <f t="shared" si="109"/>
        <v>3856.5487124690712</v>
      </c>
      <c r="T235" s="53">
        <f t="shared" si="110"/>
        <v>0.54079448483265857</v>
      </c>
    </row>
    <row r="236" spans="1:20" x14ac:dyDescent="0.25">
      <c r="A236" s="4">
        <v>8.9689999999999992E-2</v>
      </c>
      <c r="B236" s="4">
        <v>20947</v>
      </c>
      <c r="C236" s="4">
        <f t="shared" si="111"/>
        <v>0.59576678109645975</v>
      </c>
      <c r="D236" s="74">
        <f t="shared" si="112"/>
        <v>2251.6832651558211</v>
      </c>
      <c r="E236" s="75">
        <f t="shared" si="113"/>
        <v>0.79894658814158348</v>
      </c>
      <c r="F236" s="4">
        <v>9.6250000000000002E-2</v>
      </c>
      <c r="G236" s="4">
        <v>13274</v>
      </c>
      <c r="H236" s="4">
        <f t="shared" si="102"/>
        <v>0.59374925460050287</v>
      </c>
      <c r="I236" s="64">
        <f t="shared" si="103"/>
        <v>2933.3628742524929</v>
      </c>
      <c r="J236" s="53">
        <f t="shared" si="104"/>
        <v>0.66630924326716645</v>
      </c>
      <c r="K236" s="4">
        <v>9.7919999999999993E-2</v>
      </c>
      <c r="L236" s="4">
        <v>9901</v>
      </c>
      <c r="M236" s="4">
        <f t="shared" si="105"/>
        <v>0.58542670291050369</v>
      </c>
      <c r="N236" s="64">
        <f t="shared" si="106"/>
        <v>3376.4859314436994</v>
      </c>
      <c r="O236" s="53">
        <f t="shared" si="107"/>
        <v>0.59682071298412576</v>
      </c>
      <c r="P236" s="4">
        <v>0.10045999999999999</v>
      </c>
      <c r="Q236" s="4">
        <v>6897</v>
      </c>
      <c r="R236" s="4">
        <f t="shared" si="108"/>
        <v>0.56522448480338183</v>
      </c>
      <c r="S236" s="64">
        <f t="shared" si="109"/>
        <v>3868.8724151651977</v>
      </c>
      <c r="T236" s="53">
        <f t="shared" si="110"/>
        <v>0.52929671661663591</v>
      </c>
    </row>
    <row r="237" spans="1:20" x14ac:dyDescent="0.25">
      <c r="A237" s="4">
        <v>8.856E-2</v>
      </c>
      <c r="B237" s="4">
        <v>20890</v>
      </c>
      <c r="C237" s="4">
        <f t="shared" si="111"/>
        <v>0.58826074405064643</v>
      </c>
      <c r="D237" s="74">
        <f t="shared" si="112"/>
        <v>2223.3144159014328</v>
      </c>
      <c r="E237" s="75">
        <f t="shared" si="113"/>
        <v>0.81723542901017421</v>
      </c>
      <c r="F237" s="4">
        <v>9.4699999999999993E-2</v>
      </c>
      <c r="G237" s="4">
        <v>13224</v>
      </c>
      <c r="H237" s="4">
        <f t="shared" si="102"/>
        <v>0.58418757829265056</v>
      </c>
      <c r="I237" s="64">
        <f t="shared" si="103"/>
        <v>2886.1243032905045</v>
      </c>
      <c r="J237" s="53">
        <f t="shared" si="104"/>
        <v>0.68570668523683331</v>
      </c>
      <c r="K237" s="4">
        <v>9.6989999999999993E-2</v>
      </c>
      <c r="L237" s="4">
        <v>9867</v>
      </c>
      <c r="M237" s="4">
        <f t="shared" si="105"/>
        <v>0.5798665841022238</v>
      </c>
      <c r="N237" s="64">
        <f t="shared" si="106"/>
        <v>3344.4175907957965</v>
      </c>
      <c r="O237" s="53">
        <f t="shared" si="107"/>
        <v>0.60623198447599902</v>
      </c>
      <c r="P237" s="4">
        <v>0.10002</v>
      </c>
      <c r="Q237" s="4">
        <v>6920.9999999999991</v>
      </c>
      <c r="R237" s="4">
        <f t="shared" si="108"/>
        <v>0.56274888483012397</v>
      </c>
      <c r="S237" s="64">
        <f t="shared" si="109"/>
        <v>3851.9273239580243</v>
      </c>
      <c r="T237" s="53">
        <f t="shared" si="110"/>
        <v>0.53582191282016434</v>
      </c>
    </row>
    <row r="238" spans="1:20" x14ac:dyDescent="0.25">
      <c r="A238" s="4">
        <v>8.8359999999999994E-2</v>
      </c>
      <c r="B238" s="4">
        <v>20654</v>
      </c>
      <c r="C238" s="4">
        <f t="shared" si="111"/>
        <v>0.58693224191864413</v>
      </c>
      <c r="D238" s="74">
        <f t="shared" si="112"/>
        <v>2218.2933806351693</v>
      </c>
      <c r="E238" s="75">
        <f t="shared" si="113"/>
        <v>0.811664814998446</v>
      </c>
      <c r="F238" s="4">
        <v>9.5229999999999995E-2</v>
      </c>
      <c r="G238" s="4">
        <v>13082</v>
      </c>
      <c r="H238" s="4">
        <f t="shared" si="102"/>
        <v>0.58745705470759357</v>
      </c>
      <c r="I238" s="64">
        <f t="shared" si="103"/>
        <v>2902.276846909765</v>
      </c>
      <c r="J238" s="53">
        <f t="shared" si="104"/>
        <v>0.67081393721754434</v>
      </c>
      <c r="K238" s="4">
        <v>9.6419999999999992E-2</v>
      </c>
      <c r="L238" s="4">
        <v>9730</v>
      </c>
      <c r="M238" s="4">
        <f t="shared" si="105"/>
        <v>0.57645876934876195</v>
      </c>
      <c r="N238" s="64">
        <f t="shared" si="106"/>
        <v>3324.7628013664371</v>
      </c>
      <c r="O238" s="53">
        <f t="shared" si="107"/>
        <v>0.60490367390026389</v>
      </c>
      <c r="P238" s="4">
        <v>0.10073</v>
      </c>
      <c r="Q238" s="4">
        <v>6895</v>
      </c>
      <c r="R238" s="4">
        <f t="shared" si="108"/>
        <v>0.56674360296879012</v>
      </c>
      <c r="S238" s="64">
        <f t="shared" si="109"/>
        <v>3879.2705393150545</v>
      </c>
      <c r="T238" s="53">
        <f t="shared" si="110"/>
        <v>0.52631036650675778</v>
      </c>
    </row>
    <row r="239" spans="1:20" x14ac:dyDescent="0.25">
      <c r="A239" s="4">
        <v>8.7639999999999996E-2</v>
      </c>
      <c r="B239" s="4">
        <v>20406</v>
      </c>
      <c r="C239" s="4">
        <f t="shared" si="111"/>
        <v>0.58214963424343558</v>
      </c>
      <c r="D239" s="74">
        <f t="shared" si="112"/>
        <v>2200.217653676621</v>
      </c>
      <c r="E239" s="75">
        <f t="shared" si="113"/>
        <v>0.81514919935797214</v>
      </c>
      <c r="F239" s="4">
        <v>9.443E-2</v>
      </c>
      <c r="G239" s="4">
        <v>12997</v>
      </c>
      <c r="H239" s="4">
        <f t="shared" si="102"/>
        <v>0.58252199596805698</v>
      </c>
      <c r="I239" s="64">
        <f t="shared" si="103"/>
        <v>2877.8956489939005</v>
      </c>
      <c r="J239" s="53">
        <f t="shared" si="104"/>
        <v>0.67779543672110609</v>
      </c>
      <c r="K239" s="4">
        <v>9.6529999999999991E-2</v>
      </c>
      <c r="L239" s="4">
        <v>9624</v>
      </c>
      <c r="M239" s="4">
        <f t="shared" si="105"/>
        <v>0.57711641780995626</v>
      </c>
      <c r="N239" s="64">
        <f t="shared" si="106"/>
        <v>3328.5558309054363</v>
      </c>
      <c r="O239" s="53">
        <f t="shared" si="107"/>
        <v>0.59695093696015022</v>
      </c>
      <c r="P239" s="4">
        <v>9.9790000000000004E-2</v>
      </c>
      <c r="Q239" s="4">
        <v>6766.9999999999991</v>
      </c>
      <c r="R239" s="4">
        <f t="shared" si="108"/>
        <v>0.56145482120773926</v>
      </c>
      <c r="S239" s="64">
        <f t="shared" si="109"/>
        <v>3843.0696626451836</v>
      </c>
      <c r="T239" s="53">
        <f t="shared" si="110"/>
        <v>0.52631706654434784</v>
      </c>
    </row>
    <row r="240" spans="1:20" x14ac:dyDescent="0.25">
      <c r="A240" s="4">
        <v>8.7690000000000004E-2</v>
      </c>
      <c r="B240" s="4">
        <v>20347</v>
      </c>
      <c r="C240" s="4">
        <f t="shared" si="111"/>
        <v>0.58248175977643624</v>
      </c>
      <c r="D240" s="74">
        <f t="shared" si="112"/>
        <v>2201.4729124931873</v>
      </c>
      <c r="E240" s="75">
        <f t="shared" si="113"/>
        <v>0.81186572458480044</v>
      </c>
      <c r="F240" s="4">
        <v>9.3839999999999993E-2</v>
      </c>
      <c r="G240" s="4">
        <v>12899</v>
      </c>
      <c r="H240" s="4">
        <f t="shared" si="102"/>
        <v>0.57888239014764864</v>
      </c>
      <c r="I240" s="64">
        <f t="shared" si="103"/>
        <v>2859.9145155309498</v>
      </c>
      <c r="J240" s="53">
        <f t="shared" si="104"/>
        <v>0.68117005178139611</v>
      </c>
      <c r="K240" s="4">
        <v>9.6419999999999992E-2</v>
      </c>
      <c r="L240" s="4">
        <v>9654</v>
      </c>
      <c r="M240" s="4">
        <f t="shared" si="105"/>
        <v>0.57645876934876195</v>
      </c>
      <c r="N240" s="64">
        <f t="shared" si="106"/>
        <v>3324.7628013664371</v>
      </c>
      <c r="O240" s="53">
        <f t="shared" si="107"/>
        <v>0.60017883533742522</v>
      </c>
      <c r="P240" s="4">
        <v>9.9029999999999993E-2</v>
      </c>
      <c r="Q240" s="4">
        <v>6754</v>
      </c>
      <c r="R240" s="4">
        <f t="shared" si="108"/>
        <v>0.55717878489029371</v>
      </c>
      <c r="S240" s="64">
        <f t="shared" si="109"/>
        <v>3813.8008687418824</v>
      </c>
      <c r="T240" s="53">
        <f t="shared" si="110"/>
        <v>0.53339976473462225</v>
      </c>
    </row>
    <row r="241" spans="1:20" x14ac:dyDescent="0.25">
      <c r="A241" s="4">
        <v>8.7730000000000002E-2</v>
      </c>
      <c r="B241" s="4">
        <v>20131</v>
      </c>
      <c r="C241" s="4">
        <f t="shared" si="111"/>
        <v>0.58274746020283674</v>
      </c>
      <c r="D241" s="74">
        <f t="shared" si="112"/>
        <v>2202.4771195464396</v>
      </c>
      <c r="E241" s="75">
        <f t="shared" si="113"/>
        <v>0.80251480274372455</v>
      </c>
      <c r="F241" s="4">
        <v>9.3129999999999991E-2</v>
      </c>
      <c r="G241" s="4">
        <v>12811</v>
      </c>
      <c r="H241" s="4">
        <f t="shared" si="102"/>
        <v>0.57450252551630987</v>
      </c>
      <c r="I241" s="64">
        <f t="shared" si="103"/>
        <v>2838.2762023806195</v>
      </c>
      <c r="J241" s="53">
        <f t="shared" si="104"/>
        <v>0.68687755673501005</v>
      </c>
      <c r="K241" s="4">
        <v>9.5820000000000002E-2</v>
      </c>
      <c r="L241" s="4">
        <v>9525</v>
      </c>
      <c r="M241" s="4">
        <f t="shared" si="105"/>
        <v>0.57287159592406522</v>
      </c>
      <c r="N241" s="64">
        <f t="shared" si="106"/>
        <v>3304.0735493355323</v>
      </c>
      <c r="O241" s="53">
        <f t="shared" si="107"/>
        <v>0.59959815460921173</v>
      </c>
      <c r="P241" s="4">
        <v>9.9659999999999999E-2</v>
      </c>
      <c r="Q241" s="4">
        <v>6715</v>
      </c>
      <c r="R241" s="4">
        <f t="shared" si="108"/>
        <v>0.56072339394291304</v>
      </c>
      <c r="S241" s="64">
        <f t="shared" si="109"/>
        <v>3838.0631584248822</v>
      </c>
      <c r="T241" s="53">
        <f t="shared" si="110"/>
        <v>0.52363609195322136</v>
      </c>
    </row>
    <row r="242" spans="1:20" x14ac:dyDescent="0.25">
      <c r="A242" s="4">
        <v>8.8139999999999996E-2</v>
      </c>
      <c r="B242" s="4">
        <v>20017</v>
      </c>
      <c r="C242" s="4">
        <f t="shared" si="111"/>
        <v>0.58547088957344151</v>
      </c>
      <c r="D242" s="74">
        <f t="shared" si="112"/>
        <v>2212.7702418422796</v>
      </c>
      <c r="E242" s="75">
        <f t="shared" si="113"/>
        <v>0.79056368083060202</v>
      </c>
      <c r="F242" s="4">
        <v>9.2519999999999991E-2</v>
      </c>
      <c r="G242" s="4">
        <v>12631</v>
      </c>
      <c r="H242" s="4">
        <f t="shared" si="102"/>
        <v>0.57073954322741316</v>
      </c>
      <c r="I242" s="64">
        <f t="shared" si="103"/>
        <v>2819.6855389697726</v>
      </c>
      <c r="J242" s="53">
        <f t="shared" si="104"/>
        <v>0.68618621318375217</v>
      </c>
      <c r="K242" s="4">
        <v>9.5229999999999995E-2</v>
      </c>
      <c r="L242" s="4">
        <v>9405</v>
      </c>
      <c r="M242" s="4">
        <f t="shared" si="105"/>
        <v>0.56934420872311342</v>
      </c>
      <c r="N242" s="64">
        <f t="shared" si="106"/>
        <v>3283.7291181718088</v>
      </c>
      <c r="O242" s="53">
        <f t="shared" si="107"/>
        <v>0.59940293819185553</v>
      </c>
      <c r="P242" s="4">
        <v>9.8860000000000003E-2</v>
      </c>
      <c r="Q242" s="4">
        <v>6672</v>
      </c>
      <c r="R242" s="4">
        <f t="shared" si="108"/>
        <v>0.55622230308244414</v>
      </c>
      <c r="S242" s="64">
        <f t="shared" si="109"/>
        <v>3807.2539016845662</v>
      </c>
      <c r="T242" s="53">
        <f t="shared" si="110"/>
        <v>0.52873754106340987</v>
      </c>
    </row>
    <row r="243" spans="1:20" x14ac:dyDescent="0.25">
      <c r="A243" s="4">
        <v>8.7480000000000002E-2</v>
      </c>
      <c r="B243" s="4">
        <v>19803</v>
      </c>
      <c r="C243" s="4">
        <f t="shared" si="111"/>
        <v>0.58108683253783378</v>
      </c>
      <c r="D243" s="74">
        <f t="shared" si="112"/>
        <v>2196.2008254636103</v>
      </c>
      <c r="E243" s="75">
        <f t="shared" si="113"/>
        <v>0.79395776500395787</v>
      </c>
      <c r="F243" s="4">
        <v>9.1950000000000004E-2</v>
      </c>
      <c r="G243" s="4">
        <v>12566</v>
      </c>
      <c r="H243" s="4">
        <f t="shared" si="102"/>
        <v>0.56722331387549341</v>
      </c>
      <c r="I243" s="64">
        <f t="shared" si="103"/>
        <v>2802.3139354547193</v>
      </c>
      <c r="J243" s="53">
        <f t="shared" si="104"/>
        <v>0.69114487070784403</v>
      </c>
      <c r="K243" s="4">
        <v>9.4629999999999992E-2</v>
      </c>
      <c r="L243" s="4">
        <v>9350</v>
      </c>
      <c r="M243" s="4">
        <f t="shared" si="105"/>
        <v>0.5657570352984167</v>
      </c>
      <c r="N243" s="64">
        <f t="shared" si="106"/>
        <v>3263.0398661409035</v>
      </c>
      <c r="O243" s="53">
        <f t="shared" si="107"/>
        <v>0.60347817309151364</v>
      </c>
      <c r="P243" s="4">
        <v>9.826E-2</v>
      </c>
      <c r="Q243" s="4">
        <v>6659</v>
      </c>
      <c r="R243" s="4">
        <f t="shared" si="108"/>
        <v>0.55284648493709243</v>
      </c>
      <c r="S243" s="64">
        <f t="shared" si="109"/>
        <v>3784.1469591293289</v>
      </c>
      <c r="T243" s="53">
        <f t="shared" si="110"/>
        <v>0.53417162765801951</v>
      </c>
    </row>
    <row r="244" spans="1:20" x14ac:dyDescent="0.25">
      <c r="A244" s="4">
        <v>8.6999999999999994E-2</v>
      </c>
      <c r="B244" s="4">
        <v>19720</v>
      </c>
      <c r="C244" s="4">
        <f t="shared" si="111"/>
        <v>0.57789842742102804</v>
      </c>
      <c r="D244" s="74">
        <f t="shared" si="112"/>
        <v>2184.1503408245781</v>
      </c>
      <c r="E244" s="75">
        <f t="shared" si="113"/>
        <v>0.79937832294221822</v>
      </c>
      <c r="F244" s="4">
        <v>9.178E-2</v>
      </c>
      <c r="G244" s="4">
        <v>12472</v>
      </c>
      <c r="H244" s="4">
        <f t="shared" si="102"/>
        <v>0.56617461389334189</v>
      </c>
      <c r="I244" s="64">
        <f t="shared" si="103"/>
        <v>2797.1329308975978</v>
      </c>
      <c r="J244" s="53">
        <f t="shared" si="104"/>
        <v>0.68851831383982887</v>
      </c>
      <c r="K244" s="4">
        <v>9.4589999999999994E-2</v>
      </c>
      <c r="L244" s="4">
        <v>9231</v>
      </c>
      <c r="M244" s="4">
        <f t="shared" si="105"/>
        <v>0.56551789040343692</v>
      </c>
      <c r="N244" s="64">
        <f t="shared" si="106"/>
        <v>3261.6605826721766</v>
      </c>
      <c r="O244" s="53">
        <f t="shared" si="107"/>
        <v>0.59630154730901974</v>
      </c>
      <c r="P244" s="4">
        <v>9.7680000000000003E-2</v>
      </c>
      <c r="Q244" s="4">
        <v>6525</v>
      </c>
      <c r="R244" s="4">
        <f t="shared" si="108"/>
        <v>0.54958319406325251</v>
      </c>
      <c r="S244" s="64">
        <f t="shared" si="109"/>
        <v>3761.8102479926001</v>
      </c>
      <c r="T244" s="53">
        <f t="shared" si="110"/>
        <v>0.52965677974599723</v>
      </c>
    </row>
    <row r="245" spans="1:20" x14ac:dyDescent="0.25">
      <c r="A245" s="4">
        <v>8.6379999999999998E-2</v>
      </c>
      <c r="B245" s="4">
        <v>19479</v>
      </c>
      <c r="C245" s="4">
        <f t="shared" si="111"/>
        <v>0.5737800708118207</v>
      </c>
      <c r="D245" s="74">
        <f t="shared" si="112"/>
        <v>2168.5851314991619</v>
      </c>
      <c r="E245" s="75">
        <f t="shared" si="113"/>
        <v>0.80098469899999492</v>
      </c>
      <c r="F245" s="4">
        <v>9.1579999999999995E-2</v>
      </c>
      <c r="G245" s="4">
        <v>12420</v>
      </c>
      <c r="H245" s="4">
        <f t="shared" ref="H245:H308" si="114">(F245)/($AD$11*$AD$5)</f>
        <v>0.56494084920845766</v>
      </c>
      <c r="I245" s="64">
        <f t="shared" ref="I245:I308" si="115">(F245*$AD$6)/($AA$11*$AD$5)</f>
        <v>2791.0376314186315</v>
      </c>
      <c r="J245" s="53">
        <f t="shared" ref="J245:J308" si="116">(G245*$AD$6)/(2*$AD$7*$AD$11*(H245^2))</f>
        <v>0.68864566585648501</v>
      </c>
      <c r="K245" s="4">
        <v>9.3869999999999995E-2</v>
      </c>
      <c r="L245" s="4">
        <v>9209</v>
      </c>
      <c r="M245" s="4">
        <f t="shared" ref="M245:M308" si="117">(K245)/($AD$11*$AE$5)</f>
        <v>0.56121328229380085</v>
      </c>
      <c r="N245" s="64">
        <f t="shared" ref="N245:N308" si="118">(K245*$AE$6)/($AA$11*$AE$5)</f>
        <v>3236.8334802350905</v>
      </c>
      <c r="O245" s="53">
        <f t="shared" ref="O245:O308" si="119">(L245*$AE$6)/(2*$AE$7*$AD$11*(M245^2))</f>
        <v>0.6040410773374808</v>
      </c>
      <c r="P245" s="4">
        <v>9.6640000000000004E-2</v>
      </c>
      <c r="Q245" s="4">
        <v>6526</v>
      </c>
      <c r="R245" s="4">
        <f t="shared" ref="R245:R308" si="120">(P245)/($AD$11*$AF$5)</f>
        <v>0.54373177594464295</v>
      </c>
      <c r="S245" s="64">
        <f t="shared" ref="S245:S308" si="121">(P245*$AF$6)/($AA$11*$AF$5)</f>
        <v>3721.758214230189</v>
      </c>
      <c r="T245" s="53">
        <f t="shared" ref="T245:T308" si="122">(Q245*$AF$6)/(2*$AF$7*$AD$11*(R245^2))</f>
        <v>0.54120094779621764</v>
      </c>
    </row>
    <row r="246" spans="1:20" x14ac:dyDescent="0.25">
      <c r="A246" s="4">
        <v>8.6219999999999991E-2</v>
      </c>
      <c r="B246" s="4">
        <v>19321</v>
      </c>
      <c r="C246" s="4">
        <f t="shared" si="111"/>
        <v>0.57271726910621878</v>
      </c>
      <c r="D246" s="74">
        <f t="shared" si="112"/>
        <v>2164.5683032861507</v>
      </c>
      <c r="E246" s="75">
        <f t="shared" si="113"/>
        <v>0.7974390983405294</v>
      </c>
      <c r="F246" s="4">
        <v>9.1189999999999993E-2</v>
      </c>
      <c r="G246" s="4">
        <v>12241</v>
      </c>
      <c r="H246" s="4">
        <f t="shared" si="114"/>
        <v>0.56253500807293355</v>
      </c>
      <c r="I246" s="64">
        <f t="shared" si="115"/>
        <v>2779.1517974346475</v>
      </c>
      <c r="J246" s="53">
        <f t="shared" si="116"/>
        <v>0.68453863980726837</v>
      </c>
      <c r="K246" s="4">
        <v>9.4420000000000004E-2</v>
      </c>
      <c r="L246" s="4">
        <v>9149</v>
      </c>
      <c r="M246" s="4">
        <f t="shared" si="117"/>
        <v>0.56450152459977287</v>
      </c>
      <c r="N246" s="64">
        <f t="shared" si="118"/>
        <v>3255.7986279300872</v>
      </c>
      <c r="O246" s="53">
        <f t="shared" si="119"/>
        <v>0.5931346173120029</v>
      </c>
      <c r="P246" s="4">
        <v>9.5919999999999991E-2</v>
      </c>
      <c r="Q246" s="4">
        <v>6516</v>
      </c>
      <c r="R246" s="4">
        <f t="shared" si="120"/>
        <v>0.53968079417022086</v>
      </c>
      <c r="S246" s="64">
        <f t="shared" si="121"/>
        <v>3694.0298831639038</v>
      </c>
      <c r="T246" s="53">
        <f t="shared" si="122"/>
        <v>0.54851442978192533</v>
      </c>
    </row>
    <row r="247" spans="1:20" x14ac:dyDescent="0.25">
      <c r="A247" s="4">
        <v>8.5429999999999992E-2</v>
      </c>
      <c r="B247" s="4">
        <v>19254</v>
      </c>
      <c r="C247" s="4">
        <f t="shared" si="111"/>
        <v>0.56746968568480949</v>
      </c>
      <c r="D247" s="74">
        <f t="shared" si="112"/>
        <v>2144.7352139844102</v>
      </c>
      <c r="E247" s="75">
        <f t="shared" si="113"/>
        <v>0.80943898323845587</v>
      </c>
      <c r="F247" s="4">
        <v>9.1229999999999992E-2</v>
      </c>
      <c r="G247" s="4">
        <v>12198</v>
      </c>
      <c r="H247" s="4">
        <f t="shared" si="114"/>
        <v>0.5627817610099104</v>
      </c>
      <c r="I247" s="64">
        <f t="shared" si="115"/>
        <v>2780.3708573304407</v>
      </c>
      <c r="J247" s="53">
        <f t="shared" si="116"/>
        <v>0.68153596754630918</v>
      </c>
      <c r="K247" s="4">
        <v>9.3539999999999998E-2</v>
      </c>
      <c r="L247" s="4">
        <v>9161</v>
      </c>
      <c r="M247" s="4">
        <f t="shared" si="117"/>
        <v>0.55924033691021768</v>
      </c>
      <c r="N247" s="64">
        <f t="shared" si="118"/>
        <v>3225.4543916180928</v>
      </c>
      <c r="O247" s="53">
        <f t="shared" si="119"/>
        <v>0.60513989872126561</v>
      </c>
      <c r="P247" s="4">
        <v>9.6309999999999993E-2</v>
      </c>
      <c r="Q247" s="4">
        <v>6430</v>
      </c>
      <c r="R247" s="4">
        <f t="shared" si="120"/>
        <v>0.54187507596469942</v>
      </c>
      <c r="S247" s="64">
        <f t="shared" si="121"/>
        <v>3709.049395824808</v>
      </c>
      <c r="T247" s="53">
        <f t="shared" si="122"/>
        <v>0.53690015433669058</v>
      </c>
    </row>
    <row r="248" spans="1:20" x14ac:dyDescent="0.25">
      <c r="A248" s="4">
        <v>8.5099999999999995E-2</v>
      </c>
      <c r="B248" s="4">
        <v>19081</v>
      </c>
      <c r="C248" s="4">
        <f t="shared" si="111"/>
        <v>0.56527765716700562</v>
      </c>
      <c r="D248" s="74">
        <f t="shared" si="112"/>
        <v>2136.450505795076</v>
      </c>
      <c r="E248" s="75">
        <f t="shared" si="113"/>
        <v>0.80839938258036859</v>
      </c>
      <c r="F248" s="4">
        <v>8.9609999999999995E-2</v>
      </c>
      <c r="G248" s="4">
        <v>12085</v>
      </c>
      <c r="H248" s="4">
        <f t="shared" si="114"/>
        <v>0.55278826706234863</v>
      </c>
      <c r="I248" s="64">
        <f t="shared" si="115"/>
        <v>2730.9989315508142</v>
      </c>
      <c r="J248" s="53">
        <f t="shared" si="116"/>
        <v>0.69985682329887045</v>
      </c>
      <c r="K248" s="4">
        <v>9.2619999999999994E-2</v>
      </c>
      <c r="L248" s="4">
        <v>9026</v>
      </c>
      <c r="M248" s="4">
        <f t="shared" si="117"/>
        <v>0.55374000432568271</v>
      </c>
      <c r="N248" s="64">
        <f t="shared" si="118"/>
        <v>3193.730871837372</v>
      </c>
      <c r="O248" s="53">
        <f t="shared" si="119"/>
        <v>0.60812577644057353</v>
      </c>
      <c r="P248" s="4">
        <v>9.5589999999999994E-2</v>
      </c>
      <c r="Q248" s="4">
        <v>6360</v>
      </c>
      <c r="R248" s="4">
        <f t="shared" si="120"/>
        <v>0.53782409419027744</v>
      </c>
      <c r="S248" s="64">
        <f t="shared" si="121"/>
        <v>3681.3210647585238</v>
      </c>
      <c r="T248" s="53">
        <f t="shared" si="122"/>
        <v>0.53908533049421525</v>
      </c>
    </row>
    <row r="249" spans="1:20" x14ac:dyDescent="0.25">
      <c r="A249" s="4">
        <v>8.4470000000000003E-2</v>
      </c>
      <c r="B249" s="4">
        <v>18931</v>
      </c>
      <c r="C249" s="4">
        <f t="shared" si="111"/>
        <v>0.56109287545119813</v>
      </c>
      <c r="D249" s="74">
        <f t="shared" si="112"/>
        <v>2120.6342447063466</v>
      </c>
      <c r="E249" s="75">
        <f t="shared" si="113"/>
        <v>0.81405271466261131</v>
      </c>
      <c r="F249" s="4">
        <v>9.0609999999999996E-2</v>
      </c>
      <c r="G249" s="4">
        <v>12011</v>
      </c>
      <c r="H249" s="4">
        <f t="shared" si="114"/>
        <v>0.55895709048676945</v>
      </c>
      <c r="I249" s="64">
        <f t="shared" si="115"/>
        <v>2761.4754289456455</v>
      </c>
      <c r="J249" s="53">
        <f t="shared" si="116"/>
        <v>0.68030303303475936</v>
      </c>
      <c r="K249" s="4">
        <v>9.2219999999999996E-2</v>
      </c>
      <c r="L249" s="4">
        <v>9017</v>
      </c>
      <c r="M249" s="4">
        <f t="shared" si="117"/>
        <v>0.5513485553758849</v>
      </c>
      <c r="N249" s="64">
        <f t="shared" si="118"/>
        <v>3179.938037150102</v>
      </c>
      <c r="O249" s="53">
        <f t="shared" si="119"/>
        <v>0.61280100680184169</v>
      </c>
      <c r="P249" s="4">
        <v>9.5759999999999998E-2</v>
      </c>
      <c r="Q249" s="4">
        <v>6393</v>
      </c>
      <c r="R249" s="4">
        <f t="shared" si="120"/>
        <v>0.53878057599812712</v>
      </c>
      <c r="S249" s="64">
        <f t="shared" si="121"/>
        <v>3687.8680318158413</v>
      </c>
      <c r="T249" s="53">
        <f t="shared" si="122"/>
        <v>0.53996020212215323</v>
      </c>
    </row>
    <row r="250" spans="1:20" x14ac:dyDescent="0.25">
      <c r="A250" s="4">
        <v>8.4470000000000003E-2</v>
      </c>
      <c r="B250" s="4">
        <v>18839</v>
      </c>
      <c r="C250" s="4">
        <f t="shared" si="111"/>
        <v>0.56109287545119813</v>
      </c>
      <c r="D250" s="74">
        <f t="shared" si="112"/>
        <v>2120.6342447063466</v>
      </c>
      <c r="E250" s="75">
        <f t="shared" si="113"/>
        <v>0.81009661885420392</v>
      </c>
      <c r="F250" s="4">
        <v>9.0020000000000003E-2</v>
      </c>
      <c r="G250" s="4">
        <v>11835</v>
      </c>
      <c r="H250" s="4">
        <f t="shared" si="114"/>
        <v>0.55531748466636122</v>
      </c>
      <c r="I250" s="64">
        <f t="shared" si="115"/>
        <v>2743.4942954826952</v>
      </c>
      <c r="J250" s="53">
        <f t="shared" si="116"/>
        <v>0.67915006423593793</v>
      </c>
      <c r="K250" s="4">
        <v>9.1589999999999991E-2</v>
      </c>
      <c r="L250" s="4">
        <v>8936</v>
      </c>
      <c r="M250" s="4">
        <f t="shared" si="117"/>
        <v>0.54758202327995331</v>
      </c>
      <c r="N250" s="64">
        <f t="shared" si="118"/>
        <v>3158.2143225176515</v>
      </c>
      <c r="O250" s="53">
        <f t="shared" si="119"/>
        <v>0.61567947871479989</v>
      </c>
      <c r="P250" s="4">
        <v>9.5229999999999995E-2</v>
      </c>
      <c r="Q250" s="4">
        <v>6311</v>
      </c>
      <c r="R250" s="4">
        <f t="shared" si="120"/>
        <v>0.5357986033030665</v>
      </c>
      <c r="S250" s="64">
        <f t="shared" si="121"/>
        <v>3667.4568992253812</v>
      </c>
      <c r="T250" s="53">
        <f t="shared" si="122"/>
        <v>0.5389840744371015</v>
      </c>
    </row>
    <row r="251" spans="1:20" x14ac:dyDescent="0.25">
      <c r="A251" s="4">
        <v>8.3909999999999998E-2</v>
      </c>
      <c r="B251" s="4">
        <v>18670</v>
      </c>
      <c r="C251" s="4">
        <f t="shared" si="111"/>
        <v>0.55737306948159149</v>
      </c>
      <c r="D251" s="74">
        <f t="shared" si="112"/>
        <v>2106.5753459608086</v>
      </c>
      <c r="E251" s="75">
        <f t="shared" si="113"/>
        <v>0.81358107461477258</v>
      </c>
      <c r="F251" s="4">
        <v>8.9880000000000002E-2</v>
      </c>
      <c r="G251" s="4">
        <v>11825</v>
      </c>
      <c r="H251" s="4">
        <f t="shared" si="114"/>
        <v>0.55445384938694231</v>
      </c>
      <c r="I251" s="64">
        <f t="shared" si="115"/>
        <v>2739.2275858474186</v>
      </c>
      <c r="J251" s="53">
        <f t="shared" si="116"/>
        <v>0.68069180639860993</v>
      </c>
      <c r="K251" s="4">
        <v>9.1339999999999991E-2</v>
      </c>
      <c r="L251" s="4">
        <v>8834</v>
      </c>
      <c r="M251" s="4">
        <f t="shared" si="117"/>
        <v>0.54608736768632971</v>
      </c>
      <c r="N251" s="64">
        <f t="shared" si="118"/>
        <v>3149.5938008381077</v>
      </c>
      <c r="O251" s="53">
        <f t="shared" si="119"/>
        <v>0.61198815520106675</v>
      </c>
      <c r="P251" s="4">
        <v>9.4739999999999991E-2</v>
      </c>
      <c r="Q251" s="4">
        <v>6239</v>
      </c>
      <c r="R251" s="4">
        <f t="shared" si="120"/>
        <v>0.53304168515102923</v>
      </c>
      <c r="S251" s="64">
        <f t="shared" si="121"/>
        <v>3648.5862294719373</v>
      </c>
      <c r="T251" s="53">
        <f t="shared" si="122"/>
        <v>0.53836094458323969</v>
      </c>
    </row>
    <row r="252" spans="1:20" x14ac:dyDescent="0.25">
      <c r="A252" s="4">
        <v>8.3349999999999994E-2</v>
      </c>
      <c r="B252" s="4">
        <v>18462</v>
      </c>
      <c r="C252" s="4">
        <f t="shared" si="111"/>
        <v>0.55365326351198485</v>
      </c>
      <c r="D252" s="74">
        <f t="shared" si="112"/>
        <v>2092.516447215271</v>
      </c>
      <c r="E252" s="75">
        <f t="shared" si="113"/>
        <v>0.81536393905866722</v>
      </c>
      <c r="F252" s="4">
        <v>8.8959999999999997E-2</v>
      </c>
      <c r="G252" s="4">
        <v>11720</v>
      </c>
      <c r="H252" s="4">
        <f t="shared" si="114"/>
        <v>0.54877853183647518</v>
      </c>
      <c r="I252" s="64">
        <f t="shared" si="115"/>
        <v>2711.1892082441741</v>
      </c>
      <c r="J252" s="53">
        <f t="shared" si="116"/>
        <v>0.6886738052486584</v>
      </c>
      <c r="K252" s="4">
        <v>9.0909999999999991E-2</v>
      </c>
      <c r="L252" s="4">
        <v>8782</v>
      </c>
      <c r="M252" s="4">
        <f t="shared" si="117"/>
        <v>0.54351656006529703</v>
      </c>
      <c r="N252" s="64">
        <f t="shared" si="118"/>
        <v>3134.7665035492923</v>
      </c>
      <c r="O252" s="53">
        <f t="shared" si="119"/>
        <v>0.61415466283161224</v>
      </c>
      <c r="P252" s="4">
        <v>9.4449999999999992E-2</v>
      </c>
      <c r="Q252" s="4">
        <v>6221</v>
      </c>
      <c r="R252" s="4">
        <f t="shared" si="120"/>
        <v>0.53141003971410927</v>
      </c>
      <c r="S252" s="64">
        <f t="shared" si="121"/>
        <v>3637.4178739035729</v>
      </c>
      <c r="T252" s="53">
        <f t="shared" si="122"/>
        <v>0.54010922921173898</v>
      </c>
    </row>
    <row r="253" spans="1:20" x14ac:dyDescent="0.25">
      <c r="A253" s="4">
        <v>8.2869999999999999E-2</v>
      </c>
      <c r="B253" s="4">
        <v>18298</v>
      </c>
      <c r="C253" s="4">
        <f t="shared" si="111"/>
        <v>0.55046485839517922</v>
      </c>
      <c r="D253" s="74">
        <f t="shared" si="112"/>
        <v>2080.4659625762392</v>
      </c>
      <c r="E253" s="75">
        <f t="shared" si="113"/>
        <v>0.8175096867363284</v>
      </c>
      <c r="F253" s="4">
        <v>8.8660000000000003E-2</v>
      </c>
      <c r="G253" s="4">
        <v>11611</v>
      </c>
      <c r="H253" s="4">
        <f t="shared" si="114"/>
        <v>0.546927884809149</v>
      </c>
      <c r="I253" s="64">
        <f t="shared" si="115"/>
        <v>2702.0462590257248</v>
      </c>
      <c r="J253" s="53">
        <f t="shared" si="116"/>
        <v>0.68689391986711612</v>
      </c>
      <c r="K253" s="4">
        <v>9.0689999999999993E-2</v>
      </c>
      <c r="L253" s="4">
        <v>8706</v>
      </c>
      <c r="M253" s="4">
        <f t="shared" si="117"/>
        <v>0.54220126314290829</v>
      </c>
      <c r="N253" s="64">
        <f t="shared" si="118"/>
        <v>3127.1804444712939</v>
      </c>
      <c r="O253" s="53">
        <f t="shared" si="119"/>
        <v>0.61179721442718171</v>
      </c>
      <c r="P253" s="4">
        <v>9.2909999999999993E-2</v>
      </c>
      <c r="Q253" s="4">
        <v>6173</v>
      </c>
      <c r="R253" s="4">
        <f t="shared" si="120"/>
        <v>0.5227454398077066</v>
      </c>
      <c r="S253" s="64">
        <f t="shared" si="121"/>
        <v>3578.1100546784646</v>
      </c>
      <c r="T253" s="53">
        <f t="shared" si="122"/>
        <v>0.55385576224427302</v>
      </c>
    </row>
    <row r="254" spans="1:20" x14ac:dyDescent="0.25">
      <c r="A254" s="4">
        <v>8.2879999999999995E-2</v>
      </c>
      <c r="B254" s="4">
        <v>18169</v>
      </c>
      <c r="C254" s="4">
        <f t="shared" si="111"/>
        <v>0.55053128350177938</v>
      </c>
      <c r="D254" s="74">
        <f t="shared" si="112"/>
        <v>2080.7170143395524</v>
      </c>
      <c r="E254" s="75">
        <f t="shared" si="113"/>
        <v>0.81155041075103662</v>
      </c>
      <c r="F254" s="4">
        <v>8.8319999999999996E-2</v>
      </c>
      <c r="G254" s="4">
        <v>11514</v>
      </c>
      <c r="H254" s="4">
        <f t="shared" si="114"/>
        <v>0.54483048484484586</v>
      </c>
      <c r="I254" s="64">
        <f t="shared" si="115"/>
        <v>2691.6842499114823</v>
      </c>
      <c r="J254" s="53">
        <f t="shared" si="116"/>
        <v>0.68641000547673769</v>
      </c>
      <c r="K254" s="4">
        <v>9.1039999999999996E-2</v>
      </c>
      <c r="L254" s="4">
        <v>8654</v>
      </c>
      <c r="M254" s="4">
        <f t="shared" si="117"/>
        <v>0.5442937809739814</v>
      </c>
      <c r="N254" s="64">
        <f t="shared" si="118"/>
        <v>3139.2491748226553</v>
      </c>
      <c r="O254" s="53">
        <f t="shared" si="119"/>
        <v>0.60347603605014632</v>
      </c>
      <c r="P254" s="4">
        <v>9.307E-2</v>
      </c>
      <c r="Q254" s="4">
        <v>6114</v>
      </c>
      <c r="R254" s="4">
        <f t="shared" si="120"/>
        <v>0.52364565797980045</v>
      </c>
      <c r="S254" s="64">
        <f t="shared" si="121"/>
        <v>3584.2719060265281</v>
      </c>
      <c r="T254" s="53">
        <f t="shared" si="122"/>
        <v>0.54667766172355692</v>
      </c>
    </row>
    <row r="255" spans="1:20" x14ac:dyDescent="0.25">
      <c r="A255" s="4">
        <v>8.269E-2</v>
      </c>
      <c r="B255" s="4">
        <v>17993</v>
      </c>
      <c r="C255" s="4">
        <f t="shared" si="111"/>
        <v>0.54926920647637711</v>
      </c>
      <c r="D255" s="74">
        <f t="shared" si="112"/>
        <v>2075.9470308366022</v>
      </c>
      <c r="E255" s="75">
        <f t="shared" si="113"/>
        <v>0.80738663834130997</v>
      </c>
      <c r="F255" s="4">
        <v>8.8209999999999997E-2</v>
      </c>
      <c r="G255" s="4">
        <v>11468</v>
      </c>
      <c r="H255" s="4">
        <f t="shared" si="114"/>
        <v>0.54415191426815956</v>
      </c>
      <c r="I255" s="64">
        <f t="shared" si="115"/>
        <v>2688.3318351980506</v>
      </c>
      <c r="J255" s="53">
        <f t="shared" si="116"/>
        <v>0.68537386733000893</v>
      </c>
      <c r="K255" s="4">
        <v>9.0009999999999993E-2</v>
      </c>
      <c r="L255" s="4">
        <v>8610</v>
      </c>
      <c r="M255" s="4">
        <f t="shared" si="117"/>
        <v>0.538135799928252</v>
      </c>
      <c r="N255" s="64">
        <f t="shared" si="118"/>
        <v>3103.7326255029348</v>
      </c>
      <c r="O255" s="53">
        <f t="shared" si="119"/>
        <v>0.61422751082616989</v>
      </c>
      <c r="P255" s="4">
        <v>9.2499999999999999E-2</v>
      </c>
      <c r="Q255" s="4">
        <v>6020</v>
      </c>
      <c r="R255" s="4">
        <f t="shared" si="120"/>
        <v>0.52043863074171637</v>
      </c>
      <c r="S255" s="64">
        <f t="shared" si="121"/>
        <v>3562.3203105990524</v>
      </c>
      <c r="T255" s="53">
        <f t="shared" si="122"/>
        <v>0.54492702579122931</v>
      </c>
    </row>
    <row r="256" spans="1:20" x14ac:dyDescent="0.25">
      <c r="A256" s="4">
        <v>8.1279999999999991E-2</v>
      </c>
      <c r="B256" s="4">
        <v>17801</v>
      </c>
      <c r="C256" s="4">
        <f t="shared" si="111"/>
        <v>0.53990326644576037</v>
      </c>
      <c r="D256" s="74">
        <f t="shared" si="112"/>
        <v>2040.5487322094448</v>
      </c>
      <c r="E256" s="75">
        <f t="shared" si="113"/>
        <v>0.82672481208706561</v>
      </c>
      <c r="F256" s="4">
        <v>8.8009999999999991E-2</v>
      </c>
      <c r="G256" s="4">
        <v>11306</v>
      </c>
      <c r="H256" s="4">
        <f t="shared" si="114"/>
        <v>0.54291814958327533</v>
      </c>
      <c r="I256" s="64">
        <f t="shared" si="115"/>
        <v>2682.2365357190843</v>
      </c>
      <c r="J256" s="53">
        <f t="shared" si="116"/>
        <v>0.67876656295673687</v>
      </c>
      <c r="K256" s="4">
        <v>8.9389999999999997E-2</v>
      </c>
      <c r="L256" s="4">
        <v>8505</v>
      </c>
      <c r="M256" s="4">
        <f t="shared" si="117"/>
        <v>0.53442905405606544</v>
      </c>
      <c r="N256" s="64">
        <f t="shared" si="118"/>
        <v>3082.3537317376667</v>
      </c>
      <c r="O256" s="53">
        <f t="shared" si="119"/>
        <v>0.61518265152749829</v>
      </c>
      <c r="P256" s="4">
        <v>9.2069999999999999E-2</v>
      </c>
      <c r="Q256" s="4">
        <v>6016</v>
      </c>
      <c r="R256" s="4">
        <f t="shared" si="120"/>
        <v>0.51801929440421435</v>
      </c>
      <c r="S256" s="64">
        <f t="shared" si="121"/>
        <v>3545.7603351011326</v>
      </c>
      <c r="T256" s="53">
        <f t="shared" si="122"/>
        <v>0.5496634543910478</v>
      </c>
    </row>
    <row r="257" spans="1:20" x14ac:dyDescent="0.25">
      <c r="A257" s="4">
        <v>8.1919999999999993E-2</v>
      </c>
      <c r="B257" s="4">
        <v>17736</v>
      </c>
      <c r="C257" s="4">
        <f t="shared" si="111"/>
        <v>0.54415447326816802</v>
      </c>
      <c r="D257" s="74">
        <f t="shared" si="112"/>
        <v>2056.6160450614875</v>
      </c>
      <c r="E257" s="75">
        <f t="shared" si="113"/>
        <v>0.81088591086919926</v>
      </c>
      <c r="F257" s="4">
        <v>8.6539999999999992E-2</v>
      </c>
      <c r="G257" s="4">
        <v>11247</v>
      </c>
      <c r="H257" s="4">
        <f t="shared" si="114"/>
        <v>0.53384997914937682</v>
      </c>
      <c r="I257" s="64">
        <f t="shared" si="115"/>
        <v>2637.4360845486826</v>
      </c>
      <c r="J257" s="53">
        <f t="shared" si="116"/>
        <v>0.69835848548702484</v>
      </c>
      <c r="K257" s="4">
        <v>8.8469999999999993E-2</v>
      </c>
      <c r="L257" s="4">
        <v>8381</v>
      </c>
      <c r="M257" s="4">
        <f t="shared" si="117"/>
        <v>0.52892872147153047</v>
      </c>
      <c r="N257" s="64">
        <f t="shared" si="118"/>
        <v>3050.630211956945</v>
      </c>
      <c r="O257" s="53">
        <f t="shared" si="119"/>
        <v>0.61888708851826124</v>
      </c>
      <c r="P257" s="4">
        <v>9.1659999999999991E-2</v>
      </c>
      <c r="Q257" s="4">
        <v>5869</v>
      </c>
      <c r="R257" s="4">
        <f t="shared" si="120"/>
        <v>0.515712485338224</v>
      </c>
      <c r="S257" s="64">
        <f t="shared" si="121"/>
        <v>3529.9705910217203</v>
      </c>
      <c r="T257" s="53">
        <f t="shared" si="122"/>
        <v>0.54104043712314898</v>
      </c>
    </row>
    <row r="258" spans="1:20" x14ac:dyDescent="0.25">
      <c r="A258" s="4">
        <v>8.2189999999999999E-2</v>
      </c>
      <c r="B258" s="4">
        <v>17518</v>
      </c>
      <c r="C258" s="4">
        <f t="shared" si="111"/>
        <v>0.54594795114637118</v>
      </c>
      <c r="D258" s="74">
        <f t="shared" si="112"/>
        <v>2063.3944426709436</v>
      </c>
      <c r="E258" s="75">
        <f t="shared" si="113"/>
        <v>0.79566549157438804</v>
      </c>
      <c r="F258" s="4">
        <v>8.6669999999999997E-2</v>
      </c>
      <c r="G258" s="4">
        <v>11139</v>
      </c>
      <c r="H258" s="4">
        <f t="shared" si="114"/>
        <v>0.53465192619455149</v>
      </c>
      <c r="I258" s="64">
        <f t="shared" si="115"/>
        <v>2641.3980292100109</v>
      </c>
      <c r="J258" s="53">
        <f t="shared" si="116"/>
        <v>0.68957913428580475</v>
      </c>
      <c r="K258" s="4">
        <v>8.7889999999999996E-2</v>
      </c>
      <c r="L258" s="4">
        <v>8390</v>
      </c>
      <c r="M258" s="4">
        <f t="shared" si="117"/>
        <v>0.52546112049432359</v>
      </c>
      <c r="N258" s="64">
        <f t="shared" si="118"/>
        <v>3030.630601660404</v>
      </c>
      <c r="O258" s="53">
        <f t="shared" si="119"/>
        <v>0.62775570483342058</v>
      </c>
      <c r="P258" s="4">
        <v>9.0950000000000003E-2</v>
      </c>
      <c r="Q258" s="4">
        <v>5864</v>
      </c>
      <c r="R258" s="4">
        <f t="shared" si="120"/>
        <v>0.51171776719955786</v>
      </c>
      <c r="S258" s="64">
        <f t="shared" si="121"/>
        <v>3502.6273756646901</v>
      </c>
      <c r="T258" s="53">
        <f t="shared" si="122"/>
        <v>0.54905250389101201</v>
      </c>
    </row>
    <row r="259" spans="1:20" x14ac:dyDescent="0.25">
      <c r="A259" s="4">
        <v>8.1059999999999993E-2</v>
      </c>
      <c r="B259" s="4">
        <v>17371</v>
      </c>
      <c r="C259" s="4">
        <f t="shared" si="111"/>
        <v>0.53844191410055786</v>
      </c>
      <c r="D259" s="74">
        <f t="shared" si="112"/>
        <v>2035.025593416555</v>
      </c>
      <c r="E259" s="75">
        <f t="shared" si="113"/>
        <v>0.81113956076749116</v>
      </c>
      <c r="F259" s="4">
        <v>8.6099999999999996E-2</v>
      </c>
      <c r="G259" s="4">
        <v>11013</v>
      </c>
      <c r="H259" s="4">
        <f t="shared" si="114"/>
        <v>0.53113569684263162</v>
      </c>
      <c r="I259" s="64">
        <f t="shared" si="115"/>
        <v>2624.0264256949572</v>
      </c>
      <c r="J259" s="53">
        <f t="shared" si="116"/>
        <v>0.69083580347385898</v>
      </c>
      <c r="K259" s="4">
        <v>8.8529999999999998E-2</v>
      </c>
      <c r="L259" s="4">
        <v>8343</v>
      </c>
      <c r="M259" s="4">
        <f t="shared" si="117"/>
        <v>0.5292874388140002</v>
      </c>
      <c r="N259" s="64">
        <f t="shared" si="118"/>
        <v>3052.6991371600361</v>
      </c>
      <c r="O259" s="53">
        <f t="shared" si="119"/>
        <v>0.61524621611378139</v>
      </c>
      <c r="P259" s="4">
        <v>9.103E-2</v>
      </c>
      <c r="Q259" s="4">
        <v>5804</v>
      </c>
      <c r="R259" s="4">
        <f t="shared" si="120"/>
        <v>0.51216787628560478</v>
      </c>
      <c r="S259" s="64">
        <f t="shared" si="121"/>
        <v>3505.7083013387214</v>
      </c>
      <c r="T259" s="53">
        <f t="shared" si="122"/>
        <v>0.54247988575121409</v>
      </c>
    </row>
    <row r="260" spans="1:20" x14ac:dyDescent="0.25">
      <c r="A260" s="4">
        <v>8.0669999999999992E-2</v>
      </c>
      <c r="B260" s="4">
        <v>17241</v>
      </c>
      <c r="C260" s="4">
        <f t="shared" si="111"/>
        <v>0.53585133494315318</v>
      </c>
      <c r="D260" s="74">
        <f t="shared" si="112"/>
        <v>2025.2345746473416</v>
      </c>
      <c r="E260" s="75">
        <f t="shared" si="113"/>
        <v>0.81287225369925642</v>
      </c>
      <c r="F260" s="4">
        <v>8.5589999999999999E-2</v>
      </c>
      <c r="G260" s="4">
        <v>10903</v>
      </c>
      <c r="H260" s="4">
        <f t="shared" si="114"/>
        <v>0.52798959689617708</v>
      </c>
      <c r="I260" s="64">
        <f t="shared" si="115"/>
        <v>2608.4834120235937</v>
      </c>
      <c r="J260" s="53">
        <f t="shared" si="116"/>
        <v>0.6921105357138746</v>
      </c>
      <c r="K260" s="4">
        <v>8.8069999999999996E-2</v>
      </c>
      <c r="L260" s="4">
        <v>8225</v>
      </c>
      <c r="M260" s="4">
        <f t="shared" si="117"/>
        <v>0.52653727252173266</v>
      </c>
      <c r="N260" s="64">
        <f t="shared" si="118"/>
        <v>3036.8373772696755</v>
      </c>
      <c r="O260" s="53">
        <f t="shared" si="119"/>
        <v>0.61289707705180674</v>
      </c>
      <c r="P260" s="4">
        <v>9.0029999999999999E-2</v>
      </c>
      <c r="Q260" s="4">
        <v>5794</v>
      </c>
      <c r="R260" s="4">
        <f t="shared" si="120"/>
        <v>0.50654151271001868</v>
      </c>
      <c r="S260" s="64">
        <f t="shared" si="121"/>
        <v>3467.1967304133268</v>
      </c>
      <c r="T260" s="53">
        <f t="shared" si="122"/>
        <v>0.55364236120284527</v>
      </c>
    </row>
    <row r="261" spans="1:20" x14ac:dyDescent="0.25">
      <c r="A261" s="4">
        <v>8.0159999999999995E-2</v>
      </c>
      <c r="B261" s="4">
        <v>17157</v>
      </c>
      <c r="C261" s="4">
        <f t="shared" si="111"/>
        <v>0.5324636545065472</v>
      </c>
      <c r="D261" s="74">
        <f t="shared" si="112"/>
        <v>2012.4309347183698</v>
      </c>
      <c r="E261" s="75">
        <f t="shared" si="113"/>
        <v>0.81923763657343263</v>
      </c>
      <c r="F261" s="4">
        <v>8.5609999999999992E-2</v>
      </c>
      <c r="G261" s="4">
        <v>10871</v>
      </c>
      <c r="H261" s="4">
        <f t="shared" si="114"/>
        <v>0.52811297336466545</v>
      </c>
      <c r="I261" s="64">
        <f t="shared" si="115"/>
        <v>2609.0929419714898</v>
      </c>
      <c r="J261" s="53">
        <f t="shared" si="116"/>
        <v>0.68975681906129382</v>
      </c>
      <c r="K261" s="4">
        <v>8.7050000000000002E-2</v>
      </c>
      <c r="L261" s="4">
        <v>8217</v>
      </c>
      <c r="M261" s="4">
        <f t="shared" si="117"/>
        <v>0.52043907769974829</v>
      </c>
      <c r="N261" s="64">
        <f t="shared" si="118"/>
        <v>3001.665648817137</v>
      </c>
      <c r="O261" s="53">
        <f t="shared" si="119"/>
        <v>0.62673416843229823</v>
      </c>
      <c r="P261" s="4">
        <v>9.0429999999999996E-2</v>
      </c>
      <c r="Q261" s="4">
        <v>5821</v>
      </c>
      <c r="R261" s="4">
        <f t="shared" si="120"/>
        <v>0.50879205814025308</v>
      </c>
      <c r="S261" s="64">
        <f t="shared" si="121"/>
        <v>3482.601358783485</v>
      </c>
      <c r="T261" s="53">
        <f t="shared" si="122"/>
        <v>0.5513125251118709</v>
      </c>
    </row>
    <row r="262" spans="1:20" x14ac:dyDescent="0.25">
      <c r="A262" s="4">
        <v>7.9229999999999995E-2</v>
      </c>
      <c r="B262" s="4">
        <v>16955</v>
      </c>
      <c r="C262" s="4">
        <f t="shared" si="111"/>
        <v>0.52628611959273619</v>
      </c>
      <c r="D262" s="74">
        <f t="shared" si="112"/>
        <v>1989.0831207302449</v>
      </c>
      <c r="E262" s="75">
        <f t="shared" si="113"/>
        <v>0.82870974155239863</v>
      </c>
      <c r="F262" s="4">
        <v>8.4419999999999995E-2</v>
      </c>
      <c r="G262" s="4">
        <v>10739</v>
      </c>
      <c r="H262" s="4">
        <f t="shared" si="114"/>
        <v>0.52077207348960464</v>
      </c>
      <c r="I262" s="64">
        <f t="shared" si="115"/>
        <v>2572.8259100716409</v>
      </c>
      <c r="J262" s="53">
        <f t="shared" si="116"/>
        <v>0.70072667083535434</v>
      </c>
      <c r="K262" s="4">
        <v>8.6699999999999999E-2</v>
      </c>
      <c r="L262" s="4">
        <v>8128.0000000000009</v>
      </c>
      <c r="M262" s="4">
        <f t="shared" si="117"/>
        <v>0.51834655986867517</v>
      </c>
      <c r="N262" s="64">
        <f t="shared" si="118"/>
        <v>2989.5969184657756</v>
      </c>
      <c r="O262" s="53">
        <f t="shared" si="119"/>
        <v>0.62496131616251993</v>
      </c>
      <c r="P262" s="4">
        <v>8.9639999999999997E-2</v>
      </c>
      <c r="Q262" s="4">
        <v>5700</v>
      </c>
      <c r="R262" s="4">
        <f t="shared" si="120"/>
        <v>0.50434723091554001</v>
      </c>
      <c r="S262" s="64">
        <f t="shared" si="121"/>
        <v>3452.1772177524226</v>
      </c>
      <c r="T262" s="53">
        <f t="shared" si="122"/>
        <v>0.54940990088006447</v>
      </c>
    </row>
    <row r="263" spans="1:20" x14ac:dyDescent="0.25">
      <c r="A263" s="4">
        <v>7.9079999999999998E-2</v>
      </c>
      <c r="B263" s="4">
        <v>16788</v>
      </c>
      <c r="C263" s="4">
        <f t="shared" si="111"/>
        <v>0.52528974299373443</v>
      </c>
      <c r="D263" s="74">
        <f t="shared" si="112"/>
        <v>1985.3173442805478</v>
      </c>
      <c r="E263" s="75">
        <f t="shared" si="113"/>
        <v>0.82366308284357481</v>
      </c>
      <c r="F263" s="4">
        <v>8.4359999999999991E-2</v>
      </c>
      <c r="G263" s="4">
        <v>10670</v>
      </c>
      <c r="H263" s="4">
        <f t="shared" si="114"/>
        <v>0.52040194408413942</v>
      </c>
      <c r="I263" s="64">
        <f t="shared" si="115"/>
        <v>2570.9973202279507</v>
      </c>
      <c r="J263" s="53">
        <f t="shared" si="116"/>
        <v>0.69721509040306462</v>
      </c>
      <c r="K263" s="4">
        <v>8.5220000000000004E-2</v>
      </c>
      <c r="L263" s="4">
        <v>8013.0000000000009</v>
      </c>
      <c r="M263" s="4">
        <f t="shared" si="117"/>
        <v>0.50949819875442326</v>
      </c>
      <c r="N263" s="64">
        <f t="shared" si="118"/>
        <v>2938.5634301228765</v>
      </c>
      <c r="O263" s="53">
        <f t="shared" si="119"/>
        <v>0.63770484892914292</v>
      </c>
      <c r="P263" s="4">
        <v>9.0009999999999993E-2</v>
      </c>
      <c r="Q263" s="4">
        <v>5707</v>
      </c>
      <c r="R263" s="4">
        <f t="shared" si="120"/>
        <v>0.5064289854385069</v>
      </c>
      <c r="S263" s="64">
        <f t="shared" si="121"/>
        <v>3466.4264989948183</v>
      </c>
      <c r="T263" s="53">
        <f t="shared" si="122"/>
        <v>0.54557149438360153</v>
      </c>
    </row>
    <row r="264" spans="1:20" x14ac:dyDescent="0.25">
      <c r="A264" s="4">
        <v>7.8479999999999994E-2</v>
      </c>
      <c r="B264" s="4">
        <v>16705</v>
      </c>
      <c r="C264" s="4">
        <f t="shared" si="111"/>
        <v>0.52130423659772729</v>
      </c>
      <c r="D264" s="74">
        <f t="shared" si="112"/>
        <v>1970.2542384817573</v>
      </c>
      <c r="E264" s="75">
        <f t="shared" si="113"/>
        <v>0.83217076210715879</v>
      </c>
      <c r="F264" s="4">
        <v>8.3510000000000001E-2</v>
      </c>
      <c r="G264" s="4">
        <v>10599</v>
      </c>
      <c r="H264" s="4">
        <f t="shared" si="114"/>
        <v>0.51515844417338175</v>
      </c>
      <c r="I264" s="64">
        <f t="shared" si="115"/>
        <v>2545.0922974423447</v>
      </c>
      <c r="J264" s="53">
        <f t="shared" si="116"/>
        <v>0.70674610847284214</v>
      </c>
      <c r="K264" s="4">
        <v>8.5449999999999998E-2</v>
      </c>
      <c r="L264" s="4">
        <v>7975</v>
      </c>
      <c r="M264" s="4">
        <f t="shared" si="117"/>
        <v>0.51087328190055703</v>
      </c>
      <c r="N264" s="64">
        <f t="shared" si="118"/>
        <v>2946.4943100680571</v>
      </c>
      <c r="O264" s="53">
        <f t="shared" si="119"/>
        <v>0.631268609130339</v>
      </c>
      <c r="P264" s="4">
        <v>8.9789999999999995E-2</v>
      </c>
      <c r="Q264" s="4">
        <v>5648</v>
      </c>
      <c r="R264" s="4">
        <f t="shared" si="120"/>
        <v>0.50519118545187791</v>
      </c>
      <c r="S264" s="64">
        <f t="shared" si="121"/>
        <v>3457.9539533912316</v>
      </c>
      <c r="T264" s="53">
        <f t="shared" si="122"/>
        <v>0.54258035643636993</v>
      </c>
    </row>
    <row r="265" spans="1:20" x14ac:dyDescent="0.25">
      <c r="A265" s="4">
        <v>7.8539999999999999E-2</v>
      </c>
      <c r="B265" s="4">
        <v>16590</v>
      </c>
      <c r="C265" s="4">
        <f t="shared" si="111"/>
        <v>0.5217027872373281</v>
      </c>
      <c r="D265" s="74">
        <f t="shared" si="112"/>
        <v>1971.7605490616363</v>
      </c>
      <c r="E265" s="75">
        <f t="shared" si="113"/>
        <v>0.82517973506153841</v>
      </c>
      <c r="F265" s="4">
        <v>8.3879999999999996E-2</v>
      </c>
      <c r="G265" s="4">
        <v>10489</v>
      </c>
      <c r="H265" s="4">
        <f t="shared" si="114"/>
        <v>0.51744090884041749</v>
      </c>
      <c r="I265" s="64">
        <f t="shared" si="115"/>
        <v>2556.3686014784321</v>
      </c>
      <c r="J265" s="53">
        <f t="shared" si="116"/>
        <v>0.69325457271364466</v>
      </c>
      <c r="K265" s="4">
        <v>8.5779999999999995E-2</v>
      </c>
      <c r="L265" s="4">
        <v>7931.0000000000009</v>
      </c>
      <c r="M265" s="4">
        <f t="shared" si="117"/>
        <v>0.5128462272841402</v>
      </c>
      <c r="N265" s="64">
        <f t="shared" si="118"/>
        <v>2957.8733986850543</v>
      </c>
      <c r="O265" s="53">
        <f t="shared" si="119"/>
        <v>0.62296479187207721</v>
      </c>
      <c r="P265" s="4">
        <v>8.8389999999999996E-2</v>
      </c>
      <c r="Q265" s="4">
        <v>5599</v>
      </c>
      <c r="R265" s="4">
        <f t="shared" si="120"/>
        <v>0.49731427644605741</v>
      </c>
      <c r="S265" s="64">
        <f t="shared" si="121"/>
        <v>3404.0377540956783</v>
      </c>
      <c r="T265" s="53">
        <f t="shared" si="122"/>
        <v>0.55504669536746798</v>
      </c>
    </row>
    <row r="266" spans="1:20" x14ac:dyDescent="0.25">
      <c r="A266" s="4">
        <v>7.7449999999999991E-2</v>
      </c>
      <c r="B266" s="4">
        <v>16434</v>
      </c>
      <c r="C266" s="4">
        <f t="shared" si="111"/>
        <v>0.51446245061791518</v>
      </c>
      <c r="D266" s="74">
        <f t="shared" si="112"/>
        <v>1944.3959068605009</v>
      </c>
      <c r="E266" s="75">
        <f t="shared" si="113"/>
        <v>0.84059035046900576</v>
      </c>
      <c r="F266" s="4">
        <v>8.344E-2</v>
      </c>
      <c r="G266" s="4">
        <v>10385</v>
      </c>
      <c r="H266" s="4">
        <f t="shared" si="114"/>
        <v>0.51472662653367229</v>
      </c>
      <c r="I266" s="64">
        <f t="shared" si="115"/>
        <v>2542.9589426247062</v>
      </c>
      <c r="J266" s="53">
        <f t="shared" si="116"/>
        <v>0.69363885246211776</v>
      </c>
      <c r="K266" s="4">
        <v>8.6139999999999994E-2</v>
      </c>
      <c r="L266" s="4">
        <v>7838.0000000000009</v>
      </c>
      <c r="M266" s="4">
        <f t="shared" si="117"/>
        <v>0.51499853133895823</v>
      </c>
      <c r="N266" s="64">
        <f t="shared" si="118"/>
        <v>2970.2869499035974</v>
      </c>
      <c r="O266" s="53">
        <f t="shared" si="119"/>
        <v>0.61052458984334357</v>
      </c>
      <c r="P266" s="4">
        <v>8.8399999999999992E-2</v>
      </c>
      <c r="Q266" s="4">
        <v>5546</v>
      </c>
      <c r="R266" s="4">
        <f t="shared" si="120"/>
        <v>0.49737054008181325</v>
      </c>
      <c r="S266" s="64">
        <f t="shared" si="121"/>
        <v>3404.4228698049319</v>
      </c>
      <c r="T266" s="53">
        <f t="shared" si="122"/>
        <v>0.54966825619410564</v>
      </c>
    </row>
    <row r="267" spans="1:20" x14ac:dyDescent="0.25">
      <c r="A267" s="4">
        <v>7.7100000000000002E-2</v>
      </c>
      <c r="B267" s="4">
        <v>16300</v>
      </c>
      <c r="C267" s="4">
        <f t="shared" si="111"/>
        <v>0.51213757188691111</v>
      </c>
      <c r="D267" s="74">
        <f t="shared" si="112"/>
        <v>1935.6090951445403</v>
      </c>
      <c r="E267" s="75">
        <f t="shared" si="113"/>
        <v>0.84132309358289792</v>
      </c>
      <c r="F267" s="4">
        <v>8.2360000000000003E-2</v>
      </c>
      <c r="G267" s="4">
        <v>10271</v>
      </c>
      <c r="H267" s="4">
        <f t="shared" si="114"/>
        <v>0.50806429723529789</v>
      </c>
      <c r="I267" s="64">
        <f t="shared" si="115"/>
        <v>2510.044325438289</v>
      </c>
      <c r="J267" s="53">
        <f t="shared" si="116"/>
        <v>0.70413438764337377</v>
      </c>
      <c r="K267" s="4">
        <v>8.523E-2</v>
      </c>
      <c r="L267" s="4">
        <v>7821</v>
      </c>
      <c r="M267" s="4">
        <f t="shared" si="117"/>
        <v>0.50955798497816829</v>
      </c>
      <c r="N267" s="64">
        <f t="shared" si="118"/>
        <v>2938.9082509900586</v>
      </c>
      <c r="O267" s="53">
        <f t="shared" si="119"/>
        <v>0.62227871359294928</v>
      </c>
      <c r="P267" s="4">
        <v>8.7139999999999995E-2</v>
      </c>
      <c r="Q267" s="4">
        <v>5532</v>
      </c>
      <c r="R267" s="4">
        <f t="shared" si="120"/>
        <v>0.49028132197657476</v>
      </c>
      <c r="S267" s="64">
        <f t="shared" si="121"/>
        <v>3355.8982904389341</v>
      </c>
      <c r="T267" s="53">
        <f t="shared" si="122"/>
        <v>0.56425105769308292</v>
      </c>
    </row>
    <row r="268" spans="1:20" x14ac:dyDescent="0.25">
      <c r="A268" s="4">
        <v>7.6740000000000003E-2</v>
      </c>
      <c r="B268" s="4">
        <v>16110</v>
      </c>
      <c r="C268" s="4">
        <f t="shared" si="111"/>
        <v>0.50974626804930678</v>
      </c>
      <c r="D268" s="74">
        <f t="shared" si="112"/>
        <v>1926.5712316652662</v>
      </c>
      <c r="E268" s="75">
        <f t="shared" si="113"/>
        <v>0.83933611908495687</v>
      </c>
      <c r="F268" s="4">
        <v>8.1959999999999991E-2</v>
      </c>
      <c r="G268" s="4">
        <v>10153</v>
      </c>
      <c r="H268" s="4">
        <f t="shared" si="114"/>
        <v>0.50559676786552943</v>
      </c>
      <c r="I268" s="64">
        <f t="shared" si="115"/>
        <v>2497.8537264803563</v>
      </c>
      <c r="J268" s="53">
        <f t="shared" si="116"/>
        <v>0.70285540312031458</v>
      </c>
      <c r="K268" s="4">
        <v>8.4830000000000003E-2</v>
      </c>
      <c r="L268" s="4">
        <v>7738</v>
      </c>
      <c r="M268" s="4">
        <f t="shared" si="117"/>
        <v>0.50716653602837047</v>
      </c>
      <c r="N268" s="64">
        <f t="shared" si="118"/>
        <v>2925.1154163027886</v>
      </c>
      <c r="O268" s="53">
        <f t="shared" si="119"/>
        <v>0.62149469745052843</v>
      </c>
      <c r="P268" s="4">
        <v>8.7309999999999999E-2</v>
      </c>
      <c r="Q268" s="4">
        <v>5439</v>
      </c>
      <c r="R268" s="4">
        <f t="shared" si="120"/>
        <v>0.49123780378442439</v>
      </c>
      <c r="S268" s="64">
        <f t="shared" si="121"/>
        <v>3362.4452574962515</v>
      </c>
      <c r="T268" s="53">
        <f t="shared" si="122"/>
        <v>0.55260702806094308</v>
      </c>
    </row>
    <row r="269" spans="1:20" x14ac:dyDescent="0.25">
      <c r="A269" s="4">
        <v>7.6780000000000001E-2</v>
      </c>
      <c r="B269" s="4">
        <v>15996</v>
      </c>
      <c r="C269" s="4">
        <f t="shared" si="111"/>
        <v>0.51001196847570729</v>
      </c>
      <c r="D269" s="74">
        <f t="shared" si="112"/>
        <v>1927.5754387185186</v>
      </c>
      <c r="E269" s="75">
        <f t="shared" si="113"/>
        <v>0.83252856137477704</v>
      </c>
      <c r="F269" s="4">
        <v>8.2019999999999996E-2</v>
      </c>
      <c r="G269" s="4">
        <v>10099</v>
      </c>
      <c r="H269" s="4">
        <f t="shared" si="114"/>
        <v>0.50596689727099475</v>
      </c>
      <c r="I269" s="64">
        <f t="shared" si="115"/>
        <v>2499.682316324046</v>
      </c>
      <c r="J269" s="53">
        <f t="shared" si="116"/>
        <v>0.69809470406259488</v>
      </c>
      <c r="K269" s="4">
        <v>8.4379999999999997E-2</v>
      </c>
      <c r="L269" s="4">
        <v>7686.9999999999991</v>
      </c>
      <c r="M269" s="4">
        <f t="shared" si="117"/>
        <v>0.50447615595984785</v>
      </c>
      <c r="N269" s="64">
        <f t="shared" si="118"/>
        <v>2909.5984772796096</v>
      </c>
      <c r="O269" s="53">
        <f t="shared" si="119"/>
        <v>0.62400127235162439</v>
      </c>
      <c r="P269" s="4">
        <v>8.6829999999999991E-2</v>
      </c>
      <c r="Q269" s="4">
        <v>5411</v>
      </c>
      <c r="R269" s="4">
        <f t="shared" si="120"/>
        <v>0.48853714926814301</v>
      </c>
      <c r="S269" s="64">
        <f t="shared" si="121"/>
        <v>3343.9597034520621</v>
      </c>
      <c r="T269" s="53">
        <f t="shared" si="122"/>
        <v>0.55585722310605756</v>
      </c>
    </row>
    <row r="270" spans="1:20" x14ac:dyDescent="0.25">
      <c r="A270" s="4">
        <v>7.6729999999999993E-2</v>
      </c>
      <c r="B270" s="4">
        <v>15820.999999999998</v>
      </c>
      <c r="C270" s="4">
        <f t="shared" si="111"/>
        <v>0.50967984294270663</v>
      </c>
      <c r="D270" s="74">
        <f t="shared" si="112"/>
        <v>1926.3201799019525</v>
      </c>
      <c r="E270" s="75">
        <f t="shared" si="113"/>
        <v>0.82449399310457472</v>
      </c>
      <c r="F270" s="4">
        <v>8.1089999999999995E-2</v>
      </c>
      <c r="G270" s="4">
        <v>10026</v>
      </c>
      <c r="H270" s="4">
        <f t="shared" si="114"/>
        <v>0.50022989148628338</v>
      </c>
      <c r="I270" s="64">
        <f t="shared" si="115"/>
        <v>2471.3391737468532</v>
      </c>
      <c r="J270" s="53">
        <f t="shared" si="116"/>
        <v>0.70903651303011883</v>
      </c>
      <c r="K270" s="4">
        <v>8.3639999999999992E-2</v>
      </c>
      <c r="L270" s="4">
        <v>7614</v>
      </c>
      <c r="M270" s="4">
        <f t="shared" si="117"/>
        <v>0.50005197540272195</v>
      </c>
      <c r="N270" s="64">
        <f t="shared" si="118"/>
        <v>2884.0817331081598</v>
      </c>
      <c r="O270" s="53">
        <f t="shared" si="119"/>
        <v>0.62906056464382565</v>
      </c>
      <c r="P270" s="4">
        <v>8.7120000000000003E-2</v>
      </c>
      <c r="Q270" s="4">
        <v>5386</v>
      </c>
      <c r="R270" s="4">
        <f t="shared" si="120"/>
        <v>0.49016879470506303</v>
      </c>
      <c r="S270" s="64">
        <f t="shared" si="121"/>
        <v>3355.1280590204269</v>
      </c>
      <c r="T270" s="53">
        <f t="shared" si="122"/>
        <v>0.54961165934646328</v>
      </c>
    </row>
    <row r="271" spans="1:20" x14ac:dyDescent="0.25">
      <c r="A271" s="4">
        <v>7.6380000000000003E-2</v>
      </c>
      <c r="B271" s="4">
        <v>15668.000000000002</v>
      </c>
      <c r="C271" s="4">
        <f t="shared" si="111"/>
        <v>0.50735496421170256</v>
      </c>
      <c r="D271" s="74">
        <f t="shared" si="112"/>
        <v>1917.533368185992</v>
      </c>
      <c r="E271" s="75">
        <f t="shared" si="113"/>
        <v>0.8240208801640716</v>
      </c>
      <c r="F271" s="4">
        <v>8.115E-2</v>
      </c>
      <c r="G271" s="4">
        <v>9953</v>
      </c>
      <c r="H271" s="4">
        <f t="shared" si="114"/>
        <v>0.5006000208917486</v>
      </c>
      <c r="I271" s="64">
        <f t="shared" si="115"/>
        <v>2473.167763590543</v>
      </c>
      <c r="J271" s="53">
        <f t="shared" si="116"/>
        <v>0.70283350513336218</v>
      </c>
      <c r="K271" s="4">
        <v>8.2569999999999991E-2</v>
      </c>
      <c r="L271" s="4">
        <v>7496.9999999999991</v>
      </c>
      <c r="M271" s="4">
        <f t="shared" si="117"/>
        <v>0.49365484946201277</v>
      </c>
      <c r="N271" s="64">
        <f t="shared" si="118"/>
        <v>2847.1859003197128</v>
      </c>
      <c r="O271" s="53">
        <f t="shared" si="119"/>
        <v>0.63555125097930576</v>
      </c>
      <c r="P271" s="4">
        <v>8.6429999999999993E-2</v>
      </c>
      <c r="Q271" s="4">
        <v>5346</v>
      </c>
      <c r="R271" s="4">
        <f t="shared" si="120"/>
        <v>0.48628660383790856</v>
      </c>
      <c r="S271" s="64">
        <f t="shared" si="121"/>
        <v>3328.5550750819039</v>
      </c>
      <c r="T271" s="53">
        <f t="shared" si="122"/>
        <v>0.55427494817128453</v>
      </c>
    </row>
    <row r="272" spans="1:20" x14ac:dyDescent="0.25">
      <c r="A272" s="4">
        <v>7.5310000000000002E-2</v>
      </c>
      <c r="B272" s="4">
        <v>15575</v>
      </c>
      <c r="C272" s="4">
        <f t="shared" si="111"/>
        <v>0.50024747780548995</v>
      </c>
      <c r="D272" s="74">
        <f t="shared" si="112"/>
        <v>1890.6708295114827</v>
      </c>
      <c r="E272" s="75">
        <f t="shared" si="113"/>
        <v>0.84257141636391997</v>
      </c>
      <c r="F272" s="4">
        <v>8.097E-2</v>
      </c>
      <c r="G272" s="4">
        <v>9869</v>
      </c>
      <c r="H272" s="4">
        <f t="shared" si="114"/>
        <v>0.4994896326753529</v>
      </c>
      <c r="I272" s="64">
        <f t="shared" si="115"/>
        <v>2467.6819940594737</v>
      </c>
      <c r="J272" s="53">
        <f t="shared" si="116"/>
        <v>0.70000375786585556</v>
      </c>
      <c r="K272" s="4">
        <v>8.2729999999999998E-2</v>
      </c>
      <c r="L272" s="4">
        <v>7350</v>
      </c>
      <c r="M272" s="4">
        <f t="shared" si="117"/>
        <v>0.49461142904193189</v>
      </c>
      <c r="N272" s="64">
        <f t="shared" si="118"/>
        <v>2852.7030341946206</v>
      </c>
      <c r="O272" s="53">
        <f t="shared" si="119"/>
        <v>0.62068167957666376</v>
      </c>
      <c r="P272" s="4">
        <v>8.6179999999999993E-2</v>
      </c>
      <c r="Q272" s="4">
        <v>5270</v>
      </c>
      <c r="R272" s="4">
        <f t="shared" si="120"/>
        <v>0.48488001294401206</v>
      </c>
      <c r="S272" s="64">
        <f t="shared" si="121"/>
        <v>3318.9271823505551</v>
      </c>
      <c r="T272" s="53">
        <f t="shared" si="122"/>
        <v>0.54956992399217885</v>
      </c>
    </row>
    <row r="273" spans="1:20" x14ac:dyDescent="0.25">
      <c r="A273" s="4">
        <v>7.5589999999999991E-2</v>
      </c>
      <c r="B273" s="4">
        <v>15350</v>
      </c>
      <c r="C273" s="4">
        <f t="shared" si="111"/>
        <v>0.50210738079029316</v>
      </c>
      <c r="D273" s="74">
        <f t="shared" si="112"/>
        <v>1897.700278884251</v>
      </c>
      <c r="E273" s="75">
        <f t="shared" si="113"/>
        <v>0.82425891089763548</v>
      </c>
      <c r="F273" s="4">
        <v>8.047E-2</v>
      </c>
      <c r="G273" s="4">
        <v>9759</v>
      </c>
      <c r="H273" s="4">
        <f t="shared" si="114"/>
        <v>0.49640522096314249</v>
      </c>
      <c r="I273" s="64">
        <f t="shared" si="115"/>
        <v>2452.4437453620581</v>
      </c>
      <c r="J273" s="53">
        <f t="shared" si="116"/>
        <v>0.70083021342595908</v>
      </c>
      <c r="K273" s="4">
        <v>8.1500000000000003E-2</v>
      </c>
      <c r="L273" s="4">
        <v>7271</v>
      </c>
      <c r="M273" s="4">
        <f t="shared" si="117"/>
        <v>0.4872577235213037</v>
      </c>
      <c r="N273" s="64">
        <f t="shared" si="118"/>
        <v>2810.2900675312658</v>
      </c>
      <c r="O273" s="53">
        <f t="shared" si="119"/>
        <v>0.63268358002786884</v>
      </c>
      <c r="P273" s="4">
        <v>8.5900000000000004E-2</v>
      </c>
      <c r="Q273" s="4">
        <v>5226</v>
      </c>
      <c r="R273" s="4">
        <f t="shared" si="120"/>
        <v>0.483304631142848</v>
      </c>
      <c r="S273" s="64">
        <f t="shared" si="121"/>
        <v>3308.1439424914447</v>
      </c>
      <c r="T273" s="53">
        <f t="shared" si="122"/>
        <v>0.54854012269900554</v>
      </c>
    </row>
    <row r="274" spans="1:20" x14ac:dyDescent="0.25">
      <c r="A274" s="4">
        <v>7.6009999999999994E-2</v>
      </c>
      <c r="B274" s="4">
        <v>15290</v>
      </c>
      <c r="C274" s="4">
        <f t="shared" si="111"/>
        <v>0.50489723526749819</v>
      </c>
      <c r="D274" s="74">
        <f t="shared" si="112"/>
        <v>1908.2444529434042</v>
      </c>
      <c r="E274" s="75">
        <f t="shared" si="113"/>
        <v>0.81198869379713745</v>
      </c>
      <c r="F274" s="4">
        <v>7.9969999999999999E-2</v>
      </c>
      <c r="G274" s="4">
        <v>9679</v>
      </c>
      <c r="H274" s="4">
        <f t="shared" si="114"/>
        <v>0.49332080925093208</v>
      </c>
      <c r="I274" s="64">
        <f t="shared" si="115"/>
        <v>2437.2054966646429</v>
      </c>
      <c r="J274" s="53">
        <f t="shared" si="116"/>
        <v>0.70380411034957246</v>
      </c>
      <c r="K274" s="4">
        <v>8.2189999999999999E-2</v>
      </c>
      <c r="L274" s="4">
        <v>7235.9999999999991</v>
      </c>
      <c r="M274" s="4">
        <f t="shared" si="117"/>
        <v>0.4913829729597049</v>
      </c>
      <c r="N274" s="64">
        <f t="shared" si="118"/>
        <v>2834.0827073668065</v>
      </c>
      <c r="O274" s="53">
        <f t="shared" si="119"/>
        <v>0.6191105910991872</v>
      </c>
      <c r="P274" s="4">
        <v>8.5089999999999999E-2</v>
      </c>
      <c r="Q274" s="4">
        <v>5138</v>
      </c>
      <c r="R274" s="4">
        <f t="shared" si="120"/>
        <v>0.4787472766466232</v>
      </c>
      <c r="S274" s="64">
        <f t="shared" si="121"/>
        <v>3276.9495700418743</v>
      </c>
      <c r="T274" s="53">
        <f t="shared" si="122"/>
        <v>0.54961980565453727</v>
      </c>
    </row>
    <row r="275" spans="1:20" x14ac:dyDescent="0.25">
      <c r="A275" s="4">
        <v>7.492E-2</v>
      </c>
      <c r="B275" s="4">
        <v>15154.999999999998</v>
      </c>
      <c r="C275" s="4">
        <f t="shared" si="111"/>
        <v>0.49765689864808532</v>
      </c>
      <c r="D275" s="74">
        <f t="shared" si="112"/>
        <v>1880.879810742269</v>
      </c>
      <c r="E275" s="75">
        <f t="shared" si="113"/>
        <v>0.82840815416447211</v>
      </c>
      <c r="F275" s="4">
        <v>7.9299999999999995E-2</v>
      </c>
      <c r="G275" s="4">
        <v>9567</v>
      </c>
      <c r="H275" s="4">
        <f t="shared" si="114"/>
        <v>0.48918769755657016</v>
      </c>
      <c r="I275" s="64">
        <f t="shared" si="115"/>
        <v>2416.7862434101057</v>
      </c>
      <c r="J275" s="53">
        <f t="shared" si="116"/>
        <v>0.70746490428023301</v>
      </c>
      <c r="K275" s="4">
        <v>8.1879999999999994E-2</v>
      </c>
      <c r="L275" s="4">
        <v>7113</v>
      </c>
      <c r="M275" s="4">
        <f t="shared" si="117"/>
        <v>0.48952960002361157</v>
      </c>
      <c r="N275" s="64">
        <f t="shared" si="118"/>
        <v>2823.3932604841721</v>
      </c>
      <c r="O275" s="53">
        <f t="shared" si="119"/>
        <v>0.61320371452256872</v>
      </c>
      <c r="P275" s="4">
        <v>8.4319999999999992E-2</v>
      </c>
      <c r="Q275" s="4">
        <v>5165</v>
      </c>
      <c r="R275" s="4">
        <f t="shared" si="120"/>
        <v>0.47441497669342186</v>
      </c>
      <c r="S275" s="64">
        <f t="shared" si="121"/>
        <v>3247.2956604293199</v>
      </c>
      <c r="T275" s="53">
        <f t="shared" si="122"/>
        <v>0.56264498431995102</v>
      </c>
    </row>
    <row r="276" spans="1:20" x14ac:dyDescent="0.25">
      <c r="A276" s="4">
        <v>7.4160000000000004E-2</v>
      </c>
      <c r="B276" s="4">
        <v>15039</v>
      </c>
      <c r="C276" s="4">
        <f t="shared" si="111"/>
        <v>0.49260859054647632</v>
      </c>
      <c r="D276" s="74">
        <f t="shared" si="112"/>
        <v>1861.7998767304682</v>
      </c>
      <c r="E276" s="75">
        <f t="shared" si="113"/>
        <v>0.83900293260510617</v>
      </c>
      <c r="F276" s="4">
        <v>7.9390000000000002E-2</v>
      </c>
      <c r="G276" s="4">
        <v>9532</v>
      </c>
      <c r="H276" s="4">
        <f t="shared" si="114"/>
        <v>0.48974289166476803</v>
      </c>
      <c r="I276" s="64">
        <f t="shared" si="115"/>
        <v>2419.5291281756408</v>
      </c>
      <c r="J276" s="53">
        <f t="shared" si="116"/>
        <v>0.70327945554509297</v>
      </c>
      <c r="K276" s="4">
        <v>8.1209999999999991E-2</v>
      </c>
      <c r="L276" s="4">
        <v>7092</v>
      </c>
      <c r="M276" s="4">
        <f t="shared" si="117"/>
        <v>0.4855239230327002</v>
      </c>
      <c r="N276" s="64">
        <f t="shared" si="118"/>
        <v>2800.2902623829946</v>
      </c>
      <c r="O276" s="53">
        <f t="shared" si="119"/>
        <v>0.62152319673352741</v>
      </c>
      <c r="P276" s="4">
        <v>8.4779999999999994E-2</v>
      </c>
      <c r="Q276" s="4">
        <v>5115</v>
      </c>
      <c r="R276" s="4">
        <f t="shared" si="120"/>
        <v>0.47700310393819145</v>
      </c>
      <c r="S276" s="64">
        <f t="shared" si="121"/>
        <v>3265.0109830550018</v>
      </c>
      <c r="T276" s="53">
        <f t="shared" si="122"/>
        <v>0.55116817773860904</v>
      </c>
    </row>
    <row r="277" spans="1:20" x14ac:dyDescent="0.25">
      <c r="A277" s="4">
        <v>7.4579999999999994E-2</v>
      </c>
      <c r="B277" s="4">
        <v>14949.000000000002</v>
      </c>
      <c r="C277" s="4">
        <f t="shared" si="111"/>
        <v>0.49539844502368124</v>
      </c>
      <c r="D277" s="74">
        <f t="shared" si="112"/>
        <v>1872.344050789621</v>
      </c>
      <c r="E277" s="75">
        <f t="shared" si="113"/>
        <v>0.82461521860984166</v>
      </c>
      <c r="F277" s="4">
        <v>7.8070000000000001E-2</v>
      </c>
      <c r="G277" s="4">
        <v>9388</v>
      </c>
      <c r="H277" s="4">
        <f t="shared" si="114"/>
        <v>0.48160004474453255</v>
      </c>
      <c r="I277" s="64">
        <f t="shared" si="115"/>
        <v>2379.3001516144636</v>
      </c>
      <c r="J277" s="53">
        <f t="shared" si="116"/>
        <v>0.71627570904495763</v>
      </c>
      <c r="K277" s="4">
        <v>8.0750000000000002E-2</v>
      </c>
      <c r="L277" s="4">
        <v>7048</v>
      </c>
      <c r="M277" s="4">
        <f t="shared" si="117"/>
        <v>0.48277375674043277</v>
      </c>
      <c r="N277" s="64">
        <f t="shared" si="118"/>
        <v>2784.4285024926344</v>
      </c>
      <c r="O277" s="53">
        <f t="shared" si="119"/>
        <v>0.62472440147508324</v>
      </c>
      <c r="P277" s="4">
        <v>8.3290000000000003E-2</v>
      </c>
      <c r="Q277" s="4">
        <v>5033</v>
      </c>
      <c r="R277" s="4">
        <f t="shared" si="120"/>
        <v>0.46861982221056819</v>
      </c>
      <c r="S277" s="64">
        <f t="shared" si="121"/>
        <v>3207.6287423761632</v>
      </c>
      <c r="T277" s="53">
        <f t="shared" si="122"/>
        <v>0.56190969823325876</v>
      </c>
    </row>
    <row r="278" spans="1:20" x14ac:dyDescent="0.25">
      <c r="A278" s="4">
        <v>7.392E-2</v>
      </c>
      <c r="B278" s="4">
        <v>14762</v>
      </c>
      <c r="C278" s="4">
        <f t="shared" si="111"/>
        <v>0.49101438798807351</v>
      </c>
      <c r="D278" s="74">
        <f t="shared" si="112"/>
        <v>1855.7746344109521</v>
      </c>
      <c r="E278" s="75">
        <f t="shared" si="113"/>
        <v>0.82890592953086539</v>
      </c>
      <c r="F278" s="4">
        <v>7.7579999999999996E-2</v>
      </c>
      <c r="G278" s="4">
        <v>9291</v>
      </c>
      <c r="H278" s="4">
        <f t="shared" si="114"/>
        <v>0.47857732126656632</v>
      </c>
      <c r="I278" s="64">
        <f t="shared" si="115"/>
        <v>2364.3666678909963</v>
      </c>
      <c r="J278" s="53">
        <f t="shared" si="116"/>
        <v>0.71785777843272947</v>
      </c>
      <c r="K278" s="4">
        <v>8.0629999999999993E-2</v>
      </c>
      <c r="L278" s="4">
        <v>6933</v>
      </c>
      <c r="M278" s="4">
        <f t="shared" si="117"/>
        <v>0.48205632205549337</v>
      </c>
      <c r="N278" s="64">
        <f t="shared" si="118"/>
        <v>2780.2906520864531</v>
      </c>
      <c r="O278" s="53">
        <f t="shared" si="119"/>
        <v>0.61636151906461789</v>
      </c>
      <c r="P278" s="4">
        <v>8.2790000000000002E-2</v>
      </c>
      <c r="Q278" s="4">
        <v>5015</v>
      </c>
      <c r="R278" s="4">
        <f t="shared" si="120"/>
        <v>0.46580664042277514</v>
      </c>
      <c r="S278" s="64">
        <f t="shared" si="121"/>
        <v>3188.3729569134657</v>
      </c>
      <c r="T278" s="53">
        <f t="shared" si="122"/>
        <v>0.5666834037083226</v>
      </c>
    </row>
    <row r="279" spans="1:20" x14ac:dyDescent="0.25">
      <c r="A279" s="4">
        <v>7.3889999999999997E-2</v>
      </c>
      <c r="B279" s="4">
        <v>14559</v>
      </c>
      <c r="C279" s="4">
        <f t="shared" si="111"/>
        <v>0.4908151126682731</v>
      </c>
      <c r="D279" s="74">
        <f t="shared" si="112"/>
        <v>1855.0214791210124</v>
      </c>
      <c r="E279" s="75">
        <f t="shared" si="113"/>
        <v>0.81817117481390611</v>
      </c>
      <c r="F279" s="4">
        <v>7.7439999999999995E-2</v>
      </c>
      <c r="G279" s="4">
        <v>9287</v>
      </c>
      <c r="H279" s="4">
        <f t="shared" si="114"/>
        <v>0.47771368598714742</v>
      </c>
      <c r="I279" s="64">
        <f t="shared" si="115"/>
        <v>2360.0999582557197</v>
      </c>
      <c r="J279" s="53">
        <f t="shared" si="116"/>
        <v>0.72014551119455006</v>
      </c>
      <c r="K279" s="4">
        <v>7.8969999999999999E-2</v>
      </c>
      <c r="L279" s="4">
        <v>6916.9999999999991</v>
      </c>
      <c r="M279" s="4">
        <f t="shared" si="117"/>
        <v>0.4721318089138325</v>
      </c>
      <c r="N279" s="64">
        <f t="shared" si="118"/>
        <v>2723.0503881342825</v>
      </c>
      <c r="O279" s="53">
        <f t="shared" si="119"/>
        <v>0.64106362631550329</v>
      </c>
      <c r="P279" s="4">
        <v>8.2449999999999996E-2</v>
      </c>
      <c r="Q279" s="4">
        <v>4992</v>
      </c>
      <c r="R279" s="4">
        <f t="shared" si="120"/>
        <v>0.46389367680707583</v>
      </c>
      <c r="S279" s="64">
        <f t="shared" si="121"/>
        <v>3175.2790227988312</v>
      </c>
      <c r="T279" s="53">
        <f t="shared" si="122"/>
        <v>0.56874629208864258</v>
      </c>
    </row>
    <row r="280" spans="1:20" x14ac:dyDescent="0.25">
      <c r="A280" s="4">
        <v>7.2209999999999996E-2</v>
      </c>
      <c r="B280" s="4">
        <v>14457</v>
      </c>
      <c r="C280" s="4">
        <f t="shared" si="111"/>
        <v>0.47965569475945324</v>
      </c>
      <c r="D280" s="74">
        <f t="shared" si="112"/>
        <v>1812.8447828843998</v>
      </c>
      <c r="E280" s="75">
        <f t="shared" si="113"/>
        <v>0.85068241009019951</v>
      </c>
      <c r="F280" s="4">
        <v>7.7249999999999999E-2</v>
      </c>
      <c r="G280" s="4">
        <v>9126</v>
      </c>
      <c r="H280" s="4">
        <f t="shared" si="114"/>
        <v>0.47654160953650748</v>
      </c>
      <c r="I280" s="64">
        <f t="shared" si="115"/>
        <v>2354.3094237507021</v>
      </c>
      <c r="J280" s="53">
        <f t="shared" si="116"/>
        <v>0.71114635646660651</v>
      </c>
      <c r="K280" s="4">
        <v>7.9500000000000001E-2</v>
      </c>
      <c r="L280" s="4">
        <v>6859</v>
      </c>
      <c r="M280" s="4">
        <f t="shared" si="117"/>
        <v>0.47530047877231463</v>
      </c>
      <c r="N280" s="64">
        <f t="shared" si="118"/>
        <v>2741.3258940949158</v>
      </c>
      <c r="O280" s="53">
        <f t="shared" si="119"/>
        <v>0.62724062918573764</v>
      </c>
      <c r="P280" s="4">
        <v>8.2220000000000001E-2</v>
      </c>
      <c r="Q280" s="4">
        <v>4952</v>
      </c>
      <c r="R280" s="4">
        <f t="shared" si="120"/>
        <v>0.46259961318469106</v>
      </c>
      <c r="S280" s="64">
        <f t="shared" si="121"/>
        <v>3166.4213614859905</v>
      </c>
      <c r="T280" s="53">
        <f t="shared" si="122"/>
        <v>0.56734993928745148</v>
      </c>
    </row>
    <row r="281" spans="1:20" x14ac:dyDescent="0.25">
      <c r="A281" s="4">
        <v>7.1709999999999996E-2</v>
      </c>
      <c r="B281" s="4">
        <v>14332</v>
      </c>
      <c r="C281" s="4">
        <f t="shared" si="111"/>
        <v>0.47633443942944736</v>
      </c>
      <c r="D281" s="74">
        <f t="shared" si="112"/>
        <v>1800.2921947187415</v>
      </c>
      <c r="E281" s="75">
        <f t="shared" si="113"/>
        <v>0.85512837258296082</v>
      </c>
      <c r="F281" s="4">
        <v>7.7280000000000001E-2</v>
      </c>
      <c r="G281" s="4">
        <v>9021</v>
      </c>
      <c r="H281" s="4">
        <f t="shared" si="114"/>
        <v>0.47672667423924014</v>
      </c>
      <c r="I281" s="64">
        <f t="shared" si="115"/>
        <v>2355.223718672547</v>
      </c>
      <c r="J281" s="53">
        <f t="shared" si="116"/>
        <v>0.70241852545430361</v>
      </c>
      <c r="K281" s="4">
        <v>7.893E-2</v>
      </c>
      <c r="L281" s="4">
        <v>6768</v>
      </c>
      <c r="M281" s="4">
        <f t="shared" si="117"/>
        <v>0.47189266401885271</v>
      </c>
      <c r="N281" s="64">
        <f t="shared" si="118"/>
        <v>2721.6711046655555</v>
      </c>
      <c r="O281" s="53">
        <f t="shared" si="119"/>
        <v>0.62789030979517491</v>
      </c>
      <c r="P281" s="4">
        <v>8.1949999999999995E-2</v>
      </c>
      <c r="Q281" s="4">
        <v>4876</v>
      </c>
      <c r="R281" s="4">
        <f t="shared" si="120"/>
        <v>0.46108049501928278</v>
      </c>
      <c r="S281" s="64">
        <f t="shared" si="121"/>
        <v>3156.0232373361337</v>
      </c>
      <c r="T281" s="53">
        <f t="shared" si="122"/>
        <v>0.56232980478422079</v>
      </c>
    </row>
    <row r="282" spans="1:20" x14ac:dyDescent="0.25">
      <c r="A282" s="4">
        <v>7.0809999999999998E-2</v>
      </c>
      <c r="B282" s="4">
        <v>14268</v>
      </c>
      <c r="C282" s="4">
        <f t="shared" si="111"/>
        <v>0.47035617983543671</v>
      </c>
      <c r="D282" s="74">
        <f t="shared" si="112"/>
        <v>1777.6975360205563</v>
      </c>
      <c r="E282" s="75">
        <f t="shared" si="113"/>
        <v>0.87308770748203934</v>
      </c>
      <c r="F282" s="4">
        <v>7.671E-2</v>
      </c>
      <c r="G282" s="4">
        <v>8986</v>
      </c>
      <c r="H282" s="4">
        <f t="shared" si="114"/>
        <v>0.47321044488732028</v>
      </c>
      <c r="I282" s="64">
        <f t="shared" si="115"/>
        <v>2337.8521151574932</v>
      </c>
      <c r="J282" s="53">
        <f t="shared" si="116"/>
        <v>0.71013014660927476</v>
      </c>
      <c r="K282" s="4">
        <v>7.9369999999999996E-2</v>
      </c>
      <c r="L282" s="4">
        <v>6675</v>
      </c>
      <c r="M282" s="4">
        <f t="shared" si="117"/>
        <v>0.47452325786363031</v>
      </c>
      <c r="N282" s="64">
        <f t="shared" si="118"/>
        <v>2736.8432228215524</v>
      </c>
      <c r="O282" s="53">
        <f t="shared" si="119"/>
        <v>0.61241546005860426</v>
      </c>
      <c r="P282" s="4">
        <v>8.14E-2</v>
      </c>
      <c r="Q282" s="4">
        <v>4851</v>
      </c>
      <c r="R282" s="4">
        <f t="shared" si="120"/>
        <v>0.45798599505271043</v>
      </c>
      <c r="S282" s="64">
        <f t="shared" si="121"/>
        <v>3134.8418733271665</v>
      </c>
      <c r="T282" s="53">
        <f t="shared" si="122"/>
        <v>0.56703228436917685</v>
      </c>
    </row>
    <row r="283" spans="1:20" x14ac:dyDescent="0.25">
      <c r="A283" s="4">
        <v>7.2439999999999991E-2</v>
      </c>
      <c r="B283" s="4">
        <v>14038</v>
      </c>
      <c r="C283" s="4">
        <f t="shared" si="111"/>
        <v>0.48118347221125596</v>
      </c>
      <c r="D283" s="74">
        <f t="shared" si="112"/>
        <v>1818.6189734406025</v>
      </c>
      <c r="E283" s="75">
        <f t="shared" si="113"/>
        <v>0.82079049128884352</v>
      </c>
      <c r="F283" s="4">
        <v>7.6109999999999997E-2</v>
      </c>
      <c r="G283" s="4">
        <v>8915</v>
      </c>
      <c r="H283" s="4">
        <f t="shared" si="114"/>
        <v>0.46950915083266775</v>
      </c>
      <c r="I283" s="64">
        <f t="shared" si="115"/>
        <v>2319.5662167205946</v>
      </c>
      <c r="J283" s="53">
        <f t="shared" si="116"/>
        <v>0.71567097582371642</v>
      </c>
      <c r="K283" s="4">
        <v>7.9309999999999992E-2</v>
      </c>
      <c r="L283" s="4">
        <v>6629</v>
      </c>
      <c r="M283" s="4">
        <f t="shared" si="117"/>
        <v>0.47416454052116058</v>
      </c>
      <c r="N283" s="64">
        <f t="shared" si="118"/>
        <v>2734.7742976184618</v>
      </c>
      <c r="O283" s="53">
        <f t="shared" si="119"/>
        <v>0.60911564654500483</v>
      </c>
      <c r="P283" s="4">
        <v>8.1369999999999998E-2</v>
      </c>
      <c r="Q283" s="4">
        <v>4794</v>
      </c>
      <c r="R283" s="4">
        <f t="shared" si="120"/>
        <v>0.4578172041454428</v>
      </c>
      <c r="S283" s="64">
        <f t="shared" si="121"/>
        <v>3133.6865261994044</v>
      </c>
      <c r="T283" s="53">
        <f t="shared" si="122"/>
        <v>0.56078284463786332</v>
      </c>
    </row>
    <row r="284" spans="1:20" x14ac:dyDescent="0.25">
      <c r="A284" s="4">
        <v>7.1569999999999995E-2</v>
      </c>
      <c r="B284" s="4">
        <v>13991.999999999998</v>
      </c>
      <c r="C284" s="4">
        <f t="shared" si="111"/>
        <v>0.47540448793704571</v>
      </c>
      <c r="D284" s="74">
        <f t="shared" si="112"/>
        <v>1796.7774700323569</v>
      </c>
      <c r="E284" s="75">
        <f t="shared" si="113"/>
        <v>0.83811135339431164</v>
      </c>
      <c r="F284" s="4">
        <v>7.6109999999999997E-2</v>
      </c>
      <c r="G284" s="4">
        <v>8810</v>
      </c>
      <c r="H284" s="4">
        <f t="shared" si="114"/>
        <v>0.46950915083266775</v>
      </c>
      <c r="I284" s="64">
        <f t="shared" si="115"/>
        <v>2319.5662167205946</v>
      </c>
      <c r="J284" s="53">
        <f t="shared" si="116"/>
        <v>0.70724187291160312</v>
      </c>
      <c r="K284" s="4">
        <v>7.7679999999999999E-2</v>
      </c>
      <c r="L284" s="4">
        <v>6522</v>
      </c>
      <c r="M284" s="4">
        <f t="shared" si="117"/>
        <v>0.46441938605073457</v>
      </c>
      <c r="N284" s="64">
        <f t="shared" si="118"/>
        <v>2678.568496267837</v>
      </c>
      <c r="O284" s="53">
        <f t="shared" si="119"/>
        <v>0.62469782937070184</v>
      </c>
      <c r="P284" s="4">
        <v>8.0680000000000002E-2</v>
      </c>
      <c r="Q284" s="4">
        <v>4762</v>
      </c>
      <c r="R284" s="4">
        <f t="shared" si="120"/>
        <v>0.45393501327828839</v>
      </c>
      <c r="S284" s="64">
        <f t="shared" si="121"/>
        <v>3107.1135422608818</v>
      </c>
      <c r="T284" s="53">
        <f t="shared" si="122"/>
        <v>0.56660830204246948</v>
      </c>
    </row>
    <row r="285" spans="1:20" x14ac:dyDescent="0.25">
      <c r="A285" s="4">
        <v>6.9999999999999993E-2</v>
      </c>
      <c r="B285" s="4">
        <v>13764.000000000002</v>
      </c>
      <c r="C285" s="4">
        <f t="shared" si="111"/>
        <v>0.4649757462008271</v>
      </c>
      <c r="D285" s="74">
        <f t="shared" si="112"/>
        <v>1757.3623431921892</v>
      </c>
      <c r="E285" s="75">
        <f t="shared" si="113"/>
        <v>0.86185170613773043</v>
      </c>
      <c r="F285" s="4">
        <v>7.5589999999999991E-2</v>
      </c>
      <c r="G285" s="4">
        <v>8734</v>
      </c>
      <c r="H285" s="4">
        <f t="shared" si="114"/>
        <v>0.46630136265196892</v>
      </c>
      <c r="I285" s="64">
        <f t="shared" si="115"/>
        <v>2303.7184380752824</v>
      </c>
      <c r="J285" s="53">
        <f t="shared" si="116"/>
        <v>0.71082058775984358</v>
      </c>
      <c r="K285" s="4">
        <v>7.6769999999999991E-2</v>
      </c>
      <c r="L285" s="4">
        <v>6492.0000000000009</v>
      </c>
      <c r="M285" s="4">
        <f t="shared" si="117"/>
        <v>0.45897883968994452</v>
      </c>
      <c r="N285" s="64">
        <f t="shared" si="118"/>
        <v>2647.1897973542973</v>
      </c>
      <c r="O285" s="53">
        <f t="shared" si="119"/>
        <v>0.63665340504954393</v>
      </c>
      <c r="P285" s="4">
        <v>7.9879999999999993E-2</v>
      </c>
      <c r="Q285" s="4">
        <v>4692</v>
      </c>
      <c r="R285" s="4">
        <f t="shared" si="120"/>
        <v>0.44943392241781949</v>
      </c>
      <c r="S285" s="64">
        <f t="shared" si="121"/>
        <v>3076.3042855205654</v>
      </c>
      <c r="T285" s="53">
        <f t="shared" si="122"/>
        <v>0.56951768244775092</v>
      </c>
    </row>
    <row r="286" spans="1:20" x14ac:dyDescent="0.25">
      <c r="A286" s="4">
        <v>7.0779999999999996E-2</v>
      </c>
      <c r="B286" s="4">
        <v>13716</v>
      </c>
      <c r="C286" s="4">
        <f t="shared" ref="C286:C342" si="123">(A286)/($AD$11*$AC$5)</f>
        <v>0.47015690451563635</v>
      </c>
      <c r="D286" s="74">
        <f t="shared" ref="D286:D342" si="124">(A286*$AC$6)/($AA$11*$AC$5)</f>
        <v>1776.9443807306166</v>
      </c>
      <c r="E286" s="75">
        <f t="shared" ref="E286:E342" si="125">(B286*$AC$6)/(2*$AC$7*$AD$11*(C286^2))</f>
        <v>0.84002134493427427</v>
      </c>
      <c r="F286" s="4">
        <v>7.5619999999999993E-2</v>
      </c>
      <c r="G286" s="4">
        <v>8620</v>
      </c>
      <c r="H286" s="4">
        <f t="shared" si="114"/>
        <v>0.46648642735470153</v>
      </c>
      <c r="I286" s="64">
        <f t="shared" si="115"/>
        <v>2304.6327329971268</v>
      </c>
      <c r="J286" s="53">
        <f t="shared" si="116"/>
        <v>0.70098612337296129</v>
      </c>
      <c r="K286" s="4">
        <v>7.5609999999999997E-2</v>
      </c>
      <c r="L286" s="4">
        <v>6469</v>
      </c>
      <c r="M286" s="4">
        <f t="shared" si="117"/>
        <v>0.45204363773553091</v>
      </c>
      <c r="N286" s="64">
        <f t="shared" si="118"/>
        <v>2607.1905767612147</v>
      </c>
      <c r="O286" s="53">
        <f t="shared" si="119"/>
        <v>0.65401289496799819</v>
      </c>
      <c r="P286" s="4">
        <v>8.0519999999999994E-2</v>
      </c>
      <c r="Q286" s="4">
        <v>4682</v>
      </c>
      <c r="R286" s="4">
        <f t="shared" si="120"/>
        <v>0.4530347951061946</v>
      </c>
      <c r="S286" s="64">
        <f t="shared" si="121"/>
        <v>3100.9516909128183</v>
      </c>
      <c r="T286" s="53">
        <f t="shared" si="122"/>
        <v>0.55930563971958591</v>
      </c>
    </row>
    <row r="287" spans="1:20" x14ac:dyDescent="0.25">
      <c r="A287" s="4">
        <v>6.9120000000000001E-2</v>
      </c>
      <c r="B287" s="4">
        <v>13524</v>
      </c>
      <c r="C287" s="4">
        <f t="shared" si="123"/>
        <v>0.45913033682001675</v>
      </c>
      <c r="D287" s="74">
        <f t="shared" si="124"/>
        <v>1735.2697880206306</v>
      </c>
      <c r="E287" s="75">
        <f t="shared" si="125"/>
        <v>0.86852368219647447</v>
      </c>
      <c r="F287" s="4">
        <v>7.4479999999999991E-2</v>
      </c>
      <c r="G287" s="4">
        <v>8543</v>
      </c>
      <c r="H287" s="4">
        <f t="shared" si="114"/>
        <v>0.4594539686508618</v>
      </c>
      <c r="I287" s="64">
        <f t="shared" si="115"/>
        <v>2269.8895259670198</v>
      </c>
      <c r="J287" s="53">
        <f t="shared" si="116"/>
        <v>0.71615424651063264</v>
      </c>
      <c r="K287" s="4">
        <v>7.6219999999999996E-2</v>
      </c>
      <c r="L287" s="4">
        <v>6395.0000000000009</v>
      </c>
      <c r="M287" s="4">
        <f t="shared" si="117"/>
        <v>0.45569059738397255</v>
      </c>
      <c r="N287" s="64">
        <f t="shared" si="118"/>
        <v>2628.2246496593011</v>
      </c>
      <c r="O287" s="53">
        <f t="shared" si="119"/>
        <v>0.63622436389953962</v>
      </c>
      <c r="P287" s="4">
        <v>8.0169999999999991E-2</v>
      </c>
      <c r="Q287" s="4">
        <v>4629</v>
      </c>
      <c r="R287" s="4">
        <f t="shared" si="120"/>
        <v>0.45106556785473945</v>
      </c>
      <c r="S287" s="64">
        <f t="shared" si="121"/>
        <v>3087.4726410889298</v>
      </c>
      <c r="T287" s="53">
        <f t="shared" si="122"/>
        <v>0.55781313329312854</v>
      </c>
    </row>
    <row r="288" spans="1:20" x14ac:dyDescent="0.25">
      <c r="A288" s="4">
        <v>6.9129999999999997E-2</v>
      </c>
      <c r="B288" s="4">
        <v>13350</v>
      </c>
      <c r="C288" s="4">
        <f t="shared" si="123"/>
        <v>0.45919676192661685</v>
      </c>
      <c r="D288" s="74">
        <f t="shared" si="124"/>
        <v>1735.5208397839435</v>
      </c>
      <c r="E288" s="75">
        <f t="shared" si="125"/>
        <v>0.8571012208640435</v>
      </c>
      <c r="F288" s="4">
        <v>7.5009999999999993E-2</v>
      </c>
      <c r="G288" s="4">
        <v>8461</v>
      </c>
      <c r="H288" s="4">
        <f t="shared" si="114"/>
        <v>0.46272344506580487</v>
      </c>
      <c r="I288" s="64">
        <f t="shared" si="115"/>
        <v>2286.0420695862799</v>
      </c>
      <c r="J288" s="53">
        <f t="shared" si="116"/>
        <v>0.69929249157538242</v>
      </c>
      <c r="K288" s="4">
        <v>7.6600000000000001E-2</v>
      </c>
      <c r="L288" s="4">
        <v>6322</v>
      </c>
      <c r="M288" s="4">
        <f t="shared" si="117"/>
        <v>0.45796247388628053</v>
      </c>
      <c r="N288" s="64">
        <f t="shared" si="118"/>
        <v>2641.3278426122079</v>
      </c>
      <c r="O288" s="53">
        <f t="shared" si="119"/>
        <v>0.62273688289073981</v>
      </c>
      <c r="P288" s="4">
        <v>7.9409999999999994E-2</v>
      </c>
      <c r="Q288" s="4">
        <v>4591</v>
      </c>
      <c r="R288" s="4">
        <f t="shared" si="120"/>
        <v>0.446789531537294</v>
      </c>
      <c r="S288" s="64">
        <f t="shared" si="121"/>
        <v>3058.2038471856299</v>
      </c>
      <c r="T288" s="53">
        <f t="shared" si="122"/>
        <v>0.56387419789272453</v>
      </c>
    </row>
    <row r="289" spans="1:20" x14ac:dyDescent="0.25">
      <c r="A289" s="4">
        <v>6.9569999999999993E-2</v>
      </c>
      <c r="B289" s="4">
        <v>13263</v>
      </c>
      <c r="C289" s="4">
        <f t="shared" si="123"/>
        <v>0.46211946661702202</v>
      </c>
      <c r="D289" s="74">
        <f t="shared" si="124"/>
        <v>1746.5671173697228</v>
      </c>
      <c r="E289" s="75">
        <f t="shared" si="125"/>
        <v>0.84077874607463365</v>
      </c>
      <c r="F289" s="4">
        <v>7.3849999999999999E-2</v>
      </c>
      <c r="G289" s="4">
        <v>8403</v>
      </c>
      <c r="H289" s="4">
        <f t="shared" si="114"/>
        <v>0.45556760989347672</v>
      </c>
      <c r="I289" s="64">
        <f t="shared" si="115"/>
        <v>2250.6893326082763</v>
      </c>
      <c r="J289" s="53">
        <f t="shared" si="116"/>
        <v>0.71648790797374351</v>
      </c>
      <c r="K289" s="4">
        <v>7.4979999999999991E-2</v>
      </c>
      <c r="L289" s="4">
        <v>6259.0000000000009</v>
      </c>
      <c r="M289" s="4">
        <f t="shared" si="117"/>
        <v>0.44827710563959933</v>
      </c>
      <c r="N289" s="64">
        <f t="shared" si="118"/>
        <v>2585.4668621287642</v>
      </c>
      <c r="O289" s="53">
        <f t="shared" si="119"/>
        <v>0.64346023853247203</v>
      </c>
      <c r="P289" s="4">
        <v>7.8619999999999995E-2</v>
      </c>
      <c r="Q289" s="4">
        <v>4587</v>
      </c>
      <c r="R289" s="4">
        <f t="shared" si="120"/>
        <v>0.44234470431258094</v>
      </c>
      <c r="S289" s="64">
        <f t="shared" si="121"/>
        <v>3027.7797061545675</v>
      </c>
      <c r="T289" s="53">
        <f t="shared" si="122"/>
        <v>0.57476191455749492</v>
      </c>
    </row>
    <row r="290" spans="1:20" x14ac:dyDescent="0.25">
      <c r="A290" s="4">
        <v>6.8690000000000001E-2</v>
      </c>
      <c r="B290" s="4">
        <v>13157</v>
      </c>
      <c r="C290" s="4">
        <f t="shared" si="123"/>
        <v>0.45627405723621167</v>
      </c>
      <c r="D290" s="74">
        <f t="shared" si="124"/>
        <v>1724.4745621981642</v>
      </c>
      <c r="E290" s="75">
        <f t="shared" si="125"/>
        <v>0.85556656389807906</v>
      </c>
      <c r="F290" s="4">
        <v>7.2590000000000002E-2</v>
      </c>
      <c r="G290" s="4">
        <v>8300</v>
      </c>
      <c r="H290" s="4">
        <f t="shared" si="114"/>
        <v>0.44779489237870657</v>
      </c>
      <c r="I290" s="64">
        <f t="shared" si="115"/>
        <v>2212.2889458907894</v>
      </c>
      <c r="J290" s="53">
        <f t="shared" si="116"/>
        <v>0.73248713370127183</v>
      </c>
      <c r="K290" s="4">
        <v>7.5139999999999998E-2</v>
      </c>
      <c r="L290" s="4">
        <v>6213</v>
      </c>
      <c r="M290" s="4">
        <f t="shared" si="117"/>
        <v>0.44923368521951851</v>
      </c>
      <c r="N290" s="64">
        <f t="shared" si="118"/>
        <v>2590.9839960036725</v>
      </c>
      <c r="O290" s="53">
        <f t="shared" si="119"/>
        <v>0.63601390175570349</v>
      </c>
      <c r="P290" s="4">
        <v>7.8159999999999993E-2</v>
      </c>
      <c r="Q290" s="4">
        <v>4498</v>
      </c>
      <c r="R290" s="4">
        <f t="shared" si="120"/>
        <v>0.43975657706781135</v>
      </c>
      <c r="S290" s="64">
        <f t="shared" si="121"/>
        <v>3010.0643835288856</v>
      </c>
      <c r="T290" s="53">
        <f t="shared" si="122"/>
        <v>0.5702636261080487</v>
      </c>
    </row>
    <row r="291" spans="1:20" x14ac:dyDescent="0.25">
      <c r="A291" s="4">
        <v>6.8360000000000004E-2</v>
      </c>
      <c r="B291" s="4">
        <v>13027</v>
      </c>
      <c r="C291" s="4">
        <f t="shared" si="123"/>
        <v>0.4540820287184078</v>
      </c>
      <c r="D291" s="74">
        <f t="shared" si="124"/>
        <v>1716.1898540088296</v>
      </c>
      <c r="E291" s="75">
        <f t="shared" si="125"/>
        <v>0.85531141235979757</v>
      </c>
      <c r="F291" s="4">
        <v>7.2499999999999995E-2</v>
      </c>
      <c r="G291" s="4">
        <v>8219</v>
      </c>
      <c r="H291" s="4">
        <f t="shared" si="114"/>
        <v>0.44723969827050863</v>
      </c>
      <c r="I291" s="64">
        <f t="shared" si="115"/>
        <v>2209.5460611252543</v>
      </c>
      <c r="J291" s="53">
        <f t="shared" si="116"/>
        <v>0.72714072412390629</v>
      </c>
      <c r="K291" s="4">
        <v>7.4090000000000003E-2</v>
      </c>
      <c r="L291" s="4">
        <v>6150</v>
      </c>
      <c r="M291" s="4">
        <f t="shared" si="117"/>
        <v>0.44295613172629927</v>
      </c>
      <c r="N291" s="64">
        <f t="shared" si="118"/>
        <v>2554.7778049495887</v>
      </c>
      <c r="O291" s="53">
        <f t="shared" si="119"/>
        <v>0.64753546960044861</v>
      </c>
      <c r="P291" s="4">
        <v>7.8170000000000003E-2</v>
      </c>
      <c r="Q291" s="4">
        <v>4465</v>
      </c>
      <c r="R291" s="4">
        <f t="shared" si="120"/>
        <v>0.43981284070356724</v>
      </c>
      <c r="S291" s="64">
        <f t="shared" si="121"/>
        <v>3010.4494992381401</v>
      </c>
      <c r="T291" s="53">
        <f t="shared" si="122"/>
        <v>0.56593500963693677</v>
      </c>
    </row>
    <row r="292" spans="1:20" x14ac:dyDescent="0.25">
      <c r="A292" s="4">
        <v>6.7489999999999994E-2</v>
      </c>
      <c r="B292" s="4">
        <v>12875</v>
      </c>
      <c r="C292" s="4">
        <f t="shared" si="123"/>
        <v>0.4483030444441975</v>
      </c>
      <c r="D292" s="74">
        <f t="shared" si="124"/>
        <v>1694.3483506005837</v>
      </c>
      <c r="E292" s="75">
        <f t="shared" si="125"/>
        <v>0.86726604477106928</v>
      </c>
      <c r="F292" s="4">
        <v>7.1190000000000003E-2</v>
      </c>
      <c r="G292" s="4">
        <v>8101.9999999999991</v>
      </c>
      <c r="H292" s="4">
        <f t="shared" si="114"/>
        <v>0.43915853958451739</v>
      </c>
      <c r="I292" s="64">
        <f t="shared" si="115"/>
        <v>2169.6218495380258</v>
      </c>
      <c r="J292" s="53">
        <f t="shared" si="116"/>
        <v>0.74341231995046042</v>
      </c>
      <c r="K292" s="4">
        <v>7.3899999999999993E-2</v>
      </c>
      <c r="L292" s="4">
        <v>6148</v>
      </c>
      <c r="M292" s="4">
        <f t="shared" si="117"/>
        <v>0.44182019347514523</v>
      </c>
      <c r="N292" s="64">
        <f t="shared" si="118"/>
        <v>2548.2262084731351</v>
      </c>
      <c r="O292" s="53">
        <f t="shared" si="119"/>
        <v>0.65065776683136411</v>
      </c>
      <c r="P292" s="4">
        <v>7.6630000000000004E-2</v>
      </c>
      <c r="Q292" s="4">
        <v>4451</v>
      </c>
      <c r="R292" s="4">
        <f t="shared" si="120"/>
        <v>0.43114824079716463</v>
      </c>
      <c r="S292" s="64">
        <f t="shared" si="121"/>
        <v>2951.1416800130314</v>
      </c>
      <c r="T292" s="53">
        <f t="shared" si="122"/>
        <v>0.58706375050185433</v>
      </c>
    </row>
    <row r="293" spans="1:20" x14ac:dyDescent="0.25">
      <c r="A293" s="4">
        <v>6.7809999999999995E-2</v>
      </c>
      <c r="B293" s="4">
        <v>12817.999999999998</v>
      </c>
      <c r="C293" s="4">
        <f t="shared" si="123"/>
        <v>0.45042864785540127</v>
      </c>
      <c r="D293" s="74">
        <f t="shared" si="124"/>
        <v>1702.3820070266052</v>
      </c>
      <c r="E293" s="75">
        <f t="shared" si="125"/>
        <v>0.8552965894880542</v>
      </c>
      <c r="F293" s="4">
        <v>7.1249999999999994E-2</v>
      </c>
      <c r="G293" s="4">
        <v>8037.9999999999991</v>
      </c>
      <c r="H293" s="4">
        <f t="shared" si="114"/>
        <v>0.43952866898998261</v>
      </c>
      <c r="I293" s="64">
        <f t="shared" si="115"/>
        <v>2171.4504393817151</v>
      </c>
      <c r="J293" s="53">
        <f t="shared" si="116"/>
        <v>0.73629824537694188</v>
      </c>
      <c r="K293" s="4">
        <v>7.3300000000000004E-2</v>
      </c>
      <c r="L293" s="4">
        <v>6028</v>
      </c>
      <c r="M293" s="4">
        <f t="shared" si="117"/>
        <v>0.43823302005044862</v>
      </c>
      <c r="N293" s="64">
        <f t="shared" si="118"/>
        <v>2527.5369564422303</v>
      </c>
      <c r="O293" s="53">
        <f t="shared" si="119"/>
        <v>0.64844467859152366</v>
      </c>
      <c r="P293" s="4">
        <v>7.6899999999999996E-2</v>
      </c>
      <c r="Q293" s="4">
        <v>4416</v>
      </c>
      <c r="R293" s="4">
        <f t="shared" si="120"/>
        <v>0.43266735896257286</v>
      </c>
      <c r="S293" s="64">
        <f t="shared" si="121"/>
        <v>2961.5398041628878</v>
      </c>
      <c r="T293" s="53">
        <f t="shared" si="122"/>
        <v>0.5783646046748967</v>
      </c>
    </row>
    <row r="294" spans="1:20" x14ac:dyDescent="0.25">
      <c r="A294" s="4">
        <v>6.6769999999999996E-2</v>
      </c>
      <c r="B294" s="4">
        <v>12681.999999999998</v>
      </c>
      <c r="C294" s="4">
        <f t="shared" si="123"/>
        <v>0.44352043676898895</v>
      </c>
      <c r="D294" s="74">
        <f t="shared" si="124"/>
        <v>1676.2726236420356</v>
      </c>
      <c r="E294" s="75">
        <f t="shared" si="125"/>
        <v>0.87278838520744151</v>
      </c>
      <c r="F294" s="4">
        <v>7.2529999999999997E-2</v>
      </c>
      <c r="G294" s="4">
        <v>7990</v>
      </c>
      <c r="H294" s="4">
        <f t="shared" si="114"/>
        <v>0.44742476297324124</v>
      </c>
      <c r="I294" s="64">
        <f t="shared" si="115"/>
        <v>2210.4603560470996</v>
      </c>
      <c r="J294" s="53">
        <f t="shared" si="116"/>
        <v>0.70629629068291488</v>
      </c>
      <c r="K294" s="4">
        <v>7.3179999999999995E-2</v>
      </c>
      <c r="L294" s="4">
        <v>5946</v>
      </c>
      <c r="M294" s="4">
        <f t="shared" si="117"/>
        <v>0.43751558536550922</v>
      </c>
      <c r="N294" s="64">
        <f t="shared" si="118"/>
        <v>2523.399106036049</v>
      </c>
      <c r="O294" s="53">
        <f t="shared" si="119"/>
        <v>0.641723185716913</v>
      </c>
      <c r="P294" s="4">
        <v>7.603E-2</v>
      </c>
      <c r="Q294" s="4">
        <v>4351</v>
      </c>
      <c r="R294" s="4">
        <f t="shared" si="120"/>
        <v>0.42777242265181292</v>
      </c>
      <c r="S294" s="64">
        <f t="shared" si="121"/>
        <v>2928.0347374577946</v>
      </c>
      <c r="T294" s="53">
        <f t="shared" si="122"/>
        <v>0.58296760749064691</v>
      </c>
    </row>
    <row r="295" spans="1:20" x14ac:dyDescent="0.25">
      <c r="A295" s="4">
        <v>6.7180000000000004E-2</v>
      </c>
      <c r="B295" s="4">
        <v>12559</v>
      </c>
      <c r="C295" s="4">
        <f t="shared" si="123"/>
        <v>0.44624386613959388</v>
      </c>
      <c r="D295" s="74">
        <f t="shared" si="124"/>
        <v>1686.5657459378756</v>
      </c>
      <c r="E295" s="75">
        <f t="shared" si="125"/>
        <v>0.85380564767374456</v>
      </c>
      <c r="F295" s="4">
        <v>7.0459999999999995E-2</v>
      </c>
      <c r="G295" s="4">
        <v>7903</v>
      </c>
      <c r="H295" s="4">
        <f t="shared" si="114"/>
        <v>0.4346552984846902</v>
      </c>
      <c r="I295" s="64">
        <f t="shared" si="115"/>
        <v>2147.3740064397989</v>
      </c>
      <c r="J295" s="53">
        <f t="shared" si="116"/>
        <v>0.74025645873157364</v>
      </c>
      <c r="K295" s="4">
        <v>7.3249999999999996E-2</v>
      </c>
      <c r="L295" s="4">
        <v>5929</v>
      </c>
      <c r="M295" s="4">
        <f t="shared" si="117"/>
        <v>0.43793408893172381</v>
      </c>
      <c r="N295" s="64">
        <f t="shared" si="118"/>
        <v>2525.8128521063213</v>
      </c>
      <c r="O295" s="53">
        <f t="shared" si="119"/>
        <v>0.63866604683200023</v>
      </c>
      <c r="P295" s="4">
        <v>7.5839999999999991E-2</v>
      </c>
      <c r="Q295" s="4">
        <v>4332</v>
      </c>
      <c r="R295" s="4">
        <f t="shared" si="120"/>
        <v>0.42670341357245151</v>
      </c>
      <c r="S295" s="64">
        <f t="shared" si="121"/>
        <v>2920.717538981969</v>
      </c>
      <c r="T295" s="53">
        <f t="shared" si="122"/>
        <v>0.5833337724546841</v>
      </c>
    </row>
    <row r="296" spans="1:20" x14ac:dyDescent="0.25">
      <c r="A296" s="4">
        <v>6.694E-2</v>
      </c>
      <c r="B296" s="4">
        <v>12404</v>
      </c>
      <c r="C296" s="4">
        <f t="shared" si="123"/>
        <v>0.44464966358119101</v>
      </c>
      <c r="D296" s="74">
        <f t="shared" si="124"/>
        <v>1680.5405036183595</v>
      </c>
      <c r="E296" s="75">
        <f t="shared" si="125"/>
        <v>0.8493257734785078</v>
      </c>
      <c r="F296" s="4">
        <v>7.0190000000000002E-2</v>
      </c>
      <c r="G296" s="4">
        <v>7817</v>
      </c>
      <c r="H296" s="4">
        <f t="shared" si="114"/>
        <v>0.43298971616009663</v>
      </c>
      <c r="I296" s="64">
        <f t="shared" si="115"/>
        <v>2139.1453521431945</v>
      </c>
      <c r="J296" s="53">
        <f t="shared" si="116"/>
        <v>0.7378449822379135</v>
      </c>
      <c r="K296" s="4">
        <v>7.2849999999999998E-2</v>
      </c>
      <c r="L296" s="4">
        <v>5832</v>
      </c>
      <c r="M296" s="4">
        <f t="shared" si="117"/>
        <v>0.43554263998192599</v>
      </c>
      <c r="N296" s="64">
        <f t="shared" si="118"/>
        <v>2512.0200174190513</v>
      </c>
      <c r="O296" s="53">
        <f t="shared" si="119"/>
        <v>0.63513499054897649</v>
      </c>
      <c r="P296" s="4">
        <v>7.5329999999999994E-2</v>
      </c>
      <c r="Q296" s="4">
        <v>4264</v>
      </c>
      <c r="R296" s="4">
        <f t="shared" si="120"/>
        <v>0.42383396814890262</v>
      </c>
      <c r="S296" s="64">
        <f t="shared" si="121"/>
        <v>2901.0766378100175</v>
      </c>
      <c r="T296" s="53">
        <f t="shared" si="122"/>
        <v>0.58197802016091815</v>
      </c>
    </row>
    <row r="297" spans="1:20" x14ac:dyDescent="0.25">
      <c r="A297" s="4">
        <v>6.6540000000000002E-2</v>
      </c>
      <c r="B297" s="4">
        <v>12279</v>
      </c>
      <c r="C297" s="4">
        <f t="shared" si="123"/>
        <v>0.44199265931718629</v>
      </c>
      <c r="D297" s="74">
        <f t="shared" si="124"/>
        <v>1670.4984330858326</v>
      </c>
      <c r="E297" s="75">
        <f t="shared" si="125"/>
        <v>0.85090557301053504</v>
      </c>
      <c r="F297" s="4">
        <v>7.0510000000000003E-2</v>
      </c>
      <c r="G297" s="4">
        <v>7727.0000000000009</v>
      </c>
      <c r="H297" s="4">
        <f t="shared" si="114"/>
        <v>0.43496373965591129</v>
      </c>
      <c r="I297" s="64">
        <f t="shared" si="115"/>
        <v>2148.8978313095408</v>
      </c>
      <c r="J297" s="53">
        <f t="shared" si="116"/>
        <v>0.72274481371498123</v>
      </c>
      <c r="K297" s="4">
        <v>7.2079999999999991E-2</v>
      </c>
      <c r="L297" s="4">
        <v>5822</v>
      </c>
      <c r="M297" s="4">
        <f t="shared" si="117"/>
        <v>0.43093910075356517</v>
      </c>
      <c r="N297" s="64">
        <f t="shared" si="118"/>
        <v>2485.4688106460562</v>
      </c>
      <c r="O297" s="53">
        <f t="shared" si="119"/>
        <v>0.64766478094368574</v>
      </c>
      <c r="P297" s="4">
        <v>7.4709999999999999E-2</v>
      </c>
      <c r="Q297" s="4">
        <v>4231</v>
      </c>
      <c r="R297" s="4">
        <f t="shared" si="120"/>
        <v>0.42034562273203924</v>
      </c>
      <c r="S297" s="64">
        <f t="shared" si="121"/>
        <v>2877.1994638362726</v>
      </c>
      <c r="T297" s="53">
        <f t="shared" si="122"/>
        <v>0.58709836931779746</v>
      </c>
    </row>
    <row r="298" spans="1:20" x14ac:dyDescent="0.25">
      <c r="A298" s="4">
        <v>6.6900000000000001E-2</v>
      </c>
      <c r="B298" s="4">
        <v>12188</v>
      </c>
      <c r="C298" s="4">
        <f t="shared" si="123"/>
        <v>0.44438396315479056</v>
      </c>
      <c r="D298" s="74">
        <f t="shared" si="124"/>
        <v>1679.5362965651068</v>
      </c>
      <c r="E298" s="75">
        <f t="shared" si="125"/>
        <v>0.8355340859238628</v>
      </c>
      <c r="F298" s="4">
        <v>7.0480000000000001E-2</v>
      </c>
      <c r="G298" s="4">
        <v>7641.0000000000009</v>
      </c>
      <c r="H298" s="4">
        <f t="shared" si="114"/>
        <v>0.43477867495317862</v>
      </c>
      <c r="I298" s="64">
        <f t="shared" si="115"/>
        <v>2147.9835363876955</v>
      </c>
      <c r="J298" s="53">
        <f t="shared" si="116"/>
        <v>0.7153093632740537</v>
      </c>
      <c r="K298" s="4">
        <v>7.1069999999999994E-2</v>
      </c>
      <c r="L298" s="4">
        <v>5676</v>
      </c>
      <c r="M298" s="4">
        <f t="shared" si="117"/>
        <v>0.42490069215532572</v>
      </c>
      <c r="N298" s="64">
        <f t="shared" si="118"/>
        <v>2450.6419030606999</v>
      </c>
      <c r="O298" s="53">
        <f t="shared" si="119"/>
        <v>0.64949736298814309</v>
      </c>
      <c r="P298" s="4">
        <v>7.5499999999999998E-2</v>
      </c>
      <c r="Q298" s="4">
        <v>4182</v>
      </c>
      <c r="R298" s="4">
        <f t="shared" si="120"/>
        <v>0.42479044995675225</v>
      </c>
      <c r="S298" s="64">
        <f t="shared" si="121"/>
        <v>2907.623604867335</v>
      </c>
      <c r="T298" s="53">
        <f t="shared" si="122"/>
        <v>0.56821860138821778</v>
      </c>
    </row>
    <row r="299" spans="1:20" x14ac:dyDescent="0.25">
      <c r="A299" s="4">
        <v>6.5129999999999993E-2</v>
      </c>
      <c r="B299" s="4">
        <v>11978</v>
      </c>
      <c r="C299" s="4">
        <f t="shared" si="123"/>
        <v>0.43262671928656959</v>
      </c>
      <c r="D299" s="74">
        <f t="shared" si="124"/>
        <v>1635.1001344586755</v>
      </c>
      <c r="E299" s="75">
        <f t="shared" si="125"/>
        <v>0.86637540361996335</v>
      </c>
      <c r="F299" s="4">
        <v>6.9800000000000001E-2</v>
      </c>
      <c r="G299" s="4">
        <v>7589</v>
      </c>
      <c r="H299" s="4">
        <f t="shared" si="114"/>
        <v>0.43058387502457246</v>
      </c>
      <c r="I299" s="64">
        <f t="shared" si="115"/>
        <v>2127.2595181592105</v>
      </c>
      <c r="J299" s="53">
        <f t="shared" si="116"/>
        <v>0.72435124118378924</v>
      </c>
      <c r="K299" s="4">
        <v>7.1179999999999993E-2</v>
      </c>
      <c r="L299" s="4">
        <v>5692</v>
      </c>
      <c r="M299" s="4">
        <f t="shared" si="117"/>
        <v>0.42555834061652015</v>
      </c>
      <c r="N299" s="64">
        <f t="shared" si="118"/>
        <v>2454.4349325996991</v>
      </c>
      <c r="O299" s="53">
        <f t="shared" si="119"/>
        <v>0.64931668135905496</v>
      </c>
      <c r="P299" s="4">
        <v>7.4109999999999995E-2</v>
      </c>
      <c r="Q299" s="4">
        <v>4187</v>
      </c>
      <c r="R299" s="4">
        <f t="shared" si="120"/>
        <v>0.41696980458668753</v>
      </c>
      <c r="S299" s="64">
        <f t="shared" si="121"/>
        <v>2854.0925212810357</v>
      </c>
      <c r="T299" s="53">
        <f t="shared" si="122"/>
        <v>0.59043848329448956</v>
      </c>
    </row>
    <row r="300" spans="1:20" x14ac:dyDescent="0.25">
      <c r="A300" s="4">
        <v>6.5369999999999998E-2</v>
      </c>
      <c r="B300" s="4">
        <v>11933</v>
      </c>
      <c r="C300" s="4">
        <f t="shared" si="123"/>
        <v>0.43422092184497246</v>
      </c>
      <c r="D300" s="74">
        <f t="shared" si="124"/>
        <v>1641.1253767781916</v>
      </c>
      <c r="E300" s="75">
        <f t="shared" si="125"/>
        <v>0.85679442601081401</v>
      </c>
      <c r="F300" s="4">
        <v>6.9239999999999996E-2</v>
      </c>
      <c r="G300" s="4">
        <v>7475</v>
      </c>
      <c r="H300" s="4">
        <f t="shared" si="114"/>
        <v>0.42712933390689678</v>
      </c>
      <c r="I300" s="64">
        <f t="shared" si="115"/>
        <v>2110.1926796181051</v>
      </c>
      <c r="J300" s="53">
        <f t="shared" si="116"/>
        <v>0.72505771767758886</v>
      </c>
      <c r="K300" s="4">
        <v>7.2249999999999995E-2</v>
      </c>
      <c r="L300" s="4">
        <v>5611</v>
      </c>
      <c r="M300" s="4">
        <f t="shared" si="117"/>
        <v>0.43195546655722927</v>
      </c>
      <c r="N300" s="64">
        <f t="shared" si="118"/>
        <v>2491.3307653881466</v>
      </c>
      <c r="O300" s="53">
        <f t="shared" si="119"/>
        <v>0.62125829734037596</v>
      </c>
      <c r="P300" s="4">
        <v>7.1219999999999992E-2</v>
      </c>
      <c r="Q300" s="4">
        <v>4101</v>
      </c>
      <c r="R300" s="4">
        <f t="shared" si="120"/>
        <v>0.40070961385324361</v>
      </c>
      <c r="S300" s="64">
        <f t="shared" si="121"/>
        <v>2742.794081306643</v>
      </c>
      <c r="T300" s="53">
        <f t="shared" si="122"/>
        <v>0.62619724447668945</v>
      </c>
    </row>
    <row r="301" spans="1:20" x14ac:dyDescent="0.25">
      <c r="A301" s="4">
        <v>6.447E-2</v>
      </c>
      <c r="B301" s="4">
        <v>11759</v>
      </c>
      <c r="C301" s="4">
        <f t="shared" si="123"/>
        <v>0.4282426622509618</v>
      </c>
      <c r="D301" s="74">
        <f t="shared" si="124"/>
        <v>1618.5307180800064</v>
      </c>
      <c r="E301" s="75">
        <f t="shared" si="125"/>
        <v>0.86803854779882272</v>
      </c>
      <c r="F301" s="4">
        <v>6.8249999999999991E-2</v>
      </c>
      <c r="G301" s="4">
        <v>7414</v>
      </c>
      <c r="H301" s="4">
        <f t="shared" si="114"/>
        <v>0.42102219871672014</v>
      </c>
      <c r="I301" s="64">
        <f t="shared" si="115"/>
        <v>2080.0209471972221</v>
      </c>
      <c r="J301" s="53">
        <f t="shared" si="116"/>
        <v>0.74015516023562711</v>
      </c>
      <c r="K301" s="4">
        <v>7.1629999999999999E-2</v>
      </c>
      <c r="L301" s="4">
        <v>5563</v>
      </c>
      <c r="M301" s="4">
        <f t="shared" si="117"/>
        <v>0.42824872068504272</v>
      </c>
      <c r="N301" s="64">
        <f t="shared" si="118"/>
        <v>2469.9518716228781</v>
      </c>
      <c r="O301" s="53">
        <f t="shared" si="119"/>
        <v>0.62665252490369483</v>
      </c>
      <c r="P301" s="4">
        <v>7.3230000000000003E-2</v>
      </c>
      <c r="Q301" s="4">
        <v>4065</v>
      </c>
      <c r="R301" s="4">
        <f t="shared" si="120"/>
        <v>0.41201860464017181</v>
      </c>
      <c r="S301" s="64">
        <f t="shared" si="121"/>
        <v>2820.202338866688</v>
      </c>
      <c r="T301" s="53">
        <f t="shared" si="122"/>
        <v>0.58709421801351047</v>
      </c>
    </row>
    <row r="302" spans="1:20" x14ac:dyDescent="0.25">
      <c r="A302" s="4">
        <v>6.3939999999999997E-2</v>
      </c>
      <c r="B302" s="4">
        <v>11664</v>
      </c>
      <c r="C302" s="4">
        <f t="shared" si="123"/>
        <v>0.42472213160115552</v>
      </c>
      <c r="D302" s="74">
        <f t="shared" si="124"/>
        <v>1605.2249746244083</v>
      </c>
      <c r="E302" s="75">
        <f t="shared" si="125"/>
        <v>0.87535901528350268</v>
      </c>
      <c r="F302" s="4">
        <v>6.8739999999999996E-2</v>
      </c>
      <c r="G302" s="4">
        <v>7357</v>
      </c>
      <c r="H302" s="4">
        <f t="shared" si="114"/>
        <v>0.42404492219468637</v>
      </c>
      <c r="I302" s="64">
        <f t="shared" si="115"/>
        <v>2094.9544309206894</v>
      </c>
      <c r="J302" s="53">
        <f t="shared" si="116"/>
        <v>0.7240310670257919</v>
      </c>
      <c r="K302" s="4">
        <v>7.0199999999999999E-2</v>
      </c>
      <c r="L302" s="4">
        <v>5511</v>
      </c>
      <c r="M302" s="4">
        <f t="shared" si="117"/>
        <v>0.41969929068951556</v>
      </c>
      <c r="N302" s="64">
        <f t="shared" si="118"/>
        <v>2420.6424876158876</v>
      </c>
      <c r="O302" s="53">
        <f t="shared" si="119"/>
        <v>0.64634415089855068</v>
      </c>
      <c r="P302" s="4">
        <v>7.2489999999999999E-2</v>
      </c>
      <c r="Q302" s="4">
        <v>4043</v>
      </c>
      <c r="R302" s="4">
        <f t="shared" si="120"/>
        <v>0.40785509559423805</v>
      </c>
      <c r="S302" s="64">
        <f t="shared" si="121"/>
        <v>2791.7037763818958</v>
      </c>
      <c r="T302" s="53">
        <f t="shared" si="122"/>
        <v>0.59589928376649481</v>
      </c>
    </row>
    <row r="303" spans="1:20" x14ac:dyDescent="0.25">
      <c r="A303" s="4">
        <v>6.3E-2</v>
      </c>
      <c r="B303" s="4">
        <v>11576</v>
      </c>
      <c r="C303" s="4">
        <f t="shared" si="123"/>
        <v>0.41847817158074446</v>
      </c>
      <c r="D303" s="74">
        <f t="shared" si="124"/>
        <v>1581.6261088729705</v>
      </c>
      <c r="E303" s="75">
        <f t="shared" si="125"/>
        <v>0.89487295093035346</v>
      </c>
      <c r="F303" s="4">
        <v>6.7699999999999996E-2</v>
      </c>
      <c r="G303" s="4">
        <v>7257</v>
      </c>
      <c r="H303" s="4">
        <f t="shared" si="114"/>
        <v>0.41762934583328876</v>
      </c>
      <c r="I303" s="64">
        <f t="shared" si="115"/>
        <v>2063.258873630065</v>
      </c>
      <c r="J303" s="53">
        <f t="shared" si="116"/>
        <v>0.73630082443544986</v>
      </c>
      <c r="K303" s="4">
        <v>6.9919999999999996E-2</v>
      </c>
      <c r="L303" s="4">
        <v>5438</v>
      </c>
      <c r="M303" s="4">
        <f t="shared" si="117"/>
        <v>0.41802527642465703</v>
      </c>
      <c r="N303" s="64">
        <f t="shared" si="118"/>
        <v>2410.9875033347985</v>
      </c>
      <c r="O303" s="53">
        <f t="shared" si="119"/>
        <v>0.64290085041958944</v>
      </c>
      <c r="P303" s="4">
        <v>7.3099999999999998E-2</v>
      </c>
      <c r="Q303" s="4">
        <v>4066</v>
      </c>
      <c r="R303" s="4">
        <f t="shared" si="120"/>
        <v>0.41128717737534559</v>
      </c>
      <c r="S303" s="64">
        <f t="shared" si="121"/>
        <v>2815.1958346463862</v>
      </c>
      <c r="T303" s="53">
        <f t="shared" si="122"/>
        <v>0.58932917557105557</v>
      </c>
    </row>
    <row r="304" spans="1:20" x14ac:dyDescent="0.25">
      <c r="A304" s="4">
        <v>6.2659999999999993E-2</v>
      </c>
      <c r="B304" s="4">
        <v>11464</v>
      </c>
      <c r="C304" s="4">
        <f t="shared" si="123"/>
        <v>0.41621971795634038</v>
      </c>
      <c r="D304" s="74">
        <f t="shared" si="124"/>
        <v>1573.0903489203226</v>
      </c>
      <c r="E304" s="75">
        <f t="shared" si="125"/>
        <v>0.89585837499713905</v>
      </c>
      <c r="F304" s="4">
        <v>6.744E-2</v>
      </c>
      <c r="G304" s="4">
        <v>7253</v>
      </c>
      <c r="H304" s="4">
        <f t="shared" si="114"/>
        <v>0.41602545174293937</v>
      </c>
      <c r="I304" s="64">
        <f t="shared" si="115"/>
        <v>2055.3349843074088</v>
      </c>
      <c r="J304" s="53">
        <f t="shared" si="116"/>
        <v>0.74158007967339112</v>
      </c>
      <c r="K304" s="4">
        <v>6.9459999999999994E-2</v>
      </c>
      <c r="L304" s="4">
        <v>5453</v>
      </c>
      <c r="M304" s="4">
        <f t="shared" si="117"/>
        <v>0.41527511013238955</v>
      </c>
      <c r="N304" s="64">
        <f t="shared" si="118"/>
        <v>2395.1257434444378</v>
      </c>
      <c r="O304" s="53">
        <f t="shared" si="119"/>
        <v>0.65324121210186148</v>
      </c>
      <c r="P304" s="4">
        <v>7.1649999999999991E-2</v>
      </c>
      <c r="Q304" s="4">
        <v>3944.0000000000005</v>
      </c>
      <c r="R304" s="4">
        <f t="shared" si="120"/>
        <v>0.40312895019074568</v>
      </c>
      <c r="S304" s="64">
        <f t="shared" si="121"/>
        <v>2759.3540568045632</v>
      </c>
      <c r="T304" s="53">
        <f t="shared" si="122"/>
        <v>0.59501763631711047</v>
      </c>
    </row>
    <row r="305" spans="1:20" x14ac:dyDescent="0.25">
      <c r="A305" s="4">
        <v>6.3039999999999999E-2</v>
      </c>
      <c r="B305" s="4">
        <v>11345</v>
      </c>
      <c r="C305" s="4">
        <f t="shared" si="123"/>
        <v>0.41874387200714491</v>
      </c>
      <c r="D305" s="74">
        <f t="shared" si="124"/>
        <v>1582.6303159262231</v>
      </c>
      <c r="E305" s="75">
        <f t="shared" si="125"/>
        <v>0.87590307909875187</v>
      </c>
      <c r="F305" s="4">
        <v>6.6830000000000001E-2</v>
      </c>
      <c r="G305" s="4">
        <v>7159</v>
      </c>
      <c r="H305" s="4">
        <f t="shared" si="114"/>
        <v>0.41226246945404266</v>
      </c>
      <c r="I305" s="64">
        <f t="shared" si="115"/>
        <v>2036.7443208965619</v>
      </c>
      <c r="J305" s="53">
        <f t="shared" si="116"/>
        <v>0.74539236709678902</v>
      </c>
      <c r="K305" s="4">
        <v>6.8870000000000001E-2</v>
      </c>
      <c r="L305" s="4">
        <v>5349</v>
      </c>
      <c r="M305" s="4">
        <f t="shared" si="117"/>
        <v>0.41174772293143785</v>
      </c>
      <c r="N305" s="64">
        <f t="shared" si="118"/>
        <v>2374.7813122807152</v>
      </c>
      <c r="O305" s="53">
        <f t="shared" si="119"/>
        <v>0.65180857282342752</v>
      </c>
      <c r="P305" s="4">
        <v>7.1440000000000003E-2</v>
      </c>
      <c r="Q305" s="4">
        <v>3907.9999999999995</v>
      </c>
      <c r="R305" s="4">
        <f t="shared" si="120"/>
        <v>0.40194741383987265</v>
      </c>
      <c r="S305" s="64">
        <f t="shared" si="121"/>
        <v>2751.2666269102306</v>
      </c>
      <c r="T305" s="53">
        <f t="shared" si="122"/>
        <v>0.59305774905078479</v>
      </c>
    </row>
    <row r="306" spans="1:20" x14ac:dyDescent="0.25">
      <c r="A306" s="4">
        <v>6.3049999999999995E-2</v>
      </c>
      <c r="B306" s="4">
        <v>11155</v>
      </c>
      <c r="C306" s="4">
        <f t="shared" si="123"/>
        <v>0.41881029711374501</v>
      </c>
      <c r="D306" s="74">
        <f t="shared" si="124"/>
        <v>1582.8813676895361</v>
      </c>
      <c r="E306" s="75">
        <f t="shared" si="125"/>
        <v>0.86096075308724607</v>
      </c>
      <c r="F306" s="4">
        <v>6.6369999999999998E-2</v>
      </c>
      <c r="G306" s="4">
        <v>7063.9999999999991</v>
      </c>
      <c r="H306" s="4">
        <f t="shared" si="114"/>
        <v>0.40942481067880909</v>
      </c>
      <c r="I306" s="64">
        <f t="shared" si="115"/>
        <v>2022.7251320949397</v>
      </c>
      <c r="J306" s="53">
        <f t="shared" si="116"/>
        <v>0.7457316168970276</v>
      </c>
      <c r="K306" s="4">
        <v>6.8199999999999997E-2</v>
      </c>
      <c r="L306" s="4">
        <v>5291</v>
      </c>
      <c r="M306" s="4">
        <f t="shared" si="117"/>
        <v>0.40774204594052649</v>
      </c>
      <c r="N306" s="64">
        <f t="shared" si="118"/>
        <v>2351.6783141795377</v>
      </c>
      <c r="O306" s="53">
        <f t="shared" si="119"/>
        <v>0.6574710710237146</v>
      </c>
      <c r="P306" s="4">
        <v>7.1139999999999995E-2</v>
      </c>
      <c r="Q306" s="4">
        <v>3862</v>
      </c>
      <c r="R306" s="4">
        <f t="shared" si="120"/>
        <v>0.40025950476719674</v>
      </c>
      <c r="S306" s="64">
        <f t="shared" si="121"/>
        <v>2739.7131556326117</v>
      </c>
      <c r="T306" s="53">
        <f t="shared" si="122"/>
        <v>0.59103046762904166</v>
      </c>
    </row>
    <row r="307" spans="1:20" x14ac:dyDescent="0.25">
      <c r="A307" s="4">
        <v>6.2719999999999998E-2</v>
      </c>
      <c r="B307" s="4">
        <v>11053</v>
      </c>
      <c r="C307" s="4">
        <f t="shared" si="123"/>
        <v>0.41661826859594114</v>
      </c>
      <c r="D307" s="74">
        <f t="shared" si="124"/>
        <v>1574.5966595002017</v>
      </c>
      <c r="E307" s="75">
        <f t="shared" si="125"/>
        <v>0.86208885864776985</v>
      </c>
      <c r="F307" s="4">
        <v>6.5979999999999997E-2</v>
      </c>
      <c r="G307" s="4">
        <v>6958</v>
      </c>
      <c r="H307" s="4">
        <f t="shared" si="114"/>
        <v>0.40701896954328498</v>
      </c>
      <c r="I307" s="64">
        <f t="shared" si="115"/>
        <v>2010.8392981109557</v>
      </c>
      <c r="J307" s="53">
        <f t="shared" si="116"/>
        <v>0.7432506591631769</v>
      </c>
      <c r="K307" s="4">
        <v>6.8529999999999994E-2</v>
      </c>
      <c r="L307" s="4">
        <v>5220</v>
      </c>
      <c r="M307" s="4">
        <f t="shared" si="117"/>
        <v>0.40971499132410966</v>
      </c>
      <c r="N307" s="64">
        <f t="shared" si="118"/>
        <v>2363.0574027965349</v>
      </c>
      <c r="O307" s="53">
        <f t="shared" si="119"/>
        <v>0.64241648322178657</v>
      </c>
      <c r="P307" s="4">
        <v>7.1279999999999996E-2</v>
      </c>
      <c r="Q307" s="4">
        <v>3845</v>
      </c>
      <c r="R307" s="4">
        <f t="shared" si="120"/>
        <v>0.4010471956677788</v>
      </c>
      <c r="S307" s="64">
        <f t="shared" si="121"/>
        <v>2745.1047755621671</v>
      </c>
      <c r="T307" s="53">
        <f t="shared" si="122"/>
        <v>0.58611965280962841</v>
      </c>
    </row>
    <row r="308" spans="1:20" x14ac:dyDescent="0.25">
      <c r="A308" s="4">
        <v>6.1749999999999999E-2</v>
      </c>
      <c r="B308" s="4">
        <v>10930</v>
      </c>
      <c r="C308" s="4">
        <f t="shared" si="123"/>
        <v>0.41017503325572968</v>
      </c>
      <c r="D308" s="74">
        <f t="shared" si="124"/>
        <v>1550.2446384588241</v>
      </c>
      <c r="E308" s="75">
        <f t="shared" si="125"/>
        <v>0.87948857042575368</v>
      </c>
      <c r="F308" s="4">
        <v>6.6029999999999991E-2</v>
      </c>
      <c r="G308" s="4">
        <v>6884.9999999999991</v>
      </c>
      <c r="H308" s="4">
        <f t="shared" si="114"/>
        <v>0.40732741071450596</v>
      </c>
      <c r="I308" s="64">
        <f t="shared" si="115"/>
        <v>2012.3631229806967</v>
      </c>
      <c r="J308" s="53">
        <f t="shared" si="116"/>
        <v>0.73433943511675115</v>
      </c>
      <c r="K308" s="4">
        <v>6.8139999999999992E-2</v>
      </c>
      <c r="L308" s="4">
        <v>5174</v>
      </c>
      <c r="M308" s="4">
        <f t="shared" si="117"/>
        <v>0.40738332859805676</v>
      </c>
      <c r="N308" s="64">
        <f t="shared" si="118"/>
        <v>2349.609388976447</v>
      </c>
      <c r="O308" s="53">
        <f t="shared" si="119"/>
        <v>0.64406515266136777</v>
      </c>
      <c r="P308" s="4">
        <v>6.9949999999999998E-2</v>
      </c>
      <c r="Q308" s="4">
        <v>3781.0000000000005</v>
      </c>
      <c r="R308" s="4">
        <f t="shared" si="120"/>
        <v>0.39356413211224928</v>
      </c>
      <c r="S308" s="64">
        <f t="shared" si="121"/>
        <v>2693.884386231392</v>
      </c>
      <c r="T308" s="53">
        <f t="shared" si="122"/>
        <v>0.59848953560099682</v>
      </c>
    </row>
    <row r="309" spans="1:20" x14ac:dyDescent="0.25">
      <c r="A309" s="4">
        <v>6.0189999999999994E-2</v>
      </c>
      <c r="B309" s="4">
        <v>10881</v>
      </c>
      <c r="C309" s="4">
        <f t="shared" si="123"/>
        <v>0.39981271662611118</v>
      </c>
      <c r="D309" s="74">
        <f t="shared" si="124"/>
        <v>1511.0805633819696</v>
      </c>
      <c r="E309" s="75">
        <f t="shared" si="125"/>
        <v>0.92151855746826405</v>
      </c>
      <c r="F309" s="4">
        <v>6.5949999999999995E-2</v>
      </c>
      <c r="G309" s="4">
        <v>6852</v>
      </c>
      <c r="H309" s="4">
        <f t="shared" ref="H309:H356" si="126">(F309)/($AD$11*$AD$5)</f>
        <v>0.40683390484055232</v>
      </c>
      <c r="I309" s="64">
        <f t="shared" ref="I309:I356" si="127">(F309*$AD$6)/($AA$11*$AD$5)</f>
        <v>2009.9250031891106</v>
      </c>
      <c r="J309" s="53">
        <f t="shared" ref="J309:J356" si="128">(G309*$AD$6)/(2*$AD$7*$AD$11*(H309^2))</f>
        <v>0.73259382816805008</v>
      </c>
      <c r="K309" s="4">
        <v>6.7299999999999999E-2</v>
      </c>
      <c r="L309" s="4">
        <v>5116</v>
      </c>
      <c r="M309" s="4">
        <f t="shared" ref="M309:M317" si="129">(K309)/($AD$11*$AE$5)</f>
        <v>0.40236128580348141</v>
      </c>
      <c r="N309" s="64">
        <f t="shared" ref="N309:N317" si="130">(K309*$AE$6)/($AA$11*$AE$5)</f>
        <v>2320.6444361331796</v>
      </c>
      <c r="O309" s="53">
        <f t="shared" ref="O309:O317" si="131">(L309*$AE$6)/(2*$AE$7*$AD$11*(M309^2))</f>
        <v>0.65284193538002722</v>
      </c>
      <c r="P309" s="4">
        <v>6.9159999999999999E-2</v>
      </c>
      <c r="Q309" s="4">
        <v>3718</v>
      </c>
      <c r="R309" s="4">
        <f t="shared" ref="R309:R372" si="132">(P309)/($AD$11*$AF$5)</f>
        <v>0.38911930488753627</v>
      </c>
      <c r="S309" s="64">
        <f t="shared" ref="S309:S372" si="133">(P309*$AF$6)/($AA$11*$AF$5)</f>
        <v>2663.4602452003296</v>
      </c>
      <c r="T309" s="53">
        <f t="shared" ref="T309:T372" si="134">(Q309*$AF$6)/(2*$AF$7*$AD$11*(R309^2))</f>
        <v>0.60203915543981046</v>
      </c>
    </row>
    <row r="310" spans="1:20" x14ac:dyDescent="0.25">
      <c r="A310" s="4">
        <v>6.225E-2</v>
      </c>
      <c r="B310" s="4">
        <v>10728</v>
      </c>
      <c r="C310" s="4">
        <f t="shared" si="123"/>
        <v>0.41349628858573556</v>
      </c>
      <c r="D310" s="74">
        <f t="shared" si="124"/>
        <v>1562.7972266244826</v>
      </c>
      <c r="E310" s="75">
        <f t="shared" si="125"/>
        <v>0.84942299764227513</v>
      </c>
      <c r="F310" s="4">
        <v>6.5489999999999993E-2</v>
      </c>
      <c r="G310" s="4">
        <v>6698</v>
      </c>
      <c r="H310" s="4">
        <f t="shared" si="126"/>
        <v>0.40399624606531875</v>
      </c>
      <c r="I310" s="64">
        <f t="shared" si="127"/>
        <v>1995.9058143874884</v>
      </c>
      <c r="J310" s="53">
        <f t="shared" si="128"/>
        <v>0.72622411063733983</v>
      </c>
      <c r="K310" s="4">
        <v>6.6750000000000004E-2</v>
      </c>
      <c r="L310" s="4">
        <v>5060</v>
      </c>
      <c r="M310" s="4">
        <f t="shared" si="129"/>
        <v>0.39907304349750944</v>
      </c>
      <c r="N310" s="64">
        <f t="shared" si="130"/>
        <v>2301.6792884381839</v>
      </c>
      <c r="O310" s="53">
        <f t="shared" si="131"/>
        <v>0.65638041327717922</v>
      </c>
      <c r="P310" s="4">
        <v>6.8859999999999991E-2</v>
      </c>
      <c r="Q310" s="4">
        <v>3725</v>
      </c>
      <c r="R310" s="4">
        <f t="shared" si="132"/>
        <v>0.38743139581486036</v>
      </c>
      <c r="S310" s="64">
        <f t="shared" si="133"/>
        <v>2651.9067739227107</v>
      </c>
      <c r="T310" s="53">
        <f t="shared" si="134"/>
        <v>0.60843972580696482</v>
      </c>
    </row>
    <row r="311" spans="1:20" x14ac:dyDescent="0.25">
      <c r="A311" s="4">
        <v>6.0929999999999998E-2</v>
      </c>
      <c r="B311" s="4">
        <v>10594</v>
      </c>
      <c r="C311" s="4">
        <f t="shared" si="123"/>
        <v>0.40472817451451998</v>
      </c>
      <c r="D311" s="74">
        <f t="shared" si="124"/>
        <v>1529.6583938671442</v>
      </c>
      <c r="E311" s="75">
        <f t="shared" si="125"/>
        <v>0.87555125349793317</v>
      </c>
      <c r="F311" s="4">
        <v>6.4430000000000001E-2</v>
      </c>
      <c r="G311" s="4">
        <v>6655</v>
      </c>
      <c r="H311" s="4">
        <f t="shared" si="126"/>
        <v>0.39745729323543272</v>
      </c>
      <c r="I311" s="64">
        <f t="shared" si="127"/>
        <v>1963.6007271489675</v>
      </c>
      <c r="J311" s="53">
        <f t="shared" si="128"/>
        <v>0.74549939984004709</v>
      </c>
      <c r="K311" s="4">
        <v>6.6459999999999991E-2</v>
      </c>
      <c r="L311" s="4">
        <v>4993</v>
      </c>
      <c r="M311" s="4">
        <f t="shared" si="129"/>
        <v>0.397339243008906</v>
      </c>
      <c r="N311" s="64">
        <f t="shared" si="130"/>
        <v>2291.6794832899127</v>
      </c>
      <c r="O311" s="53">
        <f t="shared" si="131"/>
        <v>0.65335396104320809</v>
      </c>
      <c r="P311" s="4">
        <v>6.8909999999999999E-2</v>
      </c>
      <c r="Q311" s="4">
        <v>3718</v>
      </c>
      <c r="R311" s="4">
        <f t="shared" si="132"/>
        <v>0.38771271399363971</v>
      </c>
      <c r="S311" s="64">
        <f t="shared" si="133"/>
        <v>2653.8323524689808</v>
      </c>
      <c r="T311" s="53">
        <f t="shared" si="134"/>
        <v>0.60641537972169623</v>
      </c>
    </row>
    <row r="312" spans="1:20" x14ac:dyDescent="0.25">
      <c r="A312" s="4">
        <v>6.0039999999999996E-2</v>
      </c>
      <c r="B312" s="4">
        <v>10451</v>
      </c>
      <c r="C312" s="4">
        <f t="shared" si="123"/>
        <v>0.39881634002710947</v>
      </c>
      <c r="D312" s="74">
        <f t="shared" si="124"/>
        <v>1507.314786932272</v>
      </c>
      <c r="E312" s="75">
        <f t="shared" si="125"/>
        <v>0.88952967809373096</v>
      </c>
      <c r="F312" s="4">
        <v>6.4759999999999998E-2</v>
      </c>
      <c r="G312" s="4">
        <v>6619</v>
      </c>
      <c r="H312" s="4">
        <f t="shared" si="126"/>
        <v>0.39949300496549156</v>
      </c>
      <c r="I312" s="64">
        <f t="shared" si="127"/>
        <v>1973.6579712892619</v>
      </c>
      <c r="J312" s="53">
        <f t="shared" si="128"/>
        <v>0.73392925940157716</v>
      </c>
      <c r="K312" s="4">
        <v>6.5949999999999995E-2</v>
      </c>
      <c r="L312" s="4">
        <v>4993</v>
      </c>
      <c r="M312" s="4">
        <f t="shared" si="129"/>
        <v>0.39429014559791381</v>
      </c>
      <c r="N312" s="64">
        <f t="shared" si="130"/>
        <v>2274.0936190636435</v>
      </c>
      <c r="O312" s="53">
        <f t="shared" si="131"/>
        <v>0.66349797622016216</v>
      </c>
      <c r="P312" s="4">
        <v>6.8449999999999997E-2</v>
      </c>
      <c r="Q312" s="4">
        <v>3631</v>
      </c>
      <c r="R312" s="4">
        <f t="shared" si="132"/>
        <v>0.38512458674887012</v>
      </c>
      <c r="S312" s="64">
        <f t="shared" si="133"/>
        <v>2636.117029843299</v>
      </c>
      <c r="T312" s="53">
        <f t="shared" si="134"/>
        <v>0.60021198835873169</v>
      </c>
    </row>
    <row r="313" spans="1:20" x14ac:dyDescent="0.25">
      <c r="A313" s="4">
        <v>6.1439999999999995E-2</v>
      </c>
      <c r="B313" s="4">
        <v>10456</v>
      </c>
      <c r="C313" s="4">
        <f t="shared" si="123"/>
        <v>0.40811585495112596</v>
      </c>
      <c r="D313" s="74">
        <f t="shared" si="124"/>
        <v>1542.4620337961157</v>
      </c>
      <c r="E313" s="75">
        <f t="shared" si="125"/>
        <v>0.84985947817855445</v>
      </c>
      <c r="F313" s="4">
        <v>6.3589999999999994E-2</v>
      </c>
      <c r="G313" s="4">
        <v>6533</v>
      </c>
      <c r="H313" s="4">
        <f t="shared" si="126"/>
        <v>0.39227548155891923</v>
      </c>
      <c r="I313" s="64">
        <f t="shared" si="127"/>
        <v>1938.0004693373089</v>
      </c>
      <c r="J313" s="53">
        <f t="shared" si="128"/>
        <v>0.75129501855178904</v>
      </c>
      <c r="K313" s="4">
        <v>6.5570000000000003E-2</v>
      </c>
      <c r="L313" s="4">
        <v>5049</v>
      </c>
      <c r="M313" s="4">
        <f t="shared" si="129"/>
        <v>0.39201826909560594</v>
      </c>
      <c r="N313" s="64">
        <f t="shared" si="130"/>
        <v>2260.9904261107372</v>
      </c>
      <c r="O313" s="53">
        <f t="shared" si="131"/>
        <v>0.6787387426820769</v>
      </c>
      <c r="P313" s="4">
        <v>6.8569999999999992E-2</v>
      </c>
      <c r="Q313" s="4">
        <v>3624</v>
      </c>
      <c r="R313" s="4">
        <f t="shared" si="132"/>
        <v>0.3857997503779404</v>
      </c>
      <c r="S313" s="64">
        <f t="shared" si="133"/>
        <v>2640.7384183543459</v>
      </c>
      <c r="T313" s="53">
        <f t="shared" si="134"/>
        <v>0.59695997247940025</v>
      </c>
    </row>
    <row r="314" spans="1:20" x14ac:dyDescent="0.25">
      <c r="A314" s="4">
        <v>6.0100000000000001E-2</v>
      </c>
      <c r="B314" s="4">
        <v>10275</v>
      </c>
      <c r="C314" s="4">
        <f t="shared" si="123"/>
        <v>0.39921489066671018</v>
      </c>
      <c r="D314" s="74">
        <f t="shared" si="124"/>
        <v>1508.8210975121513</v>
      </c>
      <c r="E314" s="75">
        <f t="shared" si="125"/>
        <v>0.87280424196286954</v>
      </c>
      <c r="F314" s="4">
        <v>6.3460000000000003E-2</v>
      </c>
      <c r="G314" s="4">
        <v>6412</v>
      </c>
      <c r="H314" s="4">
        <f t="shared" si="126"/>
        <v>0.39147353451374456</v>
      </c>
      <c r="I314" s="64">
        <f t="shared" si="127"/>
        <v>1934.0385246759813</v>
      </c>
      <c r="J314" s="53">
        <f t="shared" si="128"/>
        <v>0.74040420944720098</v>
      </c>
      <c r="K314" s="4">
        <v>6.5439999999999998E-2</v>
      </c>
      <c r="L314" s="4">
        <v>4953</v>
      </c>
      <c r="M314" s="4">
        <f t="shared" si="129"/>
        <v>0.39124104818692162</v>
      </c>
      <c r="N314" s="64">
        <f t="shared" si="130"/>
        <v>2256.5077548373743</v>
      </c>
      <c r="O314" s="53">
        <f t="shared" si="131"/>
        <v>0.66848148474031288</v>
      </c>
      <c r="P314" s="4">
        <v>6.7040000000000002E-2</v>
      </c>
      <c r="Q314" s="4">
        <v>3585</v>
      </c>
      <c r="R314" s="4">
        <f t="shared" si="132"/>
        <v>0.37719141410729368</v>
      </c>
      <c r="S314" s="64">
        <f t="shared" si="133"/>
        <v>2581.8157148384921</v>
      </c>
      <c r="T314" s="53">
        <f t="shared" si="134"/>
        <v>0.61779796064733317</v>
      </c>
    </row>
    <row r="315" spans="1:20" x14ac:dyDescent="0.25">
      <c r="A315" s="4">
        <v>6.0789999999999997E-2</v>
      </c>
      <c r="B315" s="4">
        <v>10185</v>
      </c>
      <c r="C315" s="4">
        <f t="shared" si="123"/>
        <v>0.40379822302211832</v>
      </c>
      <c r="D315" s="74">
        <f t="shared" si="124"/>
        <v>1526.1436691807598</v>
      </c>
      <c r="E315" s="75">
        <f t="shared" si="125"/>
        <v>0.8456306357855059</v>
      </c>
      <c r="F315" s="4">
        <v>6.2549999999999994E-2</v>
      </c>
      <c r="G315" s="4">
        <v>6394</v>
      </c>
      <c r="H315" s="4">
        <f t="shared" si="126"/>
        <v>0.38585990519752156</v>
      </c>
      <c r="I315" s="64">
        <f t="shared" si="127"/>
        <v>1906.3049120466849</v>
      </c>
      <c r="J315" s="53">
        <f t="shared" si="128"/>
        <v>0.75996484864419356</v>
      </c>
      <c r="K315" s="4">
        <v>6.5430000000000002E-2</v>
      </c>
      <c r="L315" s="4">
        <v>4967</v>
      </c>
      <c r="M315" s="4">
        <f t="shared" si="129"/>
        <v>0.39118126196317671</v>
      </c>
      <c r="N315" s="64">
        <f t="shared" si="130"/>
        <v>2256.1629339701926</v>
      </c>
      <c r="O315" s="53">
        <f t="shared" si="131"/>
        <v>0.67057592236997876</v>
      </c>
      <c r="P315" s="4">
        <v>6.7309999999999995E-2</v>
      </c>
      <c r="Q315" s="4">
        <v>3564</v>
      </c>
      <c r="R315" s="4">
        <f t="shared" si="132"/>
        <v>0.37871053227270191</v>
      </c>
      <c r="S315" s="64">
        <f t="shared" si="133"/>
        <v>2592.2138389883485</v>
      </c>
      <c r="T315" s="53">
        <f t="shared" si="134"/>
        <v>0.6092616409543441</v>
      </c>
    </row>
    <row r="316" spans="1:20" x14ac:dyDescent="0.25">
      <c r="A316" s="4">
        <v>5.851E-2</v>
      </c>
      <c r="B316" s="4">
        <v>10006</v>
      </c>
      <c r="C316" s="4">
        <f t="shared" si="123"/>
        <v>0.38865329871729137</v>
      </c>
      <c r="D316" s="74">
        <f t="shared" si="124"/>
        <v>1468.9038671453573</v>
      </c>
      <c r="E316" s="75">
        <f t="shared" si="125"/>
        <v>0.89677659301143864</v>
      </c>
      <c r="F316" s="4">
        <v>6.2960000000000002E-2</v>
      </c>
      <c r="G316" s="4">
        <v>6304.9999999999991</v>
      </c>
      <c r="H316" s="4">
        <f t="shared" si="126"/>
        <v>0.38838912280153415</v>
      </c>
      <c r="I316" s="64">
        <f t="shared" si="127"/>
        <v>1918.8002759785659</v>
      </c>
      <c r="J316" s="53">
        <f t="shared" si="128"/>
        <v>0.73965833107642887</v>
      </c>
      <c r="K316" s="4">
        <v>6.4659999999999995E-2</v>
      </c>
      <c r="L316" s="4">
        <v>4881</v>
      </c>
      <c r="M316" s="4">
        <f t="shared" si="129"/>
        <v>0.38657772273481583</v>
      </c>
      <c r="N316" s="64">
        <f t="shared" si="130"/>
        <v>2229.6117271971975</v>
      </c>
      <c r="O316" s="53">
        <f t="shared" si="131"/>
        <v>0.67475334058087999</v>
      </c>
      <c r="P316" s="4">
        <v>6.6849999999999993E-2</v>
      </c>
      <c r="Q316" s="4">
        <v>3513</v>
      </c>
      <c r="R316" s="4">
        <f t="shared" si="132"/>
        <v>0.37612240502793226</v>
      </c>
      <c r="S316" s="64">
        <f t="shared" si="133"/>
        <v>2574.4985163626666</v>
      </c>
      <c r="T316" s="53">
        <f t="shared" si="134"/>
        <v>0.60883645446695167</v>
      </c>
    </row>
    <row r="317" spans="1:20" x14ac:dyDescent="0.25">
      <c r="A317" s="4">
        <v>5.883E-2</v>
      </c>
      <c r="B317" s="4">
        <v>9930</v>
      </c>
      <c r="C317" s="4">
        <f t="shared" si="123"/>
        <v>0.3907789021284952</v>
      </c>
      <c r="D317" s="74">
        <f t="shared" si="124"/>
        <v>1476.9375235713785</v>
      </c>
      <c r="E317" s="75">
        <f t="shared" si="125"/>
        <v>0.88030975309316117</v>
      </c>
      <c r="F317" s="4">
        <v>6.1469999999999997E-2</v>
      </c>
      <c r="G317" s="4">
        <v>6233</v>
      </c>
      <c r="H317" s="4">
        <f t="shared" si="126"/>
        <v>0.3791975758991471</v>
      </c>
      <c r="I317" s="64">
        <f t="shared" si="127"/>
        <v>1873.3902948602674</v>
      </c>
      <c r="J317" s="53">
        <f t="shared" si="128"/>
        <v>0.76708978892262525</v>
      </c>
      <c r="K317" s="4">
        <v>6.4599999999999991E-2</v>
      </c>
      <c r="L317" s="4">
        <v>4860</v>
      </c>
      <c r="M317" s="4">
        <f t="shared" si="129"/>
        <v>0.38621900539234616</v>
      </c>
      <c r="N317" s="64">
        <f t="shared" si="130"/>
        <v>2227.5428019941073</v>
      </c>
      <c r="O317" s="53">
        <f t="shared" si="131"/>
        <v>0.67309888247749938</v>
      </c>
      <c r="P317" s="4">
        <v>6.7419999999999994E-2</v>
      </c>
      <c r="Q317" s="4">
        <v>3447.9999999999995</v>
      </c>
      <c r="R317" s="4">
        <f t="shared" si="132"/>
        <v>0.3793294322660164</v>
      </c>
      <c r="S317" s="64">
        <f t="shared" si="133"/>
        <v>2596.4501117901418</v>
      </c>
      <c r="T317" s="53">
        <f t="shared" si="134"/>
        <v>0.58750975549189066</v>
      </c>
    </row>
    <row r="318" spans="1:20" x14ac:dyDescent="0.25">
      <c r="A318" s="4">
        <v>5.9119999999999999E-2</v>
      </c>
      <c r="B318" s="4">
        <v>9859</v>
      </c>
      <c r="C318" s="4">
        <f t="shared" si="123"/>
        <v>0.39270523021989862</v>
      </c>
      <c r="D318" s="74">
        <f t="shared" si="124"/>
        <v>1484.2180247074605</v>
      </c>
      <c r="E318" s="75">
        <f t="shared" si="125"/>
        <v>0.86546194746836613</v>
      </c>
      <c r="F318" s="4">
        <v>6.1929999999999999E-2</v>
      </c>
      <c r="G318" s="4">
        <v>6158</v>
      </c>
      <c r="H318" s="4">
        <f t="shared" si="126"/>
        <v>0.38203523467438072</v>
      </c>
      <c r="I318" s="64">
        <f t="shared" si="127"/>
        <v>1887.4094836618897</v>
      </c>
      <c r="J318" s="53">
        <f t="shared" si="128"/>
        <v>0.74664304776071733</v>
      </c>
      <c r="P318" s="4">
        <v>6.6619999999999999E-2</v>
      </c>
      <c r="Q318" s="4">
        <v>3467</v>
      </c>
      <c r="R318" s="4">
        <f t="shared" si="132"/>
        <v>0.37482834140554749</v>
      </c>
      <c r="S318" s="64">
        <f t="shared" si="133"/>
        <v>2565.6408550498259</v>
      </c>
      <c r="T318" s="53">
        <f t="shared" si="134"/>
        <v>0.60502024419794964</v>
      </c>
    </row>
    <row r="319" spans="1:20" x14ac:dyDescent="0.25">
      <c r="A319" s="4">
        <v>5.7919999999999999E-2</v>
      </c>
      <c r="B319" s="4">
        <v>9697</v>
      </c>
      <c r="C319" s="4">
        <f t="shared" si="123"/>
        <v>0.38473421742788444</v>
      </c>
      <c r="D319" s="74">
        <f t="shared" si="124"/>
        <v>1454.0918131098801</v>
      </c>
      <c r="E319" s="75">
        <f t="shared" si="125"/>
        <v>0.8868787538285009</v>
      </c>
      <c r="F319" s="4">
        <v>6.2549999999999994E-2</v>
      </c>
      <c r="G319" s="4">
        <v>6097</v>
      </c>
      <c r="H319" s="4">
        <f t="shared" si="126"/>
        <v>0.38585990519752156</v>
      </c>
      <c r="I319" s="64">
        <f t="shared" si="127"/>
        <v>1906.3049120466849</v>
      </c>
      <c r="J319" s="53">
        <f t="shared" si="128"/>
        <v>0.72466463593738628</v>
      </c>
      <c r="P319" s="4">
        <v>6.5869999999999998E-2</v>
      </c>
      <c r="Q319" s="4">
        <v>3459.0000000000005</v>
      </c>
      <c r="R319" s="4">
        <f t="shared" si="132"/>
        <v>0.37060856872385789</v>
      </c>
      <c r="S319" s="64">
        <f t="shared" si="133"/>
        <v>2536.7571768557796</v>
      </c>
      <c r="T319" s="53">
        <f t="shared" si="134"/>
        <v>0.61744823957192752</v>
      </c>
    </row>
    <row r="320" spans="1:20" x14ac:dyDescent="0.25">
      <c r="A320" s="4">
        <v>5.7769999999999995E-2</v>
      </c>
      <c r="B320" s="4">
        <v>9614</v>
      </c>
      <c r="C320" s="4">
        <f t="shared" si="123"/>
        <v>0.38373784082888263</v>
      </c>
      <c r="D320" s="74">
        <f t="shared" si="124"/>
        <v>1450.3260366601826</v>
      </c>
      <c r="E320" s="75">
        <f t="shared" si="125"/>
        <v>0.88385972442578353</v>
      </c>
      <c r="F320" s="4">
        <v>6.0259999999999994E-2</v>
      </c>
      <c r="G320" s="4">
        <v>5992</v>
      </c>
      <c r="H320" s="4">
        <f t="shared" si="126"/>
        <v>0.37173329955559792</v>
      </c>
      <c r="I320" s="64">
        <f t="shared" si="127"/>
        <v>1836.5137330125217</v>
      </c>
      <c r="J320" s="53">
        <f t="shared" si="128"/>
        <v>0.76734214376087595</v>
      </c>
      <c r="P320" s="4">
        <v>6.4699999999999994E-2</v>
      </c>
      <c r="Q320" s="4">
        <v>3343</v>
      </c>
      <c r="R320" s="4">
        <f t="shared" si="132"/>
        <v>0.3640257233404221</v>
      </c>
      <c r="S320" s="64">
        <f t="shared" si="133"/>
        <v>2491.6986388730666</v>
      </c>
      <c r="T320" s="53">
        <f t="shared" si="134"/>
        <v>0.61851913073287246</v>
      </c>
    </row>
    <row r="321" spans="1:20" x14ac:dyDescent="0.25">
      <c r="A321" s="4">
        <v>5.7889999999999997E-2</v>
      </c>
      <c r="B321" s="4">
        <v>9555</v>
      </c>
      <c r="C321" s="4">
        <f t="shared" si="123"/>
        <v>0.38453494210808403</v>
      </c>
      <c r="D321" s="74">
        <f t="shared" si="124"/>
        <v>1453.3386578199404</v>
      </c>
      <c r="E321" s="75">
        <f t="shared" si="125"/>
        <v>0.87479754189620917</v>
      </c>
      <c r="F321" s="4">
        <v>6.1369999999999994E-2</v>
      </c>
      <c r="G321" s="4">
        <v>5981</v>
      </c>
      <c r="H321" s="4">
        <f t="shared" si="126"/>
        <v>0.37858069355670504</v>
      </c>
      <c r="I321" s="64">
        <f t="shared" si="127"/>
        <v>1870.3426451207843</v>
      </c>
      <c r="J321" s="53">
        <f t="shared" si="128"/>
        <v>0.73847714149233146</v>
      </c>
      <c r="P321" s="4">
        <v>6.4309999999999992E-2</v>
      </c>
      <c r="Q321" s="4">
        <v>3316</v>
      </c>
      <c r="R321" s="4">
        <f t="shared" si="132"/>
        <v>0.36183144154594354</v>
      </c>
      <c r="S321" s="64">
        <f t="shared" si="133"/>
        <v>2476.6791262121628</v>
      </c>
      <c r="T321" s="53">
        <f t="shared" si="134"/>
        <v>0.62098745147386769</v>
      </c>
    </row>
    <row r="322" spans="1:20" x14ac:dyDescent="0.25">
      <c r="A322" s="4">
        <v>5.8809999999999994E-2</v>
      </c>
      <c r="B322" s="4">
        <v>9377</v>
      </c>
      <c r="C322" s="4">
        <f t="shared" si="123"/>
        <v>0.39064605191529489</v>
      </c>
      <c r="D322" s="74">
        <f t="shared" si="124"/>
        <v>1476.4354200447522</v>
      </c>
      <c r="E322" s="75">
        <f t="shared" si="125"/>
        <v>0.83185095394327047</v>
      </c>
      <c r="F322" s="4">
        <v>6.053E-2</v>
      </c>
      <c r="G322" s="4">
        <v>5883</v>
      </c>
      <c r="H322" s="4">
        <f t="shared" si="126"/>
        <v>0.3733988818801916</v>
      </c>
      <c r="I322" s="64">
        <f t="shared" si="127"/>
        <v>1844.7423873091261</v>
      </c>
      <c r="J322" s="53">
        <f t="shared" si="128"/>
        <v>0.74667739149716261</v>
      </c>
      <c r="P322" s="4">
        <v>6.5070000000000003E-2</v>
      </c>
      <c r="Q322" s="4">
        <v>3259</v>
      </c>
      <c r="R322" s="4">
        <f t="shared" si="132"/>
        <v>0.36610747786338904</v>
      </c>
      <c r="S322" s="64">
        <f t="shared" si="133"/>
        <v>2505.9479201154636</v>
      </c>
      <c r="T322" s="53">
        <f t="shared" si="134"/>
        <v>0.59613973281927546</v>
      </c>
    </row>
    <row r="323" spans="1:20" x14ac:dyDescent="0.25">
      <c r="A323" s="4">
        <v>5.6869999999999997E-2</v>
      </c>
      <c r="B323" s="4">
        <v>9333</v>
      </c>
      <c r="C323" s="4">
        <f t="shared" si="123"/>
        <v>0.37775958123487197</v>
      </c>
      <c r="D323" s="74">
        <f t="shared" si="124"/>
        <v>1427.7313779619972</v>
      </c>
      <c r="E323" s="75">
        <f t="shared" si="125"/>
        <v>0.88539847802763283</v>
      </c>
      <c r="F323" s="4">
        <v>5.9899999999999995E-2</v>
      </c>
      <c r="G323" s="4">
        <v>5836</v>
      </c>
      <c r="H323" s="4">
        <f t="shared" si="126"/>
        <v>0.36951252312280641</v>
      </c>
      <c r="I323" s="64">
        <f t="shared" si="127"/>
        <v>1825.5421939503826</v>
      </c>
      <c r="J323" s="53">
        <f t="shared" si="128"/>
        <v>0.75637495392935972</v>
      </c>
      <c r="P323" s="4">
        <v>6.4149999999999999E-2</v>
      </c>
      <c r="Q323" s="4">
        <v>3275.9999999999995</v>
      </c>
      <c r="R323" s="4">
        <f t="shared" si="132"/>
        <v>0.36093122337384981</v>
      </c>
      <c r="S323" s="64">
        <f t="shared" si="133"/>
        <v>2470.5172748640998</v>
      </c>
      <c r="T323" s="53">
        <f t="shared" si="134"/>
        <v>0.61656077697781497</v>
      </c>
    </row>
    <row r="324" spans="1:20" x14ac:dyDescent="0.25">
      <c r="A324" s="4">
        <v>5.5579999999999997E-2</v>
      </c>
      <c r="B324" s="4">
        <v>9214</v>
      </c>
      <c r="C324" s="4">
        <f t="shared" si="123"/>
        <v>0.36919074248345674</v>
      </c>
      <c r="D324" s="74">
        <f t="shared" si="124"/>
        <v>1395.3457004945983</v>
      </c>
      <c r="E324" s="75">
        <f t="shared" si="125"/>
        <v>0.9151559018246338</v>
      </c>
      <c r="F324" s="4">
        <v>5.9299999999999999E-2</v>
      </c>
      <c r="G324" s="4">
        <v>5748</v>
      </c>
      <c r="H324" s="4">
        <f t="shared" si="126"/>
        <v>0.36581122906815394</v>
      </c>
      <c r="I324" s="64">
        <f t="shared" si="127"/>
        <v>1807.2562955134838</v>
      </c>
      <c r="J324" s="53">
        <f t="shared" si="128"/>
        <v>0.76012124984447238</v>
      </c>
      <c r="P324" s="4">
        <v>6.3649999999999998E-2</v>
      </c>
      <c r="Q324" s="4">
        <v>3213</v>
      </c>
      <c r="R324" s="4">
        <f t="shared" si="132"/>
        <v>0.3581180415860567</v>
      </c>
      <c r="S324" s="64">
        <f t="shared" si="133"/>
        <v>2451.2614894014023</v>
      </c>
      <c r="T324" s="53">
        <f t="shared" si="134"/>
        <v>0.61424160725799981</v>
      </c>
    </row>
    <row r="325" spans="1:20" x14ac:dyDescent="0.25">
      <c r="A325" s="4">
        <v>5.5819999999999995E-2</v>
      </c>
      <c r="B325" s="4">
        <v>9059</v>
      </c>
      <c r="C325" s="4">
        <f t="shared" si="123"/>
        <v>0.37078494504185955</v>
      </c>
      <c r="D325" s="74">
        <f t="shared" si="124"/>
        <v>1401.3709428141142</v>
      </c>
      <c r="E325" s="75">
        <f t="shared" si="125"/>
        <v>0.89204046852753904</v>
      </c>
      <c r="F325" s="4">
        <v>5.8689999999999999E-2</v>
      </c>
      <c r="G325" s="4">
        <v>5705</v>
      </c>
      <c r="H325" s="4">
        <f t="shared" si="126"/>
        <v>0.36204824677925729</v>
      </c>
      <c r="I325" s="64">
        <f t="shared" si="127"/>
        <v>1788.6656321026367</v>
      </c>
      <c r="J325" s="53">
        <f t="shared" si="128"/>
        <v>0.77019896516591235</v>
      </c>
      <c r="P325" s="4">
        <v>6.3390000000000002E-2</v>
      </c>
      <c r="Q325" s="4">
        <v>3204</v>
      </c>
      <c r="R325" s="4">
        <f t="shared" si="132"/>
        <v>0.35665518705640437</v>
      </c>
      <c r="S325" s="64">
        <f t="shared" si="133"/>
        <v>2441.2484809607995</v>
      </c>
      <c r="T325" s="53">
        <f t="shared" si="134"/>
        <v>0.61755597143684138</v>
      </c>
    </row>
    <row r="326" spans="1:20" x14ac:dyDescent="0.25">
      <c r="A326" s="4">
        <v>5.5709999999999996E-2</v>
      </c>
      <c r="B326" s="4">
        <v>8936</v>
      </c>
      <c r="C326" s="4">
        <f t="shared" si="123"/>
        <v>0.3700542688692583</v>
      </c>
      <c r="D326" s="74">
        <f t="shared" si="124"/>
        <v>1398.6093734176693</v>
      </c>
      <c r="E326" s="75">
        <f t="shared" si="125"/>
        <v>0.88340693641648849</v>
      </c>
      <c r="F326" s="4">
        <v>5.8779999999999999E-2</v>
      </c>
      <c r="G326" s="4">
        <v>5570</v>
      </c>
      <c r="H326" s="4">
        <f t="shared" si="126"/>
        <v>0.36260344088745516</v>
      </c>
      <c r="I326" s="64">
        <f t="shared" si="127"/>
        <v>1791.4085168681718</v>
      </c>
      <c r="J326" s="53">
        <f t="shared" si="128"/>
        <v>0.74967241834235998</v>
      </c>
      <c r="P326" s="4">
        <v>6.2530000000000002E-2</v>
      </c>
      <c r="Q326" s="4">
        <v>3175.9999999999995</v>
      </c>
      <c r="R326" s="4">
        <f t="shared" si="132"/>
        <v>0.35181651438140027</v>
      </c>
      <c r="S326" s="64">
        <f t="shared" si="133"/>
        <v>2408.1285299649599</v>
      </c>
      <c r="T326" s="53">
        <f t="shared" si="134"/>
        <v>0.62911343233046935</v>
      </c>
    </row>
    <row r="327" spans="1:20" x14ac:dyDescent="0.25">
      <c r="A327" s="4">
        <v>5.57E-2</v>
      </c>
      <c r="B327" s="4">
        <v>8866</v>
      </c>
      <c r="C327" s="4">
        <f t="shared" si="123"/>
        <v>0.3699878437626582</v>
      </c>
      <c r="D327" s="74">
        <f t="shared" si="124"/>
        <v>1398.3583216543566</v>
      </c>
      <c r="E327" s="75">
        <f t="shared" si="125"/>
        <v>0.87680152883115392</v>
      </c>
      <c r="F327" s="4">
        <v>5.8179999999999996E-2</v>
      </c>
      <c r="G327" s="4">
        <v>5521</v>
      </c>
      <c r="H327" s="4">
        <f t="shared" si="126"/>
        <v>0.35890214683280264</v>
      </c>
      <c r="I327" s="64">
        <f t="shared" si="127"/>
        <v>1773.1226184312729</v>
      </c>
      <c r="J327" s="53">
        <f t="shared" si="128"/>
        <v>0.75848293545454082</v>
      </c>
      <c r="P327" s="4">
        <v>6.1979999999999993E-2</v>
      </c>
      <c r="Q327" s="4">
        <v>3123</v>
      </c>
      <c r="R327" s="4">
        <f t="shared" si="132"/>
        <v>0.34872201441482786</v>
      </c>
      <c r="S327" s="64">
        <f t="shared" si="133"/>
        <v>2386.9471659559917</v>
      </c>
      <c r="T327" s="53">
        <f t="shared" si="134"/>
        <v>0.62964268471420137</v>
      </c>
    </row>
    <row r="328" spans="1:20" x14ac:dyDescent="0.25">
      <c r="A328" s="4">
        <v>5.5160000000000001E-2</v>
      </c>
      <c r="B328" s="4">
        <v>8770</v>
      </c>
      <c r="C328" s="4">
        <f t="shared" si="123"/>
        <v>0.36640088800625181</v>
      </c>
      <c r="D328" s="74">
        <f t="shared" si="124"/>
        <v>1384.8015264354453</v>
      </c>
      <c r="E328" s="75">
        <f t="shared" si="125"/>
        <v>0.88437211436584917</v>
      </c>
      <c r="F328" s="4">
        <v>5.7249999999999995E-2</v>
      </c>
      <c r="G328" s="4">
        <v>5487</v>
      </c>
      <c r="H328" s="4">
        <f t="shared" si="126"/>
        <v>0.35316514104809127</v>
      </c>
      <c r="I328" s="64">
        <f t="shared" si="127"/>
        <v>1744.7794758540799</v>
      </c>
      <c r="J328" s="53">
        <f t="shared" si="128"/>
        <v>0.77850154575147157</v>
      </c>
      <c r="P328" s="4">
        <v>6.1199999999999991E-2</v>
      </c>
      <c r="Q328" s="4">
        <v>3106</v>
      </c>
      <c r="R328" s="4">
        <f t="shared" si="132"/>
        <v>0.34433345082587069</v>
      </c>
      <c r="S328" s="64">
        <f t="shared" si="133"/>
        <v>2356.9081406341838</v>
      </c>
      <c r="T328" s="53">
        <f t="shared" si="134"/>
        <v>0.64227930491973462</v>
      </c>
    </row>
    <row r="329" spans="1:20" x14ac:dyDescent="0.25">
      <c r="A329" s="4">
        <v>5.4419999999999996E-2</v>
      </c>
      <c r="B329" s="4">
        <v>8617</v>
      </c>
      <c r="C329" s="4">
        <f t="shared" si="123"/>
        <v>0.36148543011784307</v>
      </c>
      <c r="D329" s="74">
        <f t="shared" si="124"/>
        <v>1366.2236959502707</v>
      </c>
      <c r="E329" s="75">
        <f t="shared" si="125"/>
        <v>0.89273585936032362</v>
      </c>
      <c r="F329" s="4">
        <v>5.7549999999999997E-2</v>
      </c>
      <c r="G329" s="4">
        <v>5412</v>
      </c>
      <c r="H329" s="4">
        <f t="shared" si="126"/>
        <v>0.35501578807541756</v>
      </c>
      <c r="I329" s="64">
        <f t="shared" si="127"/>
        <v>1753.9224250725294</v>
      </c>
      <c r="J329" s="53">
        <f t="shared" si="128"/>
        <v>0.75987583397758318</v>
      </c>
      <c r="P329" s="4">
        <v>6.0819999999999999E-2</v>
      </c>
      <c r="Q329" s="4">
        <v>3085</v>
      </c>
      <c r="R329" s="4">
        <f t="shared" si="132"/>
        <v>0.34219543266714797</v>
      </c>
      <c r="S329" s="64">
        <f t="shared" si="133"/>
        <v>2342.2737436825341</v>
      </c>
      <c r="T329" s="53">
        <f t="shared" si="134"/>
        <v>0.64593327607750384</v>
      </c>
    </row>
    <row r="330" spans="1:20" x14ac:dyDescent="0.25">
      <c r="A330" s="4">
        <v>5.4959999999999995E-2</v>
      </c>
      <c r="B330" s="4">
        <v>8546</v>
      </c>
      <c r="C330" s="4">
        <f t="shared" si="123"/>
        <v>0.36507238587424939</v>
      </c>
      <c r="D330" s="74">
        <f t="shared" si="124"/>
        <v>1379.7804911691817</v>
      </c>
      <c r="E330" s="75">
        <f t="shared" si="125"/>
        <v>0.86806731090400879</v>
      </c>
      <c r="F330" s="4">
        <v>5.5889999999999995E-2</v>
      </c>
      <c r="G330" s="4">
        <v>5306</v>
      </c>
      <c r="H330" s="4">
        <f t="shared" si="126"/>
        <v>0.344775541190879</v>
      </c>
      <c r="I330" s="64">
        <f t="shared" si="127"/>
        <v>1703.3314393971098</v>
      </c>
      <c r="J330" s="53">
        <f t="shared" si="128"/>
        <v>0.78990438995801016</v>
      </c>
      <c r="P330" s="4">
        <v>6.0799999999999993E-2</v>
      </c>
      <c r="Q330" s="4">
        <v>3005</v>
      </c>
      <c r="R330" s="4">
        <f t="shared" si="132"/>
        <v>0.34208290539563624</v>
      </c>
      <c r="S330" s="64">
        <f t="shared" si="133"/>
        <v>2341.5035122640256</v>
      </c>
      <c r="T330" s="53">
        <f t="shared" si="134"/>
        <v>0.62959698467851488</v>
      </c>
    </row>
    <row r="331" spans="1:20" x14ac:dyDescent="0.25">
      <c r="A331" s="4">
        <v>5.3879999999999997E-2</v>
      </c>
      <c r="B331" s="4">
        <v>8438</v>
      </c>
      <c r="C331" s="4">
        <f t="shared" si="123"/>
        <v>0.35789847436143668</v>
      </c>
      <c r="D331" s="74">
        <f t="shared" si="124"/>
        <v>1352.6669007313594</v>
      </c>
      <c r="E331" s="75">
        <f t="shared" si="125"/>
        <v>0.89180172635610155</v>
      </c>
      <c r="F331" s="4">
        <v>5.611E-2</v>
      </c>
      <c r="G331" s="4">
        <v>5289</v>
      </c>
      <c r="H331" s="4">
        <f t="shared" si="126"/>
        <v>0.3461326823442516</v>
      </c>
      <c r="I331" s="64">
        <f t="shared" si="127"/>
        <v>1710.0362688239727</v>
      </c>
      <c r="J331" s="53">
        <f t="shared" si="128"/>
        <v>0.781211325271704</v>
      </c>
      <c r="P331" s="4">
        <v>6.0229999999999992E-2</v>
      </c>
      <c r="Q331" s="4">
        <v>3019</v>
      </c>
      <c r="R331" s="4">
        <f t="shared" si="132"/>
        <v>0.33887587815755216</v>
      </c>
      <c r="S331" s="64">
        <f t="shared" si="133"/>
        <v>2319.5519168365504</v>
      </c>
      <c r="T331" s="53">
        <f t="shared" si="134"/>
        <v>0.64455904665000219</v>
      </c>
    </row>
    <row r="332" spans="1:20" x14ac:dyDescent="0.25">
      <c r="A332" s="4">
        <v>5.4049999999999994E-2</v>
      </c>
      <c r="B332" s="4">
        <v>8397</v>
      </c>
      <c r="C332" s="4">
        <f t="shared" si="123"/>
        <v>0.35902770117363864</v>
      </c>
      <c r="D332" s="74">
        <f t="shared" si="124"/>
        <v>1356.9347807076833</v>
      </c>
      <c r="E332" s="75">
        <f t="shared" si="125"/>
        <v>0.8818946711541984</v>
      </c>
      <c r="F332" s="4">
        <v>5.679E-2</v>
      </c>
      <c r="G332" s="4">
        <v>5241</v>
      </c>
      <c r="H332" s="4">
        <f t="shared" si="126"/>
        <v>0.35032748227285776</v>
      </c>
      <c r="I332" s="64">
        <f t="shared" si="127"/>
        <v>1730.7602870524579</v>
      </c>
      <c r="J332" s="53">
        <f t="shared" si="128"/>
        <v>0.75569391182544099</v>
      </c>
      <c r="P332" s="4">
        <v>5.9789999999999996E-2</v>
      </c>
      <c r="Q332" s="4">
        <v>2984</v>
      </c>
      <c r="R332" s="4">
        <f t="shared" si="132"/>
        <v>0.3364002781842943</v>
      </c>
      <c r="S332" s="64">
        <f t="shared" si="133"/>
        <v>2302.606825629377</v>
      </c>
      <c r="T332" s="53">
        <f t="shared" si="134"/>
        <v>0.64649777354019122</v>
      </c>
    </row>
    <row r="333" spans="1:20" x14ac:dyDescent="0.25">
      <c r="A333" s="4">
        <v>5.3009999999999995E-2</v>
      </c>
      <c r="B333" s="4">
        <v>8247</v>
      </c>
      <c r="C333" s="4">
        <f t="shared" si="123"/>
        <v>0.35211949008722637</v>
      </c>
      <c r="D333" s="74">
        <f t="shared" si="124"/>
        <v>1330.8253973231135</v>
      </c>
      <c r="E333" s="75">
        <f t="shared" si="125"/>
        <v>0.90045983915415606</v>
      </c>
      <c r="F333" s="4">
        <v>5.6239999999999998E-2</v>
      </c>
      <c r="G333" s="4">
        <v>5162</v>
      </c>
      <c r="H333" s="4">
        <f t="shared" si="126"/>
        <v>0.34693462938942626</v>
      </c>
      <c r="I333" s="64">
        <f t="shared" si="127"/>
        <v>1713.9982134853008</v>
      </c>
      <c r="J333" s="53">
        <f t="shared" si="128"/>
        <v>0.75893202132018711</v>
      </c>
      <c r="P333" s="4">
        <v>6.0229999999999992E-2</v>
      </c>
      <c r="Q333" s="4">
        <v>2942</v>
      </c>
      <c r="R333" s="4">
        <f t="shared" si="132"/>
        <v>0.33887587815755216</v>
      </c>
      <c r="S333" s="64">
        <f t="shared" si="133"/>
        <v>2319.5519168365504</v>
      </c>
      <c r="T333" s="53">
        <f t="shared" si="134"/>
        <v>0.62811948169735232</v>
      </c>
    </row>
    <row r="334" spans="1:20" x14ac:dyDescent="0.25">
      <c r="A334" s="4">
        <v>5.178E-2</v>
      </c>
      <c r="B334" s="4">
        <v>8116</v>
      </c>
      <c r="C334" s="4">
        <f t="shared" si="123"/>
        <v>0.34394920197541184</v>
      </c>
      <c r="D334" s="74">
        <f t="shared" si="124"/>
        <v>1299.9460304355937</v>
      </c>
      <c r="E334" s="75">
        <f t="shared" si="125"/>
        <v>0.92875658919751647</v>
      </c>
      <c r="F334" s="4">
        <v>5.5649999999999998E-2</v>
      </c>
      <c r="G334" s="4">
        <v>5103</v>
      </c>
      <c r="H334" s="4">
        <f t="shared" si="126"/>
        <v>0.34329502356901803</v>
      </c>
      <c r="I334" s="64">
        <f t="shared" si="127"/>
        <v>1696.0170800223505</v>
      </c>
      <c r="J334" s="53">
        <f t="shared" si="128"/>
        <v>0.76625043140137705</v>
      </c>
      <c r="P334" s="4">
        <v>5.9179999999999996E-2</v>
      </c>
      <c r="Q334" s="4">
        <v>2887</v>
      </c>
      <c r="R334" s="4">
        <f t="shared" si="132"/>
        <v>0.33296819640318676</v>
      </c>
      <c r="S334" s="64">
        <f t="shared" si="133"/>
        <v>2279.1147673648857</v>
      </c>
      <c r="T334" s="53">
        <f t="shared" si="134"/>
        <v>0.63844307965411184</v>
      </c>
    </row>
    <row r="335" spans="1:20" x14ac:dyDescent="0.25">
      <c r="A335" s="4">
        <v>5.237E-2</v>
      </c>
      <c r="B335" s="4">
        <v>8028</v>
      </c>
      <c r="C335" s="4">
        <f t="shared" si="123"/>
        <v>0.34786828326481883</v>
      </c>
      <c r="D335" s="74">
        <f t="shared" si="124"/>
        <v>1314.7580844710708</v>
      </c>
      <c r="E335" s="75">
        <f t="shared" si="125"/>
        <v>0.8981030634772329</v>
      </c>
      <c r="F335" s="4">
        <v>5.611E-2</v>
      </c>
      <c r="G335" s="4">
        <v>5038</v>
      </c>
      <c r="H335" s="4">
        <f t="shared" si="126"/>
        <v>0.3461326823442516</v>
      </c>
      <c r="I335" s="64">
        <f t="shared" si="127"/>
        <v>1710.0362688239727</v>
      </c>
      <c r="J335" s="53">
        <f t="shared" si="128"/>
        <v>0.74413739019074387</v>
      </c>
      <c r="P335" s="4">
        <v>5.9039999999999995E-2</v>
      </c>
      <c r="Q335" s="4">
        <v>2856</v>
      </c>
      <c r="R335" s="4">
        <f t="shared" si="132"/>
        <v>0.33218050550260469</v>
      </c>
      <c r="S335" s="64">
        <f t="shared" si="133"/>
        <v>2273.7231474353302</v>
      </c>
      <c r="T335" s="53">
        <f t="shared" si="134"/>
        <v>0.63458649745942575</v>
      </c>
    </row>
    <row r="336" spans="1:20" x14ac:dyDescent="0.25">
      <c r="A336" s="4">
        <v>5.2780000000000001E-2</v>
      </c>
      <c r="B336" s="4">
        <v>7953</v>
      </c>
      <c r="C336" s="4">
        <f t="shared" si="123"/>
        <v>0.35059171263542371</v>
      </c>
      <c r="D336" s="74">
        <f t="shared" si="124"/>
        <v>1325.0512067669108</v>
      </c>
      <c r="E336" s="75">
        <f t="shared" si="125"/>
        <v>0.87594365773092264</v>
      </c>
      <c r="F336" s="4">
        <v>5.5319999999999994E-2</v>
      </c>
      <c r="G336" s="4">
        <v>4986</v>
      </c>
      <c r="H336" s="4">
        <f t="shared" si="126"/>
        <v>0.34125931183895913</v>
      </c>
      <c r="I336" s="64">
        <f t="shared" si="127"/>
        <v>1685.959835882056</v>
      </c>
      <c r="J336" s="53">
        <f t="shared" si="128"/>
        <v>0.75764093669718213</v>
      </c>
      <c r="P336" s="4">
        <v>5.8479999999999997E-2</v>
      </c>
      <c r="Q336" s="4">
        <v>2816</v>
      </c>
      <c r="R336" s="4">
        <f t="shared" si="132"/>
        <v>0.32902974190027645</v>
      </c>
      <c r="S336" s="64">
        <f t="shared" si="133"/>
        <v>2252.156667717109</v>
      </c>
      <c r="T336" s="53">
        <f t="shared" si="134"/>
        <v>0.63773939314132921</v>
      </c>
    </row>
    <row r="337" spans="1:20" x14ac:dyDescent="0.25">
      <c r="A337" s="4">
        <v>5.1069999999999997E-2</v>
      </c>
      <c r="B337" s="4">
        <v>7819</v>
      </c>
      <c r="C337" s="4">
        <f t="shared" si="123"/>
        <v>0.33923301940680345</v>
      </c>
      <c r="D337" s="74">
        <f t="shared" si="124"/>
        <v>1282.1213552403585</v>
      </c>
      <c r="E337" s="75">
        <f t="shared" si="125"/>
        <v>0.91982129371026189</v>
      </c>
      <c r="F337" s="4">
        <v>5.4609999999999999E-2</v>
      </c>
      <c r="G337" s="4">
        <v>4907</v>
      </c>
      <c r="H337" s="4">
        <f t="shared" si="126"/>
        <v>0.33687944720762036</v>
      </c>
      <c r="I337" s="64">
        <f t="shared" si="127"/>
        <v>1664.321522731726</v>
      </c>
      <c r="J337" s="53">
        <f t="shared" si="128"/>
        <v>0.76515109826462591</v>
      </c>
      <c r="P337" s="4">
        <v>5.7509999999999999E-2</v>
      </c>
      <c r="Q337" s="4">
        <v>2801</v>
      </c>
      <c r="R337" s="4">
        <f t="shared" si="132"/>
        <v>0.32357216923195792</v>
      </c>
      <c r="S337" s="64">
        <f t="shared" si="133"/>
        <v>2214.800443919476</v>
      </c>
      <c r="T337" s="53">
        <f t="shared" si="134"/>
        <v>0.65592124121311068</v>
      </c>
    </row>
    <row r="338" spans="1:20" x14ac:dyDescent="0.25">
      <c r="A338" s="4">
        <v>5.0869999999999999E-2</v>
      </c>
      <c r="B338" s="4">
        <v>7778</v>
      </c>
      <c r="C338" s="4">
        <f t="shared" si="123"/>
        <v>0.33790451727480109</v>
      </c>
      <c r="D338" s="74">
        <f t="shared" si="124"/>
        <v>1277.1003199740953</v>
      </c>
      <c r="E338" s="75">
        <f t="shared" si="125"/>
        <v>0.92220702320326031</v>
      </c>
      <c r="F338" s="4">
        <v>5.2909999999999999E-2</v>
      </c>
      <c r="G338" s="4">
        <v>4857</v>
      </c>
      <c r="H338" s="4">
        <f t="shared" si="126"/>
        <v>0.32639244738610501</v>
      </c>
      <c r="I338" s="64">
        <f t="shared" si="127"/>
        <v>1612.5114771605131</v>
      </c>
      <c r="J338" s="53">
        <f t="shared" si="128"/>
        <v>0.80680407198347537</v>
      </c>
      <c r="P338" s="4">
        <v>5.7249999999999995E-2</v>
      </c>
      <c r="Q338" s="4">
        <v>2757</v>
      </c>
      <c r="R338" s="4">
        <f t="shared" si="132"/>
        <v>0.32210931470230553</v>
      </c>
      <c r="S338" s="64">
        <f t="shared" si="133"/>
        <v>2204.7874354788732</v>
      </c>
      <c r="T338" s="53">
        <f t="shared" si="134"/>
        <v>0.65149502802601822</v>
      </c>
    </row>
    <row r="339" spans="1:20" x14ac:dyDescent="0.25">
      <c r="A339" s="4">
        <v>5.0939999999999999E-2</v>
      </c>
      <c r="B339" s="4">
        <v>7657.9999999999991</v>
      </c>
      <c r="C339" s="4">
        <f t="shared" si="123"/>
        <v>0.33836949302100194</v>
      </c>
      <c r="D339" s="74">
        <f t="shared" si="124"/>
        <v>1278.8576823172875</v>
      </c>
      <c r="E339" s="75">
        <f t="shared" si="125"/>
        <v>0.90548537992727818</v>
      </c>
      <c r="F339" s="4">
        <v>5.2649999999999995E-2</v>
      </c>
      <c r="G339" s="4">
        <v>4827</v>
      </c>
      <c r="H339" s="4">
        <f t="shared" si="126"/>
        <v>0.32478855329575557</v>
      </c>
      <c r="I339" s="64">
        <f t="shared" si="127"/>
        <v>1604.587587837857</v>
      </c>
      <c r="J339" s="53">
        <f t="shared" si="128"/>
        <v>0.80975949444074025</v>
      </c>
      <c r="P339" s="4">
        <v>5.713E-2</v>
      </c>
      <c r="Q339" s="4">
        <v>2713</v>
      </c>
      <c r="R339" s="4">
        <f t="shared" si="132"/>
        <v>0.3214341510732352</v>
      </c>
      <c r="S339" s="64">
        <f t="shared" si="133"/>
        <v>2200.1660469678259</v>
      </c>
      <c r="T339" s="53">
        <f t="shared" si="134"/>
        <v>0.64379361812126312</v>
      </c>
    </row>
    <row r="340" spans="1:20" x14ac:dyDescent="0.25">
      <c r="A340" s="4">
        <v>4.9540000000000001E-2</v>
      </c>
      <c r="B340" s="4">
        <v>7524</v>
      </c>
      <c r="C340" s="4">
        <f t="shared" si="123"/>
        <v>0.3290699780969854</v>
      </c>
      <c r="D340" s="74">
        <f t="shared" si="124"/>
        <v>1243.7104354534438</v>
      </c>
      <c r="E340" s="75">
        <f t="shared" si="125"/>
        <v>0.94063415492534286</v>
      </c>
      <c r="F340" s="4">
        <v>5.3259999999999995E-2</v>
      </c>
      <c r="G340" s="4">
        <v>4747</v>
      </c>
      <c r="H340" s="4">
        <f t="shared" si="126"/>
        <v>0.32855153558465228</v>
      </c>
      <c r="I340" s="64">
        <f t="shared" si="127"/>
        <v>1623.1782512487039</v>
      </c>
      <c r="J340" s="53">
        <f t="shared" si="128"/>
        <v>0.77820211815598439</v>
      </c>
      <c r="P340" s="4">
        <v>5.6959999999999997E-2</v>
      </c>
      <c r="Q340" s="4">
        <v>2699</v>
      </c>
      <c r="R340" s="4">
        <f t="shared" si="132"/>
        <v>0.32047766926538557</v>
      </c>
      <c r="S340" s="64">
        <f t="shared" si="133"/>
        <v>2193.6190799105084</v>
      </c>
      <c r="T340" s="53">
        <f t="shared" si="134"/>
        <v>0.64430016846336713</v>
      </c>
    </row>
    <row r="341" spans="1:20" x14ac:dyDescent="0.25">
      <c r="A341" s="4">
        <v>4.9169999999999998E-2</v>
      </c>
      <c r="B341" s="4">
        <v>7457</v>
      </c>
      <c r="C341" s="4">
        <f t="shared" si="123"/>
        <v>0.32661224915278103</v>
      </c>
      <c r="D341" s="74">
        <f t="shared" si="124"/>
        <v>1234.4215202108564</v>
      </c>
      <c r="E341" s="75">
        <f t="shared" si="125"/>
        <v>0.94634106991781652</v>
      </c>
      <c r="F341" s="4">
        <v>5.2359999999999997E-2</v>
      </c>
      <c r="G341" s="4">
        <v>4648</v>
      </c>
      <c r="H341" s="4">
        <f t="shared" si="126"/>
        <v>0.32299959450267351</v>
      </c>
      <c r="I341" s="64">
        <f t="shared" si="127"/>
        <v>1595.7494035933562</v>
      </c>
      <c r="J341" s="53">
        <f t="shared" si="128"/>
        <v>0.78839224675690234</v>
      </c>
      <c r="P341" s="4">
        <v>5.5329999999999997E-2</v>
      </c>
      <c r="Q341" s="4">
        <v>2672</v>
      </c>
      <c r="R341" s="4">
        <f t="shared" si="132"/>
        <v>0.31130669663718019</v>
      </c>
      <c r="S341" s="64">
        <f t="shared" si="133"/>
        <v>2130.8452193021144</v>
      </c>
      <c r="T341" s="53">
        <f t="shared" si="134"/>
        <v>0.67599025458034001</v>
      </c>
    </row>
    <row r="342" spans="1:20" x14ac:dyDescent="0.25">
      <c r="A342" s="4">
        <v>4.9189999999999998E-2</v>
      </c>
      <c r="B342" s="4">
        <v>7303.9999999999991</v>
      </c>
      <c r="C342" s="4">
        <f t="shared" si="123"/>
        <v>0.32674509936598123</v>
      </c>
      <c r="D342" s="74">
        <f t="shared" si="124"/>
        <v>1234.9236237374828</v>
      </c>
      <c r="E342" s="75">
        <f t="shared" si="125"/>
        <v>0.92617079275837888</v>
      </c>
      <c r="F342" s="4">
        <v>5.1799999999999999E-2</v>
      </c>
      <c r="G342" s="4">
        <v>4611</v>
      </c>
      <c r="H342" s="4">
        <f t="shared" si="126"/>
        <v>0.31954505338499789</v>
      </c>
      <c r="I342" s="64">
        <f t="shared" si="127"/>
        <v>1578.6825650522505</v>
      </c>
      <c r="J342" s="53">
        <f t="shared" si="128"/>
        <v>0.79911835068575865</v>
      </c>
      <c r="P342" s="4">
        <v>5.595E-2</v>
      </c>
      <c r="Q342" s="4">
        <v>2657</v>
      </c>
      <c r="R342" s="4">
        <f t="shared" si="132"/>
        <v>0.31479504205404357</v>
      </c>
      <c r="S342" s="64">
        <f t="shared" si="133"/>
        <v>2154.7223932758593</v>
      </c>
      <c r="T342" s="53">
        <f t="shared" si="134"/>
        <v>0.65738031367281513</v>
      </c>
    </row>
    <row r="343" spans="1:20" x14ac:dyDescent="0.25">
      <c r="F343" s="4">
        <v>5.1389999999999998E-2</v>
      </c>
      <c r="G343" s="4">
        <v>4547</v>
      </c>
      <c r="H343" s="4">
        <f t="shared" si="126"/>
        <v>0.31701583578098536</v>
      </c>
      <c r="I343" s="64">
        <f t="shared" si="127"/>
        <v>1566.1872011203698</v>
      </c>
      <c r="J343" s="53">
        <f t="shared" si="128"/>
        <v>0.80065094371155943</v>
      </c>
      <c r="P343" s="4">
        <v>5.62E-2</v>
      </c>
      <c r="Q343" s="4">
        <v>2626</v>
      </c>
      <c r="R343" s="4">
        <f t="shared" si="132"/>
        <v>0.31620163294794013</v>
      </c>
      <c r="S343" s="64">
        <f t="shared" si="133"/>
        <v>2164.3502860072081</v>
      </c>
      <c r="T343" s="53">
        <f t="shared" si="134"/>
        <v>0.64394297874622664</v>
      </c>
    </row>
    <row r="344" spans="1:20" x14ac:dyDescent="0.25">
      <c r="F344" s="4">
        <v>5.1629999999999995E-2</v>
      </c>
      <c r="G344" s="4">
        <v>4482</v>
      </c>
      <c r="H344" s="4">
        <f t="shared" si="126"/>
        <v>0.31849635340284632</v>
      </c>
      <c r="I344" s="64">
        <f t="shared" si="127"/>
        <v>1573.5015604951293</v>
      </c>
      <c r="J344" s="53">
        <f t="shared" si="128"/>
        <v>0.78188539899837217</v>
      </c>
      <c r="P344" s="4">
        <v>5.5869999999999996E-2</v>
      </c>
      <c r="Q344" s="4">
        <v>2579</v>
      </c>
      <c r="R344" s="4">
        <f t="shared" si="132"/>
        <v>0.31434493296799665</v>
      </c>
      <c r="S344" s="64">
        <f t="shared" si="133"/>
        <v>2151.6414676018276</v>
      </c>
      <c r="T344" s="53">
        <f t="shared" si="134"/>
        <v>0.63991062472870353</v>
      </c>
    </row>
    <row r="345" spans="1:20" x14ac:dyDescent="0.25">
      <c r="F345" s="4">
        <v>5.0959999999999998E-2</v>
      </c>
      <c r="G345" s="4">
        <v>4452</v>
      </c>
      <c r="H345" s="4">
        <f t="shared" si="126"/>
        <v>0.3143632417084844</v>
      </c>
      <c r="I345" s="64">
        <f t="shared" si="127"/>
        <v>1553.0823072405924</v>
      </c>
      <c r="J345" s="53">
        <f t="shared" si="128"/>
        <v>0.797208311779523</v>
      </c>
      <c r="P345" s="4">
        <v>5.5469999999999998E-2</v>
      </c>
      <c r="Q345" s="4">
        <v>2555</v>
      </c>
      <c r="R345" s="4">
        <f t="shared" si="132"/>
        <v>0.31209438753776225</v>
      </c>
      <c r="S345" s="64">
        <f t="shared" si="133"/>
        <v>2136.2368392316698</v>
      </c>
      <c r="T345" s="53">
        <f t="shared" si="134"/>
        <v>0.64313166712909486</v>
      </c>
    </row>
    <row r="346" spans="1:20" x14ac:dyDescent="0.25">
      <c r="F346" s="4">
        <v>5.0569999999999997E-2</v>
      </c>
      <c r="G346" s="4">
        <v>4347</v>
      </c>
      <c r="H346" s="4">
        <f t="shared" si="126"/>
        <v>0.31195740057296029</v>
      </c>
      <c r="I346" s="64">
        <f t="shared" si="127"/>
        <v>1541.1964732566084</v>
      </c>
      <c r="J346" s="53">
        <f t="shared" si="128"/>
        <v>0.79045879135129649</v>
      </c>
      <c r="P346" s="4">
        <v>5.4189999999999995E-2</v>
      </c>
      <c r="Q346" s="4">
        <v>2504</v>
      </c>
      <c r="R346" s="4">
        <f t="shared" si="132"/>
        <v>0.30489264216101197</v>
      </c>
      <c r="S346" s="64">
        <f t="shared" si="133"/>
        <v>2086.9420284471639</v>
      </c>
      <c r="T346" s="53">
        <f t="shared" si="134"/>
        <v>0.66042171418960827</v>
      </c>
    </row>
    <row r="347" spans="1:20" x14ac:dyDescent="0.25">
      <c r="F347" s="4">
        <v>5.015E-2</v>
      </c>
      <c r="G347" s="4">
        <v>4311</v>
      </c>
      <c r="H347" s="4">
        <f t="shared" si="126"/>
        <v>0.30936649473470357</v>
      </c>
      <c r="I347" s="64">
        <f t="shared" si="127"/>
        <v>1528.3963443507796</v>
      </c>
      <c r="J347" s="53">
        <f t="shared" si="128"/>
        <v>0.79709787105252172</v>
      </c>
      <c r="P347" s="4">
        <v>5.4649999999999997E-2</v>
      </c>
      <c r="Q347" s="4">
        <v>2481</v>
      </c>
      <c r="R347" s="4">
        <f t="shared" si="132"/>
        <v>0.30748076940578162</v>
      </c>
      <c r="S347" s="64">
        <f t="shared" si="133"/>
        <v>2104.6573510728454</v>
      </c>
      <c r="T347" s="53">
        <f t="shared" si="134"/>
        <v>0.64338621751788405</v>
      </c>
    </row>
    <row r="348" spans="1:20" x14ac:dyDescent="0.25">
      <c r="F348" s="4">
        <v>4.9419999999999999E-2</v>
      </c>
      <c r="G348" s="4">
        <v>4249</v>
      </c>
      <c r="H348" s="4">
        <f t="shared" si="126"/>
        <v>0.30486325363487637</v>
      </c>
      <c r="I348" s="64">
        <f t="shared" si="127"/>
        <v>1506.1485012525527</v>
      </c>
      <c r="J348" s="53">
        <f t="shared" si="128"/>
        <v>0.80901532791889474</v>
      </c>
      <c r="P348" s="4">
        <v>5.3969999999999997E-2</v>
      </c>
      <c r="Q348" s="4">
        <v>2446</v>
      </c>
      <c r="R348" s="4">
        <f t="shared" si="132"/>
        <v>0.30365484217438304</v>
      </c>
      <c r="S348" s="64">
        <f t="shared" si="133"/>
        <v>2078.4694828435772</v>
      </c>
      <c r="T348" s="53">
        <f t="shared" si="134"/>
        <v>0.6503946170215964</v>
      </c>
    </row>
    <row r="349" spans="1:20" x14ac:dyDescent="0.25">
      <c r="F349" s="4">
        <v>4.9389999999999996E-2</v>
      </c>
      <c r="G349" s="4">
        <v>4165</v>
      </c>
      <c r="H349" s="4">
        <f t="shared" si="126"/>
        <v>0.30467818893214371</v>
      </c>
      <c r="I349" s="64">
        <f t="shared" si="127"/>
        <v>1505.2342063307078</v>
      </c>
      <c r="J349" s="53">
        <f t="shared" si="128"/>
        <v>0.79398528642829491</v>
      </c>
      <c r="P349" s="4">
        <v>5.2939999999999994E-2</v>
      </c>
      <c r="Q349" s="4">
        <v>2426</v>
      </c>
      <c r="R349" s="4">
        <f t="shared" si="132"/>
        <v>0.29785968769152932</v>
      </c>
      <c r="S349" s="64">
        <f t="shared" si="133"/>
        <v>2038.8025647904199</v>
      </c>
      <c r="T349" s="53">
        <f t="shared" si="134"/>
        <v>0.67042197978598073</v>
      </c>
    </row>
    <row r="350" spans="1:20" x14ac:dyDescent="0.25">
      <c r="F350" s="4">
        <v>5.0009999999999999E-2</v>
      </c>
      <c r="G350" s="4">
        <v>4108</v>
      </c>
      <c r="H350" s="4">
        <f t="shared" si="126"/>
        <v>0.30850285945528466</v>
      </c>
      <c r="I350" s="64">
        <f t="shared" si="127"/>
        <v>1524.129634715503</v>
      </c>
      <c r="J350" s="53">
        <f t="shared" si="128"/>
        <v>0.76382211235164155</v>
      </c>
      <c r="P350" s="4">
        <v>5.2829999999999995E-2</v>
      </c>
      <c r="Q350" s="4">
        <v>2362</v>
      </c>
      <c r="R350" s="4">
        <f t="shared" si="132"/>
        <v>0.29724078769821483</v>
      </c>
      <c r="S350" s="64">
        <f t="shared" si="133"/>
        <v>2034.5662919886263</v>
      </c>
      <c r="T350" s="53">
        <f t="shared" si="134"/>
        <v>0.65545667943810437</v>
      </c>
    </row>
    <row r="351" spans="1:20" x14ac:dyDescent="0.25">
      <c r="F351" s="4">
        <v>4.8339999999999994E-2</v>
      </c>
      <c r="G351" s="4">
        <v>4039.0000000000005</v>
      </c>
      <c r="H351" s="4">
        <f t="shared" si="126"/>
        <v>0.29820092433650186</v>
      </c>
      <c r="I351" s="64">
        <f t="shared" si="127"/>
        <v>1473.233884066135</v>
      </c>
      <c r="J351" s="53">
        <f t="shared" si="128"/>
        <v>0.80377790193713416</v>
      </c>
      <c r="P351" s="4">
        <v>5.2219999999999996E-2</v>
      </c>
      <c r="Q351" s="4">
        <v>2352</v>
      </c>
      <c r="R351" s="4">
        <f t="shared" si="132"/>
        <v>0.29380870591710734</v>
      </c>
      <c r="S351" s="64">
        <f t="shared" si="133"/>
        <v>2011.0742337241354</v>
      </c>
      <c r="T351" s="53">
        <f t="shared" si="134"/>
        <v>0.66801913696522419</v>
      </c>
    </row>
    <row r="352" spans="1:20" x14ac:dyDescent="0.25">
      <c r="F352" s="4">
        <v>4.8399999999999999E-2</v>
      </c>
      <c r="G352" s="4">
        <v>3991</v>
      </c>
      <c r="H352" s="4">
        <f t="shared" si="126"/>
        <v>0.29857105374196713</v>
      </c>
      <c r="I352" s="64">
        <f t="shared" si="127"/>
        <v>1475.062473909825</v>
      </c>
      <c r="J352" s="53">
        <f t="shared" si="128"/>
        <v>0.79225776699195338</v>
      </c>
      <c r="P352" s="4">
        <v>5.1909999999999998E-2</v>
      </c>
      <c r="Q352" s="4">
        <v>2348</v>
      </c>
      <c r="R352" s="4">
        <f t="shared" si="132"/>
        <v>0.29206453320867565</v>
      </c>
      <c r="S352" s="64">
        <f t="shared" si="133"/>
        <v>1999.1356467372627</v>
      </c>
      <c r="T352" s="53">
        <f t="shared" si="134"/>
        <v>0.67487191686256376</v>
      </c>
    </row>
    <row r="353" spans="6:20" x14ac:dyDescent="0.25">
      <c r="F353" s="4">
        <v>4.829E-2</v>
      </c>
      <c r="G353" s="4">
        <v>3947</v>
      </c>
      <c r="H353" s="4">
        <f t="shared" si="126"/>
        <v>0.29789248316528089</v>
      </c>
      <c r="I353" s="64">
        <f t="shared" si="127"/>
        <v>1471.7100591963936</v>
      </c>
      <c r="J353" s="53">
        <f t="shared" si="128"/>
        <v>0.78709692667673992</v>
      </c>
      <c r="P353" s="4">
        <v>5.2229999999999999E-2</v>
      </c>
      <c r="Q353" s="4">
        <v>2314</v>
      </c>
      <c r="R353" s="4">
        <f t="shared" si="132"/>
        <v>0.29386496955286318</v>
      </c>
      <c r="S353" s="64">
        <f t="shared" si="133"/>
        <v>2011.4593494333894</v>
      </c>
      <c r="T353" s="53">
        <f t="shared" si="134"/>
        <v>0.65697466865358611</v>
      </c>
    </row>
    <row r="354" spans="6:20" x14ac:dyDescent="0.25">
      <c r="F354" s="4">
        <v>4.6959999999999995E-2</v>
      </c>
      <c r="G354" s="4">
        <v>3900</v>
      </c>
      <c r="H354" s="4">
        <f t="shared" si="126"/>
        <v>0.28968794801080117</v>
      </c>
      <c r="I354" s="64">
        <f t="shared" si="127"/>
        <v>1431.1763176612681</v>
      </c>
      <c r="J354" s="53">
        <f t="shared" si="128"/>
        <v>0.82240157161611138</v>
      </c>
      <c r="P354" s="4">
        <v>5.2409999999999998E-2</v>
      </c>
      <c r="Q354" s="4">
        <v>2271</v>
      </c>
      <c r="R354" s="4">
        <f t="shared" si="132"/>
        <v>0.2948777149964687</v>
      </c>
      <c r="S354" s="64">
        <f t="shared" si="133"/>
        <v>2018.3914321999605</v>
      </c>
      <c r="T354" s="53">
        <f t="shared" si="134"/>
        <v>0.64034516755715343</v>
      </c>
    </row>
    <row r="355" spans="6:20" x14ac:dyDescent="0.25">
      <c r="F355" s="4">
        <v>4.7199999999999999E-2</v>
      </c>
      <c r="G355" s="4">
        <v>3841</v>
      </c>
      <c r="H355" s="4">
        <f t="shared" si="126"/>
        <v>0.29116846563266219</v>
      </c>
      <c r="I355" s="64">
        <f t="shared" si="127"/>
        <v>1438.4906770360276</v>
      </c>
      <c r="J355" s="53">
        <f t="shared" si="128"/>
        <v>0.8017441706752898</v>
      </c>
      <c r="P355" s="4">
        <v>5.1179999999999996E-2</v>
      </c>
      <c r="Q355" s="4">
        <v>2247</v>
      </c>
      <c r="R355" s="4">
        <f t="shared" si="132"/>
        <v>0.28795728779849777</v>
      </c>
      <c r="S355" s="64">
        <f t="shared" si="133"/>
        <v>1971.0221999617245</v>
      </c>
      <c r="T355" s="53">
        <f t="shared" si="134"/>
        <v>0.66439725721907084</v>
      </c>
    </row>
    <row r="356" spans="6:20" x14ac:dyDescent="0.25">
      <c r="F356" s="4">
        <v>4.616E-2</v>
      </c>
      <c r="G356" s="4">
        <v>3794</v>
      </c>
      <c r="H356" s="4">
        <f t="shared" si="126"/>
        <v>0.28475288927126452</v>
      </c>
      <c r="I356" s="64">
        <f t="shared" si="127"/>
        <v>1406.7951197454033</v>
      </c>
      <c r="J356" s="53">
        <f t="shared" si="128"/>
        <v>0.82802076347220555</v>
      </c>
      <c r="P356" s="4">
        <v>4.9749999999999996E-2</v>
      </c>
      <c r="Q356" s="4">
        <v>2217</v>
      </c>
      <c r="R356" s="4">
        <f t="shared" si="132"/>
        <v>0.2799115878854096</v>
      </c>
      <c r="S356" s="64">
        <f t="shared" si="133"/>
        <v>1915.9506535384091</v>
      </c>
      <c r="T356" s="53">
        <f t="shared" si="134"/>
        <v>0.69375295270877835</v>
      </c>
    </row>
    <row r="357" spans="6:20" x14ac:dyDescent="0.25">
      <c r="P357" s="4">
        <v>5.1279999999999999E-2</v>
      </c>
      <c r="Q357" s="4">
        <v>2176</v>
      </c>
      <c r="R357" s="4">
        <f t="shared" si="132"/>
        <v>0.28851992415605637</v>
      </c>
      <c r="S357" s="64">
        <f t="shared" si="133"/>
        <v>1974.8733570542638</v>
      </c>
      <c r="T357" s="53">
        <f t="shared" si="134"/>
        <v>0.64089691281911709</v>
      </c>
    </row>
    <row r="358" spans="6:20" x14ac:dyDescent="0.25">
      <c r="P358" s="4">
        <v>5.0189999999999999E-2</v>
      </c>
      <c r="Q358" s="4">
        <v>2159</v>
      </c>
      <c r="R358" s="4">
        <f t="shared" si="132"/>
        <v>0.28238718785866751</v>
      </c>
      <c r="S358" s="64">
        <f t="shared" si="133"/>
        <v>1932.8957447455832</v>
      </c>
      <c r="T358" s="53">
        <f t="shared" si="134"/>
        <v>0.66380966678834041</v>
      </c>
    </row>
    <row r="359" spans="6:20" x14ac:dyDescent="0.25">
      <c r="P359" s="4">
        <v>4.9630000000000001E-2</v>
      </c>
      <c r="Q359" s="4">
        <v>2125</v>
      </c>
      <c r="R359" s="4">
        <f t="shared" si="132"/>
        <v>0.27923642425633927</v>
      </c>
      <c r="S359" s="64">
        <f t="shared" si="133"/>
        <v>1911.3292650273622</v>
      </c>
      <c r="T359" s="53">
        <f t="shared" si="134"/>
        <v>0.66818343622118515</v>
      </c>
    </row>
    <row r="360" spans="6:20" x14ac:dyDescent="0.25">
      <c r="P360" s="4">
        <v>4.913E-2</v>
      </c>
      <c r="Q360" s="4">
        <v>2091</v>
      </c>
      <c r="R360" s="4">
        <f t="shared" si="132"/>
        <v>0.27642324246854622</v>
      </c>
      <c r="S360" s="64">
        <f t="shared" si="133"/>
        <v>1892.0734795646645</v>
      </c>
      <c r="T360" s="53">
        <f t="shared" si="134"/>
        <v>0.67094330886494591</v>
      </c>
    </row>
    <row r="361" spans="6:20" x14ac:dyDescent="0.25">
      <c r="P361" s="4">
        <v>4.8529999999999997E-2</v>
      </c>
      <c r="Q361" s="4">
        <v>2082</v>
      </c>
      <c r="R361" s="4">
        <f t="shared" si="132"/>
        <v>0.27304742432319451</v>
      </c>
      <c r="S361" s="64">
        <f t="shared" si="133"/>
        <v>1868.9665370094274</v>
      </c>
      <c r="T361" s="53">
        <f t="shared" si="134"/>
        <v>0.68467656655372555</v>
      </c>
    </row>
    <row r="362" spans="6:20" x14ac:dyDescent="0.25">
      <c r="P362" s="4">
        <v>4.9669999999999999E-2</v>
      </c>
      <c r="Q362" s="4">
        <v>2055</v>
      </c>
      <c r="R362" s="4">
        <f t="shared" si="132"/>
        <v>0.27946147879936273</v>
      </c>
      <c r="S362" s="64">
        <f t="shared" si="133"/>
        <v>1912.8697278643779</v>
      </c>
      <c r="T362" s="53">
        <f t="shared" si="134"/>
        <v>0.64513236157898979</v>
      </c>
    </row>
    <row r="363" spans="6:20" x14ac:dyDescent="0.25">
      <c r="P363" s="4">
        <v>4.7599999999999996E-2</v>
      </c>
      <c r="Q363" s="4">
        <v>2017</v>
      </c>
      <c r="R363" s="4">
        <f t="shared" si="132"/>
        <v>0.26781490619789944</v>
      </c>
      <c r="S363" s="64">
        <f t="shared" si="133"/>
        <v>1833.1507760488096</v>
      </c>
      <c r="T363" s="53">
        <f t="shared" si="134"/>
        <v>0.68947308040968436</v>
      </c>
    </row>
    <row r="364" spans="6:20" x14ac:dyDescent="0.25">
      <c r="P364" s="4">
        <v>4.8339999999999994E-2</v>
      </c>
      <c r="Q364" s="4">
        <v>2017</v>
      </c>
      <c r="R364" s="4">
        <f t="shared" si="132"/>
        <v>0.27197841524383315</v>
      </c>
      <c r="S364" s="64">
        <f t="shared" si="133"/>
        <v>1861.6493385336018</v>
      </c>
      <c r="T364" s="53">
        <f t="shared" si="134"/>
        <v>0.66852542331301001</v>
      </c>
    </row>
    <row r="365" spans="6:20" x14ac:dyDescent="0.25">
      <c r="P365" s="4">
        <v>4.7199999999999999E-2</v>
      </c>
      <c r="Q365" s="4">
        <v>1977</v>
      </c>
      <c r="R365" s="4">
        <f t="shared" si="132"/>
        <v>0.26556436076766499</v>
      </c>
      <c r="S365" s="64">
        <f t="shared" si="133"/>
        <v>1817.7461476786518</v>
      </c>
      <c r="T365" s="53">
        <f t="shared" si="134"/>
        <v>0.68730261082488031</v>
      </c>
    </row>
    <row r="366" spans="6:20" x14ac:dyDescent="0.25">
      <c r="P366" s="4">
        <v>4.6489999999999997E-2</v>
      </c>
      <c r="Q366" s="4">
        <v>1946.0000000000002</v>
      </c>
      <c r="R366" s="4">
        <f t="shared" si="132"/>
        <v>0.26156964262899884</v>
      </c>
      <c r="S366" s="64">
        <f t="shared" si="133"/>
        <v>1790.4029323216212</v>
      </c>
      <c r="T366" s="53">
        <f t="shared" si="134"/>
        <v>0.69734720595952882</v>
      </c>
    </row>
    <row r="367" spans="6:20" x14ac:dyDescent="0.25">
      <c r="P367" s="4">
        <v>4.582E-2</v>
      </c>
      <c r="Q367" s="4">
        <v>1916</v>
      </c>
      <c r="R367" s="4">
        <f t="shared" si="132"/>
        <v>0.25779997903335616</v>
      </c>
      <c r="S367" s="64">
        <f t="shared" si="133"/>
        <v>1764.6001798016064</v>
      </c>
      <c r="T367" s="53">
        <f t="shared" si="134"/>
        <v>0.70682297337772104</v>
      </c>
    </row>
    <row r="368" spans="6:20" x14ac:dyDescent="0.25">
      <c r="P368" s="4">
        <v>4.6289999999999998E-2</v>
      </c>
      <c r="Q368" s="4">
        <v>1908</v>
      </c>
      <c r="R368" s="4">
        <f t="shared" si="132"/>
        <v>0.26044436991388165</v>
      </c>
      <c r="S368" s="64">
        <f t="shared" si="133"/>
        <v>1782.7006181365421</v>
      </c>
      <c r="T368" s="53">
        <f t="shared" si="134"/>
        <v>0.68965093668438404</v>
      </c>
    </row>
    <row r="369" spans="16:20" x14ac:dyDescent="0.25">
      <c r="P369" s="4">
        <v>4.6179999999999999E-2</v>
      </c>
      <c r="Q369" s="4">
        <v>1884</v>
      </c>
      <c r="R369" s="4">
        <f t="shared" si="132"/>
        <v>0.25982546992056715</v>
      </c>
      <c r="S369" s="64">
        <f t="shared" si="133"/>
        <v>1778.4643453347485</v>
      </c>
      <c r="T369" s="53">
        <f t="shared" si="134"/>
        <v>0.6842240935292202</v>
      </c>
    </row>
    <row r="370" spans="16:20" x14ac:dyDescent="0.25">
      <c r="P370" s="4">
        <v>4.5689999999999995E-2</v>
      </c>
      <c r="Q370" s="4">
        <v>1842</v>
      </c>
      <c r="R370" s="4">
        <f t="shared" si="132"/>
        <v>0.25706855176852994</v>
      </c>
      <c r="S370" s="64">
        <f t="shared" si="133"/>
        <v>1759.5936755813048</v>
      </c>
      <c r="T370" s="53">
        <f t="shared" si="134"/>
        <v>0.68339631291999958</v>
      </c>
    </row>
    <row r="371" spans="16:20" x14ac:dyDescent="0.25">
      <c r="P371" s="4">
        <v>4.4849999999999994E-2</v>
      </c>
      <c r="Q371" s="4">
        <v>1815</v>
      </c>
      <c r="R371" s="4">
        <f t="shared" si="132"/>
        <v>0.25234240636503757</v>
      </c>
      <c r="S371" s="64">
        <f t="shared" si="133"/>
        <v>1727.2439560039732</v>
      </c>
      <c r="T371" s="53">
        <f t="shared" si="134"/>
        <v>0.69883887548654067</v>
      </c>
    </row>
    <row r="372" spans="16:20" x14ac:dyDescent="0.25">
      <c r="P372" s="4">
        <v>4.4249999999999998E-2</v>
      </c>
      <c r="Q372" s="4">
        <v>1797</v>
      </c>
      <c r="R372" s="4">
        <f t="shared" si="132"/>
        <v>0.24896658821968592</v>
      </c>
      <c r="S372" s="64">
        <f t="shared" si="133"/>
        <v>1704.1370134487358</v>
      </c>
      <c r="T372" s="53">
        <f t="shared" si="134"/>
        <v>0.7107990662912187</v>
      </c>
    </row>
    <row r="373" spans="16:20" x14ac:dyDescent="0.25">
      <c r="P373" s="4">
        <v>4.2859999999999995E-2</v>
      </c>
      <c r="Q373" s="4">
        <v>1773</v>
      </c>
      <c r="R373" s="4">
        <f t="shared" ref="R373:R375" si="135">(P373)/($AD$11*$AF$5)</f>
        <v>0.24114594284962121</v>
      </c>
      <c r="S373" s="64">
        <f t="shared" ref="S373:S375" si="136">(P373*$AF$6)/($AA$11*$AF$5)</f>
        <v>1650.6059298624366</v>
      </c>
      <c r="T373" s="53">
        <f t="shared" ref="T373:T375" si="137">(Q373*$AF$6)/(2*$AF$7*$AD$11*(R373^2))</f>
        <v>0.74753188867120923</v>
      </c>
    </row>
    <row r="374" spans="16:20" x14ac:dyDescent="0.25">
      <c r="P374" s="4">
        <v>4.3799999999999999E-2</v>
      </c>
      <c r="Q374" s="4">
        <v>1753</v>
      </c>
      <c r="R374" s="4">
        <f t="shared" si="135"/>
        <v>0.24643472461067217</v>
      </c>
      <c r="S374" s="64">
        <f t="shared" si="136"/>
        <v>1686.8068065323082</v>
      </c>
      <c r="T374" s="53">
        <f t="shared" si="137"/>
        <v>0.70771600402098056</v>
      </c>
    </row>
    <row r="375" spans="16:20" x14ac:dyDescent="0.25">
      <c r="P375" s="4">
        <v>4.2379999999999994E-2</v>
      </c>
      <c r="Q375" s="4">
        <v>1733.0000000000002</v>
      </c>
      <c r="R375" s="4">
        <f t="shared" si="135"/>
        <v>0.23844528833333986</v>
      </c>
      <c r="S375" s="64">
        <f t="shared" si="136"/>
        <v>1632.1203758182467</v>
      </c>
      <c r="T375" s="53">
        <f t="shared" si="137"/>
        <v>0.74731204052011602</v>
      </c>
    </row>
  </sheetData>
  <mergeCells count="31">
    <mergeCell ref="AA9:AF9"/>
    <mergeCell ref="AA10:AC10"/>
    <mergeCell ref="AD10:AF10"/>
    <mergeCell ref="A50:Y50"/>
    <mergeCell ref="A51:E51"/>
    <mergeCell ref="F51:J51"/>
    <mergeCell ref="K51:O51"/>
    <mergeCell ref="P51:T51"/>
    <mergeCell ref="U51:Y51"/>
    <mergeCell ref="A24:Y24"/>
    <mergeCell ref="A25:E25"/>
    <mergeCell ref="F25:J25"/>
    <mergeCell ref="K25:O25"/>
    <mergeCell ref="P25:T25"/>
    <mergeCell ref="U25:Y25"/>
    <mergeCell ref="AI1:BG1"/>
    <mergeCell ref="A2:E2"/>
    <mergeCell ref="A1:Y1"/>
    <mergeCell ref="A37:Y37"/>
    <mergeCell ref="A38:E38"/>
    <mergeCell ref="F38:J38"/>
    <mergeCell ref="K38:O38"/>
    <mergeCell ref="P38:T38"/>
    <mergeCell ref="U38:Y38"/>
    <mergeCell ref="U2:Y2"/>
    <mergeCell ref="P2:T2"/>
    <mergeCell ref="K2:O2"/>
    <mergeCell ref="F2:J2"/>
    <mergeCell ref="AA1:AG1"/>
    <mergeCell ref="AA11:AC11"/>
    <mergeCell ref="AD11:AF11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2C4-4FA9-4C32-ACBE-F9EF18C5E7A9}">
  <dimension ref="A1:AD378"/>
  <sheetViews>
    <sheetView workbookViewId="0">
      <selection activeCell="S4" sqref="S4:T11"/>
    </sheetView>
  </sheetViews>
  <sheetFormatPr defaultRowHeight="15" x14ac:dyDescent="0.25"/>
  <cols>
    <col min="13" max="14" width="9.28515625" bestFit="1" customWidth="1"/>
    <col min="15" max="15" width="9.5703125" bestFit="1" customWidth="1"/>
    <col min="18" max="19" width="9.28515625" bestFit="1" customWidth="1"/>
    <col min="20" max="20" width="10.5703125" bestFit="1" customWidth="1"/>
    <col min="27" max="27" width="10.5703125" bestFit="1" customWidth="1"/>
    <col min="28" max="30" width="9.42578125" bestFit="1" customWidth="1"/>
  </cols>
  <sheetData>
    <row r="1" spans="1:25" ht="60" thickBot="1" x14ac:dyDescent="0.3">
      <c r="A1" s="79" t="s">
        <v>35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</row>
    <row r="2" spans="1:25" x14ac:dyDescent="0.25">
      <c r="A2" s="82" t="s">
        <v>14</v>
      </c>
      <c r="B2" s="83"/>
      <c r="C2" s="83"/>
      <c r="D2" s="83"/>
      <c r="E2" s="84"/>
      <c r="F2" s="85" t="s">
        <v>15</v>
      </c>
      <c r="G2" s="86"/>
      <c r="H2" s="86"/>
      <c r="I2" s="86"/>
      <c r="J2" s="87"/>
      <c r="K2" s="88" t="s">
        <v>32</v>
      </c>
      <c r="L2" s="89"/>
      <c r="M2" s="89"/>
      <c r="N2" s="89"/>
      <c r="O2" s="90"/>
      <c r="P2" s="91" t="s">
        <v>31</v>
      </c>
      <c r="Q2" s="92"/>
      <c r="R2" s="92"/>
      <c r="S2" s="92"/>
      <c r="T2" s="93"/>
      <c r="U2" s="94" t="s">
        <v>18</v>
      </c>
      <c r="V2" s="95"/>
      <c r="W2" s="95"/>
      <c r="X2" s="95"/>
      <c r="Y2" s="96"/>
    </row>
    <row r="3" spans="1:25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</row>
    <row r="4" spans="1:25" x14ac:dyDescent="0.25">
      <c r="A4" s="14"/>
      <c r="B4" s="16"/>
      <c r="C4" s="35"/>
      <c r="D4" s="72"/>
      <c r="E4" s="51"/>
      <c r="F4" s="5"/>
      <c r="G4" s="18"/>
      <c r="H4" s="43"/>
      <c r="I4" s="70"/>
      <c r="J4" s="55"/>
      <c r="K4" s="6">
        <v>6.6160322580645151E-2</v>
      </c>
      <c r="L4" s="20">
        <v>6117.1562500000009</v>
      </c>
      <c r="M4" s="44">
        <f>K4/($AB$27*$AC$21)</f>
        <v>0.42650698148493554</v>
      </c>
      <c r="N4" s="63">
        <f>(K4*$AC$22)/($AA$27*$AC$21)</f>
        <v>2354.7095152568818</v>
      </c>
      <c r="O4" s="57">
        <f>(L4*$AC$22)/(2*$AC$23*$AB$27*M4^2)</f>
        <v>0.66500658355834252</v>
      </c>
      <c r="P4" s="7">
        <v>6.7245000000000013E-2</v>
      </c>
      <c r="Q4" s="22">
        <v>4992.5416666666661</v>
      </c>
      <c r="R4" s="45">
        <f>P4/($AB$27*$AD$21)</f>
        <v>0.4240775012328199</v>
      </c>
      <c r="S4" s="68">
        <f>(P4*$AD$22)/($AA$27*$AD$21)</f>
        <v>2760.2529647247438</v>
      </c>
      <c r="T4" s="59">
        <f>(Q4*$AD$22)/(2*$AD$23*$AB$27*R4^2)</f>
        <v>0.64722063047049183</v>
      </c>
      <c r="U4" s="8"/>
      <c r="V4" s="24"/>
      <c r="W4" s="46"/>
      <c r="X4" s="66"/>
      <c r="Y4" s="61"/>
    </row>
    <row r="5" spans="1:25" x14ac:dyDescent="0.25">
      <c r="A5" s="14"/>
      <c r="B5" s="16"/>
      <c r="C5" s="35"/>
      <c r="D5" s="72"/>
      <c r="E5" s="51"/>
      <c r="F5" s="5"/>
      <c r="G5" s="18"/>
      <c r="H5" s="43"/>
      <c r="I5" s="70"/>
      <c r="J5" s="55"/>
      <c r="K5" s="6">
        <v>8.0860000000000001E-2</v>
      </c>
      <c r="L5" s="20">
        <v>8684.9473684210516</v>
      </c>
      <c r="M5" s="44">
        <f t="shared" ref="M5:M11" si="0">K5/($AB$27*$AC$21)</f>
        <v>0.5212694433409697</v>
      </c>
      <c r="N5" s="63">
        <f t="shared" ref="N5:N11" si="1">(K5*$AC$22)/($AA$27*$AC$21)</f>
        <v>2877.8851731199466</v>
      </c>
      <c r="O5" s="57">
        <f t="shared" ref="O5:O11" si="2">(L5*$AC$22)/(2*$AC$23*$AB$27*M5^2)</f>
        <v>0.63207893362580969</v>
      </c>
      <c r="P5" s="7">
        <v>8.214969696969697E-2</v>
      </c>
      <c r="Q5" s="22">
        <v>7047.4687499999982</v>
      </c>
      <c r="R5" s="45">
        <f t="shared" ref="R5:R11" si="3">P5/($AB$27*$AD$21)</f>
        <v>0.51807328750007353</v>
      </c>
      <c r="S5" s="68">
        <f t="shared" ref="S5:S11" si="4">(P5*$AD$22)/($AA$27*$AD$21)</f>
        <v>3372.0565783604029</v>
      </c>
      <c r="T5" s="59">
        <f t="shared" ref="T5:T11" si="5">(Q5*$AD$22)/(2*$AD$23*$AB$27*R5^2)</f>
        <v>0.61216976662804179</v>
      </c>
      <c r="U5" s="8"/>
      <c r="V5" s="24"/>
      <c r="W5" s="46"/>
      <c r="X5" s="66"/>
      <c r="Y5" s="61"/>
    </row>
    <row r="6" spans="1:25" x14ac:dyDescent="0.25">
      <c r="A6" s="14"/>
      <c r="B6" s="16"/>
      <c r="C6" s="35"/>
      <c r="D6" s="72"/>
      <c r="E6" s="51"/>
      <c r="F6" s="5"/>
      <c r="G6" s="18"/>
      <c r="H6" s="43"/>
      <c r="I6" s="70"/>
      <c r="J6" s="55"/>
      <c r="K6" s="6">
        <v>9.5632058823529417E-2</v>
      </c>
      <c r="L6" s="20">
        <v>11664.806451612903</v>
      </c>
      <c r="M6" s="44">
        <f t="shared" si="0"/>
        <v>0.61649851680054479</v>
      </c>
      <c r="N6" s="63">
        <f t="shared" si="1"/>
        <v>3403.6369547757836</v>
      </c>
      <c r="O6" s="57">
        <f t="shared" si="2"/>
        <v>0.60693491961741652</v>
      </c>
      <c r="P6" s="7">
        <v>9.6958611111111107E-2</v>
      </c>
      <c r="Q6" s="22">
        <v>9408.3333333333339</v>
      </c>
      <c r="R6" s="45">
        <f t="shared" si="3"/>
        <v>0.61146502376391876</v>
      </c>
      <c r="S6" s="68">
        <f t="shared" si="4"/>
        <v>3979.9285266568199</v>
      </c>
      <c r="T6" s="59">
        <f t="shared" si="5"/>
        <v>0.58666553347802131</v>
      </c>
      <c r="U6" s="8"/>
      <c r="V6" s="24"/>
      <c r="W6" s="46"/>
      <c r="X6" s="66"/>
      <c r="Y6" s="61"/>
    </row>
    <row r="7" spans="1:25" x14ac:dyDescent="0.25">
      <c r="A7" s="14"/>
      <c r="B7" s="16"/>
      <c r="C7" s="35"/>
      <c r="D7" s="72"/>
      <c r="E7" s="51"/>
      <c r="F7" s="18"/>
      <c r="G7" s="18"/>
      <c r="H7" s="43"/>
      <c r="I7" s="70"/>
      <c r="J7" s="55"/>
      <c r="K7" s="6">
        <v>0.11053088235294117</v>
      </c>
      <c r="L7" s="20">
        <v>15011.06451612903</v>
      </c>
      <c r="M7" s="44">
        <f t="shared" si="0"/>
        <v>0.71254478748582561</v>
      </c>
      <c r="N7" s="63">
        <f t="shared" si="1"/>
        <v>3933.9004142393583</v>
      </c>
      <c r="O7" s="57">
        <f t="shared" si="2"/>
        <v>0.58467673998903535</v>
      </c>
      <c r="P7" s="7">
        <v>0.11194212121212122</v>
      </c>
      <c r="Q7" s="22">
        <v>12083.485714285713</v>
      </c>
      <c r="R7" s="45">
        <f t="shared" si="3"/>
        <v>0.70595784142074214</v>
      </c>
      <c r="S7" s="68">
        <f t="shared" si="4"/>
        <v>4594.967238505973</v>
      </c>
      <c r="T7" s="59">
        <f t="shared" si="5"/>
        <v>0.56526984556127136</v>
      </c>
      <c r="U7" s="8"/>
      <c r="V7" s="24"/>
      <c r="W7" s="46"/>
      <c r="X7" s="66"/>
      <c r="Y7" s="61"/>
    </row>
    <row r="8" spans="1:25" x14ac:dyDescent="0.25">
      <c r="A8" s="14"/>
      <c r="B8" s="16"/>
      <c r="C8" s="35"/>
      <c r="D8" s="72"/>
      <c r="E8" s="51"/>
      <c r="F8" s="5"/>
      <c r="G8" s="18"/>
      <c r="H8" s="43"/>
      <c r="I8" s="70"/>
      <c r="J8" s="55"/>
      <c r="K8" s="6">
        <v>0.12536212121212123</v>
      </c>
      <c r="L8" s="20">
        <v>18778.78125</v>
      </c>
      <c r="M8" s="44">
        <f t="shared" si="0"/>
        <v>0.80815536903642848</v>
      </c>
      <c r="N8" s="63">
        <f t="shared" si="1"/>
        <v>4461.7584702848035</v>
      </c>
      <c r="O8" s="57">
        <f t="shared" si="2"/>
        <v>0.56859932261824142</v>
      </c>
      <c r="P8" s="7">
        <v>0.12718151515151513</v>
      </c>
      <c r="Q8" s="22">
        <v>15133.705882352941</v>
      </c>
      <c r="R8" s="45">
        <f t="shared" si="3"/>
        <v>0.80206437874129755</v>
      </c>
      <c r="S8" s="68">
        <f t="shared" si="4"/>
        <v>5220.5093948271906</v>
      </c>
      <c r="T8" s="59">
        <f t="shared" si="5"/>
        <v>0.54846377709287264</v>
      </c>
      <c r="U8" s="8"/>
      <c r="V8" s="24"/>
      <c r="W8" s="46"/>
      <c r="X8" s="66"/>
      <c r="Y8" s="61"/>
    </row>
    <row r="9" spans="1:25" x14ac:dyDescent="0.25">
      <c r="A9" s="14"/>
      <c r="B9" s="16"/>
      <c r="C9" s="35"/>
      <c r="D9" s="72"/>
      <c r="E9" s="51"/>
      <c r="F9" s="5"/>
      <c r="G9" s="18"/>
      <c r="H9" s="43"/>
      <c r="I9" s="70"/>
      <c r="J9" s="55"/>
      <c r="K9" s="6">
        <v>0.14068236842105264</v>
      </c>
      <c r="L9" s="20">
        <v>22856.828571428567</v>
      </c>
      <c r="M9" s="44">
        <f t="shared" si="0"/>
        <v>0.90691837589328872</v>
      </c>
      <c r="N9" s="63">
        <f t="shared" si="1"/>
        <v>5007.0208038380551</v>
      </c>
      <c r="O9" s="57">
        <f t="shared" si="2"/>
        <v>0.549551285251068</v>
      </c>
      <c r="P9" s="7">
        <v>0.14204333333333333</v>
      </c>
      <c r="Q9" s="22">
        <v>18361.970588235294</v>
      </c>
      <c r="R9" s="45">
        <f t="shared" si="3"/>
        <v>0.89578975190394083</v>
      </c>
      <c r="S9" s="68">
        <f t="shared" si="4"/>
        <v>5830.5529326004644</v>
      </c>
      <c r="T9" s="59">
        <f t="shared" si="5"/>
        <v>0.53349238734643445</v>
      </c>
      <c r="U9" s="8"/>
      <c r="V9" s="24"/>
      <c r="W9" s="46"/>
      <c r="X9" s="66"/>
      <c r="Y9" s="61"/>
    </row>
    <row r="10" spans="1:25" x14ac:dyDescent="0.25">
      <c r="A10" s="14"/>
      <c r="B10" s="16"/>
      <c r="C10" s="35"/>
      <c r="D10" s="72"/>
      <c r="E10" s="51"/>
      <c r="F10" s="5"/>
      <c r="G10" s="18"/>
      <c r="H10" s="43"/>
      <c r="I10" s="70"/>
      <c r="J10" s="55"/>
      <c r="K10" s="6">
        <v>0.15611911764705882</v>
      </c>
      <c r="L10" s="20">
        <v>27408.277777777777</v>
      </c>
      <c r="M10" s="44">
        <f t="shared" si="0"/>
        <v>1.006432420860323</v>
      </c>
      <c r="N10" s="63">
        <f t="shared" si="1"/>
        <v>5556.4295562334801</v>
      </c>
      <c r="O10" s="57">
        <f t="shared" si="2"/>
        <v>0.53510766278843158</v>
      </c>
      <c r="P10" s="7">
        <v>0.15740235294117644</v>
      </c>
      <c r="Q10" s="22">
        <v>21957.921052631576</v>
      </c>
      <c r="R10" s="45">
        <f t="shared" si="3"/>
        <v>0.99265070300335334</v>
      </c>
      <c r="S10" s="68">
        <f t="shared" si="4"/>
        <v>6461.005448145329</v>
      </c>
      <c r="T10" s="59">
        <f t="shared" si="5"/>
        <v>0.51954052502425263</v>
      </c>
      <c r="U10" s="8"/>
      <c r="V10" s="24"/>
      <c r="W10" s="46"/>
      <c r="X10" s="66"/>
      <c r="Y10" s="61"/>
    </row>
    <row r="11" spans="1:25" x14ac:dyDescent="0.25">
      <c r="A11" s="14"/>
      <c r="B11" s="16"/>
      <c r="C11" s="35"/>
      <c r="D11" s="72"/>
      <c r="E11" s="51"/>
      <c r="F11" s="5"/>
      <c r="G11" s="18"/>
      <c r="H11" s="43"/>
      <c r="I11" s="70"/>
      <c r="J11" s="55"/>
      <c r="K11" s="6">
        <v>0.17286468750000003</v>
      </c>
      <c r="L11" s="20">
        <v>32392.676470588238</v>
      </c>
      <c r="M11" s="44">
        <f t="shared" si="0"/>
        <v>1.1143838662680645</v>
      </c>
      <c r="N11" s="63">
        <f t="shared" si="1"/>
        <v>6152.4204935971184</v>
      </c>
      <c r="O11" s="57">
        <f t="shared" si="2"/>
        <v>0.51582912728493902</v>
      </c>
      <c r="P11" s="7">
        <v>0.17269062500000001</v>
      </c>
      <c r="Q11" s="22">
        <v>25925.36363636364</v>
      </c>
      <c r="R11" s="45">
        <f t="shared" si="3"/>
        <v>1.0890654879371542</v>
      </c>
      <c r="S11" s="68">
        <f t="shared" si="4"/>
        <v>7088.5539391243792</v>
      </c>
      <c r="T11" s="59">
        <f t="shared" si="5"/>
        <v>0.50961004982477387</v>
      </c>
      <c r="U11" s="8"/>
      <c r="V11" s="24"/>
      <c r="W11" s="46"/>
      <c r="X11" s="66"/>
      <c r="Y11" s="61"/>
    </row>
    <row r="12" spans="1:25" x14ac:dyDescent="0.25">
      <c r="A12" s="47"/>
      <c r="B12" s="48"/>
      <c r="C12" s="35"/>
      <c r="D12" s="72"/>
      <c r="E12" s="51"/>
      <c r="F12" s="5"/>
      <c r="G12" s="18"/>
      <c r="H12" s="43"/>
      <c r="I12" s="70"/>
      <c r="J12" s="55"/>
      <c r="K12" s="6"/>
      <c r="L12" s="20"/>
      <c r="M12" s="44"/>
      <c r="N12" s="63"/>
      <c r="O12" s="57"/>
      <c r="P12" s="7"/>
      <c r="Q12" s="22"/>
      <c r="R12" s="45"/>
      <c r="S12" s="68"/>
      <c r="T12" s="59"/>
      <c r="U12" s="8"/>
      <c r="V12" s="24"/>
      <c r="W12" s="46"/>
      <c r="X12" s="66"/>
      <c r="Y12" s="61"/>
    </row>
    <row r="13" spans="1:25" x14ac:dyDescent="0.25">
      <c r="A13" s="14"/>
      <c r="B13" s="16"/>
      <c r="C13" s="35"/>
      <c r="D13" s="72"/>
      <c r="E13" s="51"/>
      <c r="F13" s="5"/>
      <c r="G13" s="18"/>
      <c r="H13" s="43"/>
      <c r="I13" s="70"/>
      <c r="J13" s="55"/>
      <c r="K13" s="6"/>
      <c r="L13" s="20"/>
      <c r="M13" s="44"/>
      <c r="N13" s="63"/>
      <c r="O13" s="57"/>
      <c r="P13" s="7"/>
      <c r="Q13" s="22"/>
      <c r="R13" s="45"/>
      <c r="S13" s="68"/>
      <c r="T13" s="59"/>
      <c r="U13" s="8"/>
      <c r="V13" s="24"/>
      <c r="W13" s="46"/>
      <c r="X13" s="66"/>
      <c r="Y13" s="61"/>
    </row>
    <row r="16" spans="1:25" ht="15.75" thickBot="1" x14ac:dyDescent="0.3"/>
    <row r="17" spans="1:30" ht="60" thickBot="1" x14ac:dyDescent="0.3">
      <c r="A17" s="79" t="s">
        <v>30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3"/>
      <c r="AA17" s="110" t="s">
        <v>24</v>
      </c>
      <c r="AB17" s="111"/>
      <c r="AC17" s="111"/>
      <c r="AD17" s="111"/>
    </row>
    <row r="18" spans="1:30" x14ac:dyDescent="0.25">
      <c r="A18" s="82" t="s">
        <v>14</v>
      </c>
      <c r="B18" s="83"/>
      <c r="C18" s="83"/>
      <c r="D18" s="83"/>
      <c r="E18" s="84"/>
      <c r="F18" s="85" t="s">
        <v>33</v>
      </c>
      <c r="G18" s="86"/>
      <c r="H18" s="86"/>
      <c r="I18" s="86"/>
      <c r="J18" s="87"/>
      <c r="K18" s="88" t="s">
        <v>32</v>
      </c>
      <c r="L18" s="89"/>
      <c r="M18" s="89"/>
      <c r="N18" s="89"/>
      <c r="O18" s="90"/>
      <c r="P18" s="91" t="s">
        <v>31</v>
      </c>
      <c r="Q18" s="92"/>
      <c r="R18" s="92"/>
      <c r="S18" s="92"/>
      <c r="T18" s="93"/>
      <c r="U18" s="94" t="s">
        <v>18</v>
      </c>
      <c r="V18" s="95"/>
      <c r="W18" s="95"/>
      <c r="X18" s="95"/>
      <c r="Y18" s="96"/>
      <c r="AA18" s="36" t="s">
        <v>10</v>
      </c>
      <c r="AB18" s="37" t="s">
        <v>2</v>
      </c>
      <c r="AC18" s="37" t="s">
        <v>3</v>
      </c>
      <c r="AD18" s="37" t="s">
        <v>4</v>
      </c>
    </row>
    <row r="19" spans="1:30" x14ac:dyDescent="0.25">
      <c r="A19" s="9" t="s">
        <v>22</v>
      </c>
      <c r="B19" s="15" t="s">
        <v>13</v>
      </c>
      <c r="C19" s="15" t="s">
        <v>21</v>
      </c>
      <c r="D19" s="71" t="s">
        <v>20</v>
      </c>
      <c r="E19" s="50" t="s">
        <v>19</v>
      </c>
      <c r="F19" s="10" t="s">
        <v>22</v>
      </c>
      <c r="G19" s="17" t="s">
        <v>13</v>
      </c>
      <c r="H19" s="17" t="s">
        <v>21</v>
      </c>
      <c r="I19" s="69" t="s">
        <v>20</v>
      </c>
      <c r="J19" s="54" t="s">
        <v>19</v>
      </c>
      <c r="K19" s="11" t="s">
        <v>22</v>
      </c>
      <c r="L19" s="19" t="s">
        <v>13</v>
      </c>
      <c r="M19" s="19" t="s">
        <v>21</v>
      </c>
      <c r="N19" s="62" t="s">
        <v>20</v>
      </c>
      <c r="O19" s="56" t="s">
        <v>19</v>
      </c>
      <c r="P19" s="12" t="s">
        <v>22</v>
      </c>
      <c r="Q19" s="21" t="s">
        <v>13</v>
      </c>
      <c r="R19" s="21" t="s">
        <v>21</v>
      </c>
      <c r="S19" s="67" t="s">
        <v>20</v>
      </c>
      <c r="T19" s="58" t="s">
        <v>19</v>
      </c>
      <c r="U19" s="13" t="s">
        <v>12</v>
      </c>
      <c r="V19" s="23" t="s">
        <v>13</v>
      </c>
      <c r="W19" s="23" t="s">
        <v>21</v>
      </c>
      <c r="X19" s="65" t="s">
        <v>20</v>
      </c>
      <c r="Y19" s="60" t="s">
        <v>19</v>
      </c>
      <c r="AA19" s="39" t="s">
        <v>6</v>
      </c>
      <c r="AB19" s="2">
        <v>1.4902999999999999E-5</v>
      </c>
      <c r="AC19" s="2">
        <v>1.8678999999999999E-5</v>
      </c>
      <c r="AD19" s="2">
        <v>1.9094E-5</v>
      </c>
    </row>
    <row r="20" spans="1:30" x14ac:dyDescent="0.25">
      <c r="H20" s="1"/>
      <c r="I20" s="1"/>
      <c r="J20" s="78"/>
      <c r="K20">
        <v>0.16708999999999999</v>
      </c>
      <c r="L20">
        <v>34404</v>
      </c>
      <c r="M20" s="78">
        <f>K20/($AB$27*$AC$21)</f>
        <v>1.0771569538442076</v>
      </c>
      <c r="N20" s="78">
        <f>(K20*$AC$22)/($AA$27*$AC$21)</f>
        <v>5946.8938112368514</v>
      </c>
      <c r="O20" s="78">
        <f>(L20*$AC$22)/(2*$AC$23*$AB$27*M20^2)</f>
        <v>0.58638063588822975</v>
      </c>
      <c r="P20">
        <v>0.16986000000000001</v>
      </c>
      <c r="Q20">
        <v>28749.999999999996</v>
      </c>
      <c r="R20" s="78">
        <f>P20/($AB$27*$AD$21)</f>
        <v>1.071214281499097</v>
      </c>
      <c r="S20" s="78">
        <f>(P20*$AD$22)/($AA$27*$AD$21)</f>
        <v>6972.3632773908075</v>
      </c>
      <c r="T20" s="78">
        <f>(Q20*$AD$22)/(2*$AD$23*$AB$27*R20^2)</f>
        <v>0.58412562599583062</v>
      </c>
      <c r="AA20" s="39" t="s">
        <v>7</v>
      </c>
      <c r="AB20" s="2">
        <v>1.6466999999999999E-2</v>
      </c>
      <c r="AC20" s="2">
        <v>1.5796999999999999E-2</v>
      </c>
      <c r="AD20" s="2">
        <v>1.3697000000000001E-2</v>
      </c>
    </row>
    <row r="21" spans="1:30" x14ac:dyDescent="0.25">
      <c r="H21" s="1"/>
      <c r="I21" s="1"/>
      <c r="J21" s="78"/>
      <c r="K21">
        <v>0.16757</v>
      </c>
      <c r="L21">
        <v>34442</v>
      </c>
      <c r="M21" s="78">
        <f t="shared" ref="M21:M84" si="6">K21/($AB$27*$AC$21)</f>
        <v>1.080251306216254</v>
      </c>
      <c r="N21" s="78">
        <f t="shared" ref="N21:N84" si="7">(K21*$AC$22)/($AA$27*$AC$21)</f>
        <v>5963.9774729125575</v>
      </c>
      <c r="O21" s="78">
        <f t="shared" ref="O21:O84" si="8">(L21*$AC$22)/(2*$AC$23*$AB$27*M21^2)</f>
        <v>0.58367006803555643</v>
      </c>
      <c r="P21">
        <v>0.16977999999999999</v>
      </c>
      <c r="Q21">
        <v>28910.999999999996</v>
      </c>
      <c r="R21" s="78">
        <f t="shared" ref="R21:R84" si="9">P21/($AB$27*$AD$21)</f>
        <v>1.0707097651767141</v>
      </c>
      <c r="S21" s="78">
        <f t="shared" ref="S21:S84" si="10">(P21*$AD$22)/($AA$27*$AD$21)</f>
        <v>6969.0794609408413</v>
      </c>
      <c r="T21" s="78">
        <f t="shared" ref="T21:T84" si="11">(Q21*$AD$22)/(2*$AD$23*$AB$27*R21^2)</f>
        <v>0.58795042027260735</v>
      </c>
      <c r="AA21" s="39" t="s">
        <v>8</v>
      </c>
      <c r="AB21" s="2">
        <f t="shared" ref="AB21:AD21" si="12">(AB19/AB23)</f>
        <v>1.2419166666666667E-4</v>
      </c>
      <c r="AC21" s="2">
        <f t="shared" si="12"/>
        <v>1.5565833333333333E-4</v>
      </c>
      <c r="AD21" s="2">
        <f t="shared" si="12"/>
        <v>1.5911666666666667E-4</v>
      </c>
    </row>
    <row r="22" spans="1:30" x14ac:dyDescent="0.25">
      <c r="H22" s="1"/>
      <c r="I22" s="1"/>
      <c r="J22" s="78"/>
      <c r="K22">
        <v>0.16819999999999999</v>
      </c>
      <c r="L22">
        <v>34458</v>
      </c>
      <c r="M22" s="78">
        <f t="shared" si="6"/>
        <v>1.0843126437045647</v>
      </c>
      <c r="N22" s="78">
        <f t="shared" si="7"/>
        <v>5986.3997788619208</v>
      </c>
      <c r="O22" s="78">
        <f t="shared" si="8"/>
        <v>0.57957505207071736</v>
      </c>
      <c r="P22">
        <v>0.16958000000000001</v>
      </c>
      <c r="Q22">
        <v>28481</v>
      </c>
      <c r="R22" s="78">
        <f t="shared" si="9"/>
        <v>1.0694484743707575</v>
      </c>
      <c r="S22" s="78">
        <f t="shared" si="10"/>
        <v>6960.8699198159266</v>
      </c>
      <c r="T22" s="78">
        <f t="shared" si="11"/>
        <v>0.58057271540585598</v>
      </c>
      <c r="AA22" s="39" t="s">
        <v>9</v>
      </c>
      <c r="AB22" s="2">
        <f t="shared" ref="AB22:AD22" si="13">(4*AB19)/AB20</f>
        <v>3.6200886621728305E-3</v>
      </c>
      <c r="AC22" s="2">
        <f t="shared" si="13"/>
        <v>4.729758814964867E-3</v>
      </c>
      <c r="AD22" s="2">
        <f t="shared" si="13"/>
        <v>5.5761115572753152E-3</v>
      </c>
    </row>
    <row r="23" spans="1:30" ht="15.75" thickBot="1" x14ac:dyDescent="0.3">
      <c r="H23" s="1"/>
      <c r="I23" s="1"/>
      <c r="J23" s="78"/>
      <c r="K23">
        <v>0.16711999999999999</v>
      </c>
      <c r="L23">
        <v>34268</v>
      </c>
      <c r="M23" s="78">
        <f t="shared" si="6"/>
        <v>1.0773503508674604</v>
      </c>
      <c r="N23" s="78">
        <f t="shared" si="7"/>
        <v>5947.9615400915827</v>
      </c>
      <c r="O23" s="78">
        <f t="shared" si="8"/>
        <v>0.58385298302269251</v>
      </c>
      <c r="P23">
        <v>0.16841</v>
      </c>
      <c r="Q23">
        <v>28519</v>
      </c>
      <c r="R23" s="78">
        <f t="shared" si="9"/>
        <v>1.0620699231559103</v>
      </c>
      <c r="S23" s="78">
        <f t="shared" si="10"/>
        <v>6912.8441042351697</v>
      </c>
      <c r="T23" s="78">
        <f t="shared" si="11"/>
        <v>0.58945301227719793</v>
      </c>
      <c r="AA23" s="40" t="s">
        <v>11</v>
      </c>
      <c r="AB23" s="41">
        <f t="shared" ref="AB23:AD23" si="14">120/1000</f>
        <v>0.12</v>
      </c>
      <c r="AC23" s="41">
        <f t="shared" si="14"/>
        <v>0.12</v>
      </c>
      <c r="AD23" s="41">
        <f t="shared" si="14"/>
        <v>0.12</v>
      </c>
    </row>
    <row r="24" spans="1:30" ht="15.75" thickBot="1" x14ac:dyDescent="0.3">
      <c r="H24" s="1"/>
      <c r="I24" s="1"/>
      <c r="J24" s="78"/>
      <c r="K24">
        <v>0.1658</v>
      </c>
      <c r="L24">
        <v>34323</v>
      </c>
      <c r="M24" s="78">
        <f t="shared" si="6"/>
        <v>1.0688408818443331</v>
      </c>
      <c r="N24" s="78">
        <f t="shared" si="7"/>
        <v>5900.9814704833925</v>
      </c>
      <c r="O24" s="78">
        <f t="shared" si="8"/>
        <v>0.59413862533282491</v>
      </c>
      <c r="P24">
        <v>0.16850000000000001</v>
      </c>
      <c r="Q24">
        <v>28492</v>
      </c>
      <c r="R24" s="78">
        <f t="shared" si="9"/>
        <v>1.0626375040185909</v>
      </c>
      <c r="S24" s="78">
        <f t="shared" si="10"/>
        <v>6916.5383977413821</v>
      </c>
      <c r="T24" s="78">
        <f t="shared" si="11"/>
        <v>0.58826603655211396</v>
      </c>
      <c r="AA24" s="1"/>
      <c r="AB24" s="1"/>
      <c r="AC24" s="1"/>
      <c r="AD24" s="1"/>
    </row>
    <row r="25" spans="1:30" ht="20.25" x14ac:dyDescent="0.3">
      <c r="H25" s="1"/>
      <c r="I25" s="1"/>
      <c r="J25" s="78"/>
      <c r="K25">
        <v>0.16650999999999999</v>
      </c>
      <c r="L25">
        <v>34062</v>
      </c>
      <c r="M25" s="78">
        <f t="shared" si="6"/>
        <v>1.073417944727985</v>
      </c>
      <c r="N25" s="78">
        <f t="shared" si="7"/>
        <v>5926.2510533787072</v>
      </c>
      <c r="O25" s="78">
        <f t="shared" si="8"/>
        <v>0.5846030840752644</v>
      </c>
      <c r="P25">
        <v>0.16808999999999999</v>
      </c>
      <c r="Q25">
        <v>28253</v>
      </c>
      <c r="R25" s="78">
        <f t="shared" si="9"/>
        <v>1.0600518578663793</v>
      </c>
      <c r="S25" s="78">
        <f t="shared" si="10"/>
        <v>6899.7088384353037</v>
      </c>
      <c r="T25" s="78">
        <f t="shared" si="11"/>
        <v>0.58618063229465889</v>
      </c>
      <c r="AA25" s="103" t="s">
        <v>27</v>
      </c>
      <c r="AB25" s="104"/>
      <c r="AC25" s="104"/>
      <c r="AD25" s="105"/>
    </row>
    <row r="26" spans="1:30" ht="15.75" x14ac:dyDescent="0.25">
      <c r="H26" s="1"/>
      <c r="I26" s="1"/>
      <c r="J26" s="78"/>
      <c r="K26">
        <v>0.16627</v>
      </c>
      <c r="L26">
        <v>34006</v>
      </c>
      <c r="M26" s="78">
        <f t="shared" si="6"/>
        <v>1.0718707685419619</v>
      </c>
      <c r="N26" s="78">
        <f t="shared" si="7"/>
        <v>5917.7092225408542</v>
      </c>
      <c r="O26" s="78">
        <f t="shared" si="8"/>
        <v>0.58532807597204073</v>
      </c>
      <c r="P26">
        <v>0.16763</v>
      </c>
      <c r="Q26">
        <v>28303</v>
      </c>
      <c r="R26" s="78">
        <f t="shared" si="9"/>
        <v>1.0571508890126788</v>
      </c>
      <c r="S26" s="78">
        <f t="shared" si="10"/>
        <v>6880.8268938479987</v>
      </c>
      <c r="T26" s="78">
        <f t="shared" si="11"/>
        <v>0.59044524744337301</v>
      </c>
      <c r="AA26" s="77" t="s">
        <v>25</v>
      </c>
      <c r="AB26" s="108" t="s">
        <v>26</v>
      </c>
      <c r="AC26" s="108"/>
      <c r="AD26" s="109"/>
    </row>
    <row r="27" spans="1:30" ht="16.5" thickBot="1" x14ac:dyDescent="0.3">
      <c r="H27" s="1"/>
      <c r="I27" s="1"/>
      <c r="J27" s="78"/>
      <c r="K27">
        <v>0.16536999999999999</v>
      </c>
      <c r="L27">
        <v>33754</v>
      </c>
      <c r="M27" s="78">
        <f t="shared" si="6"/>
        <v>1.0660688578443749</v>
      </c>
      <c r="N27" s="78">
        <f t="shared" si="7"/>
        <v>5885.6773568989056</v>
      </c>
      <c r="O27" s="78">
        <f t="shared" si="8"/>
        <v>0.58733163347180328</v>
      </c>
      <c r="P27">
        <v>0.16758999999999999</v>
      </c>
      <c r="Q27">
        <v>28315</v>
      </c>
      <c r="R27" s="78">
        <f t="shared" si="9"/>
        <v>1.0568986308514874</v>
      </c>
      <c r="S27" s="78">
        <f t="shared" si="10"/>
        <v>6879.1849856230147</v>
      </c>
      <c r="T27" s="78">
        <f t="shared" si="11"/>
        <v>0.59097759178973741</v>
      </c>
      <c r="AA27" s="76">
        <v>8.5374248628593903E-4</v>
      </c>
      <c r="AB27" s="101">
        <v>996.55</v>
      </c>
      <c r="AC27" s="101"/>
      <c r="AD27" s="102"/>
    </row>
    <row r="28" spans="1:30" x14ac:dyDescent="0.25">
      <c r="H28" s="1"/>
      <c r="I28" s="1"/>
      <c r="J28" s="78"/>
      <c r="K28">
        <v>0.16531999999999999</v>
      </c>
      <c r="L28">
        <v>33826</v>
      </c>
      <c r="M28" s="78">
        <f t="shared" si="6"/>
        <v>1.0657465294722868</v>
      </c>
      <c r="N28" s="78">
        <f t="shared" si="7"/>
        <v>5883.8978088076865</v>
      </c>
      <c r="O28" s="78">
        <f t="shared" si="8"/>
        <v>0.58894054035598198</v>
      </c>
      <c r="P28">
        <v>0.16639000000000001</v>
      </c>
      <c r="Q28">
        <v>28185</v>
      </c>
      <c r="R28" s="78">
        <f t="shared" si="9"/>
        <v>1.0493308860157469</v>
      </c>
      <c r="S28" s="78">
        <f t="shared" si="10"/>
        <v>6829.9277388735227</v>
      </c>
      <c r="T28" s="78">
        <f t="shared" si="11"/>
        <v>0.59677998005364841</v>
      </c>
    </row>
    <row r="29" spans="1:30" x14ac:dyDescent="0.25">
      <c r="H29" s="1"/>
      <c r="I29" s="1"/>
      <c r="J29" s="78"/>
      <c r="K29">
        <v>0.16492999999999999</v>
      </c>
      <c r="L29">
        <v>33441</v>
      </c>
      <c r="M29" s="78">
        <f t="shared" si="6"/>
        <v>1.0632323681699991</v>
      </c>
      <c r="N29" s="78">
        <f t="shared" si="7"/>
        <v>5870.0173336961752</v>
      </c>
      <c r="O29" s="78">
        <f t="shared" si="8"/>
        <v>0.58499416878122845</v>
      </c>
      <c r="P29">
        <v>0.1668</v>
      </c>
      <c r="Q29">
        <v>28171</v>
      </c>
      <c r="R29" s="78">
        <f t="shared" si="9"/>
        <v>1.0519165321679582</v>
      </c>
      <c r="S29" s="78">
        <f t="shared" si="10"/>
        <v>6846.7572981795993</v>
      </c>
      <c r="T29" s="78">
        <f t="shared" si="11"/>
        <v>0.59355479936296363</v>
      </c>
    </row>
    <row r="30" spans="1:30" x14ac:dyDescent="0.25">
      <c r="H30" s="1"/>
      <c r="I30" s="1"/>
      <c r="J30" s="78"/>
      <c r="K30">
        <v>0.16377</v>
      </c>
      <c r="L30">
        <v>33154</v>
      </c>
      <c r="M30" s="78">
        <f t="shared" si="6"/>
        <v>1.0557543499375539</v>
      </c>
      <c r="N30" s="78">
        <f t="shared" si="7"/>
        <v>5828.7318179798867</v>
      </c>
      <c r="O30" s="78">
        <f t="shared" si="8"/>
        <v>0.58821870981644753</v>
      </c>
      <c r="P30">
        <v>0.16638</v>
      </c>
      <c r="Q30">
        <v>28008</v>
      </c>
      <c r="R30" s="78">
        <f t="shared" si="9"/>
        <v>1.0492678214754489</v>
      </c>
      <c r="S30" s="78">
        <f t="shared" si="10"/>
        <v>6829.5172618172764</v>
      </c>
      <c r="T30" s="78">
        <f t="shared" si="11"/>
        <v>0.59310352851533776</v>
      </c>
    </row>
    <row r="31" spans="1:30" x14ac:dyDescent="0.25">
      <c r="H31" s="1"/>
      <c r="I31" s="1"/>
      <c r="J31" s="78"/>
      <c r="K31">
        <v>0.16341</v>
      </c>
      <c r="L31">
        <v>33237</v>
      </c>
      <c r="M31" s="78">
        <f t="shared" si="6"/>
        <v>1.0534335856585191</v>
      </c>
      <c r="N31" s="78">
        <f t="shared" si="7"/>
        <v>5815.9190717231077</v>
      </c>
      <c r="O31" s="78">
        <f t="shared" si="8"/>
        <v>0.59229239487400598</v>
      </c>
      <c r="P31">
        <v>0.16594999999999999</v>
      </c>
      <c r="Q31">
        <v>27852</v>
      </c>
      <c r="R31" s="78">
        <f t="shared" si="9"/>
        <v>1.0465560462426418</v>
      </c>
      <c r="S31" s="78">
        <f t="shared" si="10"/>
        <v>6811.8667483987074</v>
      </c>
      <c r="T31" s="78">
        <f t="shared" si="11"/>
        <v>0.59286050954861191</v>
      </c>
    </row>
    <row r="32" spans="1:30" x14ac:dyDescent="0.25">
      <c r="H32" s="1"/>
      <c r="I32" s="1"/>
      <c r="J32" s="78"/>
      <c r="K32">
        <v>0.16306000000000001</v>
      </c>
      <c r="L32">
        <v>33091</v>
      </c>
      <c r="M32" s="78">
        <f t="shared" si="6"/>
        <v>1.0511772870539022</v>
      </c>
      <c r="N32" s="78">
        <f t="shared" si="7"/>
        <v>5803.4622350845721</v>
      </c>
      <c r="O32" s="78">
        <f t="shared" si="8"/>
        <v>0.5922248338838656</v>
      </c>
      <c r="P32">
        <v>0.16516</v>
      </c>
      <c r="Q32">
        <v>27747</v>
      </c>
      <c r="R32" s="78">
        <f t="shared" si="9"/>
        <v>1.0415739475591126</v>
      </c>
      <c r="S32" s="78">
        <f t="shared" si="10"/>
        <v>6779.4390609552911</v>
      </c>
      <c r="T32" s="78">
        <f t="shared" si="11"/>
        <v>0.59628918932035768</v>
      </c>
    </row>
    <row r="33" spans="8:20" x14ac:dyDescent="0.25">
      <c r="H33" s="1"/>
      <c r="I33" s="1"/>
      <c r="J33" s="78"/>
      <c r="K33">
        <v>0.16339000000000001</v>
      </c>
      <c r="L33">
        <v>32901</v>
      </c>
      <c r="M33" s="78">
        <f t="shared" si="6"/>
        <v>1.053304654309684</v>
      </c>
      <c r="N33" s="78">
        <f t="shared" si="7"/>
        <v>5815.2072524866198</v>
      </c>
      <c r="O33" s="78">
        <f t="shared" si="8"/>
        <v>0.5864483271681693</v>
      </c>
      <c r="P33">
        <v>0.16486000000000001</v>
      </c>
      <c r="Q33">
        <v>27644.000000000004</v>
      </c>
      <c r="R33" s="78">
        <f t="shared" si="9"/>
        <v>1.0396820113501775</v>
      </c>
      <c r="S33" s="78">
        <f t="shared" si="10"/>
        <v>6767.1247492679186</v>
      </c>
      <c r="T33" s="78">
        <f t="shared" si="11"/>
        <v>0.59623977345699442</v>
      </c>
    </row>
    <row r="34" spans="8:20" x14ac:dyDescent="0.25">
      <c r="H34" s="1"/>
      <c r="I34" s="1"/>
      <c r="J34" s="78"/>
      <c r="K34">
        <v>0.16306999999999999</v>
      </c>
      <c r="L34">
        <v>32650</v>
      </c>
      <c r="M34" s="78">
        <f t="shared" si="6"/>
        <v>1.0512417527283195</v>
      </c>
      <c r="N34" s="78">
        <f t="shared" si="7"/>
        <v>5803.8181447028146</v>
      </c>
      <c r="O34" s="78">
        <f t="shared" si="8"/>
        <v>0.58426065651832149</v>
      </c>
      <c r="P34">
        <v>0.16355</v>
      </c>
      <c r="Q34">
        <v>27213</v>
      </c>
      <c r="R34" s="78">
        <f t="shared" si="9"/>
        <v>1.0314205565711605</v>
      </c>
      <c r="S34" s="78">
        <f t="shared" si="10"/>
        <v>6713.3522548997207</v>
      </c>
      <c r="T34" s="78">
        <f t="shared" si="11"/>
        <v>0.59638398783110924</v>
      </c>
    </row>
    <row r="35" spans="8:20" x14ac:dyDescent="0.25">
      <c r="H35" s="1"/>
      <c r="I35" s="1"/>
      <c r="J35" s="78"/>
      <c r="K35">
        <v>0.16206000000000001</v>
      </c>
      <c r="L35">
        <v>32545</v>
      </c>
      <c r="M35" s="78">
        <f t="shared" si="6"/>
        <v>1.0447307196121389</v>
      </c>
      <c r="N35" s="78">
        <f t="shared" si="7"/>
        <v>5767.8712732601853</v>
      </c>
      <c r="O35" s="78">
        <f t="shared" si="8"/>
        <v>0.58966344567960505</v>
      </c>
      <c r="P35">
        <v>0.16345999999999999</v>
      </c>
      <c r="Q35">
        <v>27089.999999999996</v>
      </c>
      <c r="R35" s="78">
        <f t="shared" si="9"/>
        <v>1.0308529757084799</v>
      </c>
      <c r="S35" s="78">
        <f t="shared" si="10"/>
        <v>6709.6579613935091</v>
      </c>
      <c r="T35" s="78">
        <f t="shared" si="11"/>
        <v>0.59434233451306817</v>
      </c>
    </row>
    <row r="36" spans="8:20" x14ac:dyDescent="0.25">
      <c r="H36" s="1"/>
      <c r="I36" s="1"/>
      <c r="J36" s="78"/>
      <c r="K36">
        <v>0.16102</v>
      </c>
      <c r="L36">
        <v>32512.999999999996</v>
      </c>
      <c r="M36" s="78">
        <f t="shared" si="6"/>
        <v>1.0380262894727053</v>
      </c>
      <c r="N36" s="78">
        <f t="shared" si="7"/>
        <v>5730.856672962821</v>
      </c>
      <c r="O36" s="78">
        <f t="shared" si="8"/>
        <v>0.59671780771311078</v>
      </c>
      <c r="P36">
        <v>0.16438</v>
      </c>
      <c r="Q36">
        <v>27166</v>
      </c>
      <c r="R36" s="78">
        <f t="shared" si="9"/>
        <v>1.0366549134158811</v>
      </c>
      <c r="S36" s="78">
        <f t="shared" si="10"/>
        <v>6747.4218505681201</v>
      </c>
      <c r="T36" s="78">
        <f t="shared" si="11"/>
        <v>0.58935692929311534</v>
      </c>
    </row>
    <row r="37" spans="8:20" x14ac:dyDescent="0.25">
      <c r="H37" s="1"/>
      <c r="I37" s="1"/>
      <c r="J37" s="78"/>
      <c r="K37">
        <v>0.16158999999999998</v>
      </c>
      <c r="L37">
        <v>32268.999999999996</v>
      </c>
      <c r="M37" s="78">
        <f t="shared" si="6"/>
        <v>1.0417008329145101</v>
      </c>
      <c r="N37" s="78">
        <f t="shared" si="7"/>
        <v>5751.1435212027218</v>
      </c>
      <c r="O37" s="78">
        <f t="shared" si="8"/>
        <v>0.58806880785421212</v>
      </c>
      <c r="P37">
        <v>0.16374</v>
      </c>
      <c r="Q37">
        <v>27012.000000000004</v>
      </c>
      <c r="R37" s="78">
        <f t="shared" si="9"/>
        <v>1.0326187828368194</v>
      </c>
      <c r="S37" s="78">
        <f t="shared" si="10"/>
        <v>6721.151318968391</v>
      </c>
      <c r="T37" s="78">
        <f t="shared" si="11"/>
        <v>0.59060595131000937</v>
      </c>
    </row>
    <row r="38" spans="8:20" x14ac:dyDescent="0.25">
      <c r="H38" s="1"/>
      <c r="I38" s="1"/>
      <c r="J38" s="78"/>
      <c r="K38">
        <v>0.16181000000000001</v>
      </c>
      <c r="L38">
        <v>32174.000000000004</v>
      </c>
      <c r="M38" s="78">
        <f t="shared" si="6"/>
        <v>1.0431190777516981</v>
      </c>
      <c r="N38" s="78">
        <f t="shared" si="7"/>
        <v>5758.9735328040879</v>
      </c>
      <c r="O38" s="78">
        <f t="shared" si="8"/>
        <v>0.58474422434270068</v>
      </c>
      <c r="P38">
        <v>0.16278000000000001</v>
      </c>
      <c r="Q38">
        <v>26793</v>
      </c>
      <c r="R38" s="78">
        <f t="shared" si="9"/>
        <v>1.0265645869682269</v>
      </c>
      <c r="S38" s="78">
        <f t="shared" si="10"/>
        <v>6681.7455215687969</v>
      </c>
      <c r="T38" s="78">
        <f t="shared" si="11"/>
        <v>0.59274773853753193</v>
      </c>
    </row>
    <row r="39" spans="8:20" x14ac:dyDescent="0.25">
      <c r="H39" s="1"/>
      <c r="I39" s="1"/>
      <c r="J39" s="78"/>
      <c r="K39">
        <v>0.16042999999999999</v>
      </c>
      <c r="L39">
        <v>31996.000000000004</v>
      </c>
      <c r="M39" s="78">
        <f t="shared" si="6"/>
        <v>1.0342228146820649</v>
      </c>
      <c r="N39" s="78">
        <f t="shared" si="7"/>
        <v>5709.8580054864324</v>
      </c>
      <c r="O39" s="78">
        <f t="shared" si="8"/>
        <v>0.59155634954975767</v>
      </c>
      <c r="P39">
        <v>0.16286999999999999</v>
      </c>
      <c r="Q39">
        <v>26797</v>
      </c>
      <c r="R39" s="78">
        <f t="shared" si="9"/>
        <v>1.0271321678309073</v>
      </c>
      <c r="S39" s="78">
        <f t="shared" si="10"/>
        <v>6685.4398150750076</v>
      </c>
      <c r="T39" s="78">
        <f t="shared" si="11"/>
        <v>0.59218122416775676</v>
      </c>
    </row>
    <row r="40" spans="8:20" x14ac:dyDescent="0.25">
      <c r="H40" s="1"/>
      <c r="I40" s="1"/>
      <c r="J40" s="78"/>
      <c r="K40">
        <v>0.16012999999999999</v>
      </c>
      <c r="L40">
        <v>31780.999999999996</v>
      </c>
      <c r="M40" s="78">
        <f t="shared" si="6"/>
        <v>1.0322888444495359</v>
      </c>
      <c r="N40" s="78">
        <f t="shared" si="7"/>
        <v>5699.1807169391168</v>
      </c>
      <c r="O40" s="78">
        <f t="shared" si="8"/>
        <v>0.58978503697911799</v>
      </c>
      <c r="P40">
        <v>0.16227</v>
      </c>
      <c r="Q40">
        <v>26734.999999999996</v>
      </c>
      <c r="R40" s="78">
        <f t="shared" si="9"/>
        <v>1.0233482954130371</v>
      </c>
      <c r="S40" s="78">
        <f t="shared" si="10"/>
        <v>6660.8111917002616</v>
      </c>
      <c r="T40" s="78">
        <f t="shared" si="11"/>
        <v>0.59518827344975811</v>
      </c>
    </row>
    <row r="41" spans="8:20" x14ac:dyDescent="0.25">
      <c r="H41" s="1"/>
      <c r="I41" s="1"/>
      <c r="J41" s="78"/>
      <c r="K41">
        <v>0.15864999999999999</v>
      </c>
      <c r="L41">
        <v>31527</v>
      </c>
      <c r="M41" s="78">
        <f t="shared" si="6"/>
        <v>1.0227479246357265</v>
      </c>
      <c r="N41" s="78">
        <f t="shared" si="7"/>
        <v>5646.506093439024</v>
      </c>
      <c r="O41" s="78">
        <f t="shared" si="8"/>
        <v>0.59603819800528357</v>
      </c>
      <c r="P41">
        <v>0.16208999999999998</v>
      </c>
      <c r="Q41">
        <v>26655</v>
      </c>
      <c r="R41" s="78">
        <f t="shared" si="9"/>
        <v>1.0222131336876759</v>
      </c>
      <c r="S41" s="78">
        <f t="shared" si="10"/>
        <v>6653.4226046878366</v>
      </c>
      <c r="T41" s="78">
        <f t="shared" si="11"/>
        <v>0.59472595486559054</v>
      </c>
    </row>
    <row r="42" spans="8:20" x14ac:dyDescent="0.25">
      <c r="H42" s="1"/>
      <c r="I42" s="1"/>
      <c r="J42" s="78"/>
      <c r="K42">
        <v>0.15923999999999999</v>
      </c>
      <c r="L42">
        <v>31530.000000000004</v>
      </c>
      <c r="M42" s="78">
        <f t="shared" si="6"/>
        <v>1.0265513994263666</v>
      </c>
      <c r="N42" s="78">
        <f t="shared" si="7"/>
        <v>5667.5047609154126</v>
      </c>
      <c r="O42" s="78">
        <f t="shared" si="8"/>
        <v>0.59168591637123047</v>
      </c>
      <c r="P42">
        <v>0.16170000000000001</v>
      </c>
      <c r="Q42">
        <v>26443</v>
      </c>
      <c r="R42" s="78">
        <f t="shared" si="9"/>
        <v>1.0197536166160603</v>
      </c>
      <c r="S42" s="78">
        <f t="shared" si="10"/>
        <v>6637.4139994942516</v>
      </c>
      <c r="T42" s="78">
        <f t="shared" si="11"/>
        <v>0.59284523711330894</v>
      </c>
    </row>
    <row r="43" spans="8:20" x14ac:dyDescent="0.25">
      <c r="H43" s="1"/>
      <c r="I43" s="1"/>
      <c r="J43" s="78"/>
      <c r="K43">
        <v>0.15906000000000001</v>
      </c>
      <c r="L43">
        <v>31524.999999999996</v>
      </c>
      <c r="M43" s="78">
        <f t="shared" si="6"/>
        <v>1.0253910172868494</v>
      </c>
      <c r="N43" s="78">
        <f t="shared" si="7"/>
        <v>5661.0983877870231</v>
      </c>
      <c r="O43" s="78">
        <f t="shared" si="8"/>
        <v>0.59293179346134106</v>
      </c>
      <c r="P43">
        <v>0.16122</v>
      </c>
      <c r="Q43">
        <v>26323.999999999996</v>
      </c>
      <c r="R43" s="78">
        <f t="shared" si="9"/>
        <v>1.016726518681764</v>
      </c>
      <c r="S43" s="78">
        <f t="shared" si="10"/>
        <v>6617.7111007944541</v>
      </c>
      <c r="T43" s="78">
        <f t="shared" si="11"/>
        <v>0.59369678676655768</v>
      </c>
    </row>
    <row r="44" spans="8:20" x14ac:dyDescent="0.25">
      <c r="H44" s="1"/>
      <c r="I44" s="1"/>
      <c r="J44" s="78"/>
      <c r="K44">
        <v>0.15841</v>
      </c>
      <c r="L44">
        <v>31274.999999999996</v>
      </c>
      <c r="M44" s="78">
        <f t="shared" si="6"/>
        <v>1.0212007484497032</v>
      </c>
      <c r="N44" s="78">
        <f t="shared" si="7"/>
        <v>5637.964262601171</v>
      </c>
      <c r="O44" s="78">
        <f t="shared" si="8"/>
        <v>0.59306695946059051</v>
      </c>
      <c r="P44">
        <v>0.16172</v>
      </c>
      <c r="Q44">
        <v>26007.999999999996</v>
      </c>
      <c r="R44" s="78">
        <f t="shared" si="9"/>
        <v>1.019879745696656</v>
      </c>
      <c r="S44" s="78">
        <f t="shared" si="10"/>
        <v>6638.2349536067431</v>
      </c>
      <c r="T44" s="78">
        <f t="shared" si="11"/>
        <v>0.58294843550352615</v>
      </c>
    </row>
    <row r="45" spans="8:20" x14ac:dyDescent="0.25">
      <c r="H45" s="1"/>
      <c r="I45" s="1"/>
      <c r="J45" s="78"/>
      <c r="K45">
        <v>0.15739999999999998</v>
      </c>
      <c r="L45">
        <v>31147.000000000004</v>
      </c>
      <c r="M45" s="78">
        <f t="shared" si="6"/>
        <v>1.0146897153335224</v>
      </c>
      <c r="N45" s="78">
        <f t="shared" si="7"/>
        <v>5602.0173911585398</v>
      </c>
      <c r="O45" s="78">
        <f t="shared" si="8"/>
        <v>0.59824401979463293</v>
      </c>
      <c r="P45">
        <v>0.15922</v>
      </c>
      <c r="Q45">
        <v>25774.999999999996</v>
      </c>
      <c r="R45" s="78">
        <f t="shared" si="9"/>
        <v>1.0041136106221962</v>
      </c>
      <c r="S45" s="78">
        <f t="shared" si="10"/>
        <v>6535.6156895452987</v>
      </c>
      <c r="T45" s="78">
        <f t="shared" si="11"/>
        <v>0.59601073863311471</v>
      </c>
    </row>
    <row r="46" spans="8:20" x14ac:dyDescent="0.25">
      <c r="H46" s="1"/>
      <c r="I46" s="1"/>
      <c r="J46" s="78"/>
      <c r="K46">
        <v>0.15817999999999999</v>
      </c>
      <c r="L46">
        <v>30943</v>
      </c>
      <c r="M46" s="78">
        <f t="shared" si="6"/>
        <v>1.0197180379380977</v>
      </c>
      <c r="N46" s="78">
        <f t="shared" si="7"/>
        <v>5629.7783413815614</v>
      </c>
      <c r="O46" s="78">
        <f t="shared" si="8"/>
        <v>0.58847887061319382</v>
      </c>
      <c r="P46">
        <v>0.15958</v>
      </c>
      <c r="Q46">
        <v>25748</v>
      </c>
      <c r="R46" s="78">
        <f t="shared" si="9"/>
        <v>1.0063839340729184</v>
      </c>
      <c r="S46" s="78">
        <f t="shared" si="10"/>
        <v>6550.3928635701459</v>
      </c>
      <c r="T46" s="78">
        <f t="shared" si="11"/>
        <v>0.59270314119858369</v>
      </c>
    </row>
    <row r="47" spans="8:20" x14ac:dyDescent="0.25">
      <c r="H47" s="1"/>
      <c r="I47" s="1"/>
      <c r="J47" s="78"/>
      <c r="K47">
        <v>0.15728999999999999</v>
      </c>
      <c r="L47">
        <v>30652</v>
      </c>
      <c r="M47" s="78">
        <f t="shared" si="6"/>
        <v>1.0139805929149286</v>
      </c>
      <c r="N47" s="78">
        <f t="shared" si="7"/>
        <v>5598.1023853578572</v>
      </c>
      <c r="O47" s="78">
        <f t="shared" si="8"/>
        <v>0.58956024570853427</v>
      </c>
      <c r="P47">
        <v>0.159</v>
      </c>
      <c r="Q47">
        <v>25709</v>
      </c>
      <c r="R47" s="78">
        <f t="shared" si="9"/>
        <v>1.0027261907356435</v>
      </c>
      <c r="S47" s="78">
        <f t="shared" si="10"/>
        <v>6526.5851943078915</v>
      </c>
      <c r="T47" s="78">
        <f t="shared" si="11"/>
        <v>0.59613083385844812</v>
      </c>
    </row>
    <row r="48" spans="8:20" x14ac:dyDescent="0.25">
      <c r="H48" s="1"/>
      <c r="I48" s="1"/>
      <c r="J48" s="78"/>
      <c r="K48">
        <v>0.15687999999999999</v>
      </c>
      <c r="L48">
        <v>30703.999999999996</v>
      </c>
      <c r="M48" s="78">
        <f t="shared" si="6"/>
        <v>1.0113375002638056</v>
      </c>
      <c r="N48" s="78">
        <f t="shared" si="7"/>
        <v>5583.510091009859</v>
      </c>
      <c r="O48" s="78">
        <f t="shared" si="8"/>
        <v>0.59365126180959682</v>
      </c>
      <c r="P48">
        <v>0.15917999999999999</v>
      </c>
      <c r="Q48">
        <v>25740</v>
      </c>
      <c r="R48" s="78">
        <f t="shared" si="9"/>
        <v>1.0038613524610047</v>
      </c>
      <c r="S48" s="78">
        <f t="shared" si="10"/>
        <v>6533.9737813203146</v>
      </c>
      <c r="T48" s="78">
        <f t="shared" si="11"/>
        <v>0.59550058405411377</v>
      </c>
    </row>
    <row r="49" spans="8:20" x14ac:dyDescent="0.25">
      <c r="H49" s="1"/>
      <c r="I49" s="1"/>
      <c r="J49" s="78"/>
      <c r="K49">
        <v>0.15712999999999999</v>
      </c>
      <c r="L49">
        <v>30516</v>
      </c>
      <c r="M49" s="78">
        <f t="shared" si="6"/>
        <v>1.0129491421242465</v>
      </c>
      <c r="N49" s="78">
        <f t="shared" si="7"/>
        <v>5592.4078314659555</v>
      </c>
      <c r="O49" s="78">
        <f t="shared" si="8"/>
        <v>0.5881403617995602</v>
      </c>
      <c r="P49">
        <v>0.15806000000000001</v>
      </c>
      <c r="Q49">
        <v>25461</v>
      </c>
      <c r="R49" s="78">
        <f t="shared" si="9"/>
        <v>0.99679812394764677</v>
      </c>
      <c r="S49" s="78">
        <f t="shared" si="10"/>
        <v>6488.0003510207889</v>
      </c>
      <c r="T49" s="78">
        <f t="shared" si="11"/>
        <v>0.59742329336784439</v>
      </c>
    </row>
    <row r="50" spans="8:20" x14ac:dyDescent="0.25">
      <c r="H50" s="1"/>
      <c r="I50" s="1"/>
      <c r="J50" s="78"/>
      <c r="K50">
        <v>0.15703999999999999</v>
      </c>
      <c r="L50">
        <v>30264.999999999996</v>
      </c>
      <c r="M50" s="78">
        <f t="shared" si="6"/>
        <v>1.0123689510544878</v>
      </c>
      <c r="N50" s="78">
        <f t="shared" si="7"/>
        <v>5589.2046449017607</v>
      </c>
      <c r="O50" s="78">
        <f t="shared" si="8"/>
        <v>0.58397156965090791</v>
      </c>
      <c r="P50">
        <v>0.15767999999999999</v>
      </c>
      <c r="Q50">
        <v>25162</v>
      </c>
      <c r="R50" s="78">
        <f t="shared" si="9"/>
        <v>0.99440167141632874</v>
      </c>
      <c r="S50" s="78">
        <f t="shared" si="10"/>
        <v>6472.4022228834474</v>
      </c>
      <c r="T50" s="78">
        <f t="shared" si="11"/>
        <v>0.59325660948597214</v>
      </c>
    </row>
    <row r="51" spans="8:20" x14ac:dyDescent="0.25">
      <c r="H51" s="1"/>
      <c r="I51" s="1"/>
      <c r="J51" s="78"/>
      <c r="K51">
        <v>0.15611</v>
      </c>
      <c r="L51">
        <v>30162</v>
      </c>
      <c r="M51" s="78">
        <f t="shared" si="6"/>
        <v>1.0063736433336481</v>
      </c>
      <c r="N51" s="78">
        <f t="shared" si="7"/>
        <v>5556.1050504050809</v>
      </c>
      <c r="O51" s="78">
        <f t="shared" si="8"/>
        <v>0.5889389630201739</v>
      </c>
      <c r="P51">
        <v>0.15776999999999999</v>
      </c>
      <c r="Q51">
        <v>25139</v>
      </c>
      <c r="R51" s="78">
        <f t="shared" si="9"/>
        <v>0.99496925227900934</v>
      </c>
      <c r="S51" s="78">
        <f t="shared" si="10"/>
        <v>6476.0965163896608</v>
      </c>
      <c r="T51" s="78">
        <f t="shared" si="11"/>
        <v>0.59203829171693145</v>
      </c>
    </row>
    <row r="52" spans="8:20" x14ac:dyDescent="0.25">
      <c r="H52" s="1"/>
      <c r="I52" s="1"/>
      <c r="J52" s="78"/>
      <c r="K52">
        <v>0.15561</v>
      </c>
      <c r="L52">
        <v>29981.000000000004</v>
      </c>
      <c r="M52" s="78">
        <f t="shared" si="6"/>
        <v>1.0031503596127664</v>
      </c>
      <c r="N52" s="78">
        <f t="shared" si="7"/>
        <v>5538.309569492887</v>
      </c>
      <c r="O52" s="78">
        <f t="shared" si="8"/>
        <v>0.589172826232783</v>
      </c>
      <c r="P52">
        <v>0.15722</v>
      </c>
      <c r="Q52">
        <v>24938</v>
      </c>
      <c r="R52" s="78">
        <f t="shared" si="9"/>
        <v>0.99150070256262823</v>
      </c>
      <c r="S52" s="78">
        <f t="shared" si="10"/>
        <v>6453.5202782961424</v>
      </c>
      <c r="T52" s="78">
        <f t="shared" si="11"/>
        <v>0.59142092563183457</v>
      </c>
    </row>
    <row r="53" spans="8:20" x14ac:dyDescent="0.25">
      <c r="H53" s="1"/>
      <c r="I53" s="1"/>
      <c r="J53" s="78"/>
      <c r="K53">
        <v>0.15504000000000001</v>
      </c>
      <c r="L53">
        <v>29931.999999999996</v>
      </c>
      <c r="M53" s="78">
        <f t="shared" si="6"/>
        <v>0.99947581617096148</v>
      </c>
      <c r="N53" s="78">
        <f t="shared" si="7"/>
        <v>5518.0227212529862</v>
      </c>
      <c r="O53" s="78">
        <f t="shared" si="8"/>
        <v>0.59254292406500964</v>
      </c>
      <c r="P53">
        <v>0.15692</v>
      </c>
      <c r="Q53">
        <v>25036.999999999996</v>
      </c>
      <c r="R53" s="78">
        <f t="shared" si="9"/>
        <v>0.9896087663536931</v>
      </c>
      <c r="S53" s="78">
        <f t="shared" si="10"/>
        <v>6441.2059666087698</v>
      </c>
      <c r="T53" s="78">
        <f t="shared" si="11"/>
        <v>0.59604128227373765</v>
      </c>
    </row>
    <row r="54" spans="8:20" x14ac:dyDescent="0.25">
      <c r="H54" s="1"/>
      <c r="I54" s="1"/>
      <c r="J54" s="78"/>
      <c r="K54">
        <v>0.15456999999999999</v>
      </c>
      <c r="L54">
        <v>29745</v>
      </c>
      <c r="M54" s="78">
        <f t="shared" si="6"/>
        <v>0.99644592947333266</v>
      </c>
      <c r="N54" s="78">
        <f t="shared" si="7"/>
        <v>5501.2949691955237</v>
      </c>
      <c r="O54" s="78">
        <f t="shared" si="8"/>
        <v>0.59242742996893571</v>
      </c>
      <c r="P54">
        <v>0.15606999999999999</v>
      </c>
      <c r="Q54">
        <v>24824</v>
      </c>
      <c r="R54" s="78">
        <f t="shared" si="9"/>
        <v>0.98424828042837664</v>
      </c>
      <c r="S54" s="78">
        <f t="shared" si="10"/>
        <v>6406.315416827877</v>
      </c>
      <c r="T54" s="78">
        <f t="shared" si="11"/>
        <v>0.59742521942491222</v>
      </c>
    </row>
    <row r="55" spans="8:20" x14ac:dyDescent="0.25">
      <c r="H55" s="1"/>
      <c r="I55" s="1"/>
      <c r="J55" s="78"/>
      <c r="K55">
        <v>0.15431999999999998</v>
      </c>
      <c r="L55">
        <v>29584</v>
      </c>
      <c r="M55" s="78">
        <f t="shared" si="6"/>
        <v>0.99483428761289183</v>
      </c>
      <c r="N55" s="78">
        <f t="shared" si="7"/>
        <v>5492.3972287394272</v>
      </c>
      <c r="O55" s="78">
        <f t="shared" si="8"/>
        <v>0.59113144720922028</v>
      </c>
      <c r="P55">
        <v>0.15503</v>
      </c>
      <c r="Q55">
        <v>24700</v>
      </c>
      <c r="R55" s="78">
        <f t="shared" si="9"/>
        <v>0.97768956823740139</v>
      </c>
      <c r="S55" s="78">
        <f t="shared" si="10"/>
        <v>6363.6258029783166</v>
      </c>
      <c r="T55" s="78">
        <f t="shared" si="11"/>
        <v>0.60244320335996349</v>
      </c>
    </row>
    <row r="56" spans="8:20" x14ac:dyDescent="0.25">
      <c r="H56" s="1"/>
      <c r="I56" s="1"/>
      <c r="J56" s="78"/>
      <c r="K56">
        <v>0.15348000000000001</v>
      </c>
      <c r="L56">
        <v>29479</v>
      </c>
      <c r="M56" s="78">
        <f t="shared" si="6"/>
        <v>0.98941917096181098</v>
      </c>
      <c r="N56" s="78">
        <f t="shared" si="7"/>
        <v>5462.500820806943</v>
      </c>
      <c r="O56" s="78">
        <f t="shared" si="8"/>
        <v>0.59549862798251807</v>
      </c>
      <c r="P56">
        <v>0.15517999999999998</v>
      </c>
      <c r="Q56">
        <v>24596</v>
      </c>
      <c r="R56" s="78">
        <f t="shared" si="9"/>
        <v>0.97863553634186895</v>
      </c>
      <c r="S56" s="78">
        <f t="shared" si="10"/>
        <v>6369.7829588220029</v>
      </c>
      <c r="T56" s="78">
        <f t="shared" si="11"/>
        <v>0.59874739819510392</v>
      </c>
    </row>
    <row r="57" spans="8:20" x14ac:dyDescent="0.25">
      <c r="H57" s="1"/>
      <c r="I57" s="1"/>
      <c r="J57" s="78"/>
      <c r="K57">
        <v>0.15451000000000001</v>
      </c>
      <c r="L57">
        <v>29434</v>
      </c>
      <c r="M57" s="78">
        <f t="shared" si="6"/>
        <v>0.996059135426827</v>
      </c>
      <c r="N57" s="78">
        <f t="shared" si="7"/>
        <v>5499.1595114860611</v>
      </c>
      <c r="O57" s="78">
        <f t="shared" si="8"/>
        <v>0.58668866777413142</v>
      </c>
      <c r="P57">
        <v>0.15487999999999999</v>
      </c>
      <c r="Q57">
        <v>24141</v>
      </c>
      <c r="R57" s="78">
        <f t="shared" si="9"/>
        <v>0.97674360013293382</v>
      </c>
      <c r="S57" s="78">
        <f t="shared" si="10"/>
        <v>6357.4686471346295</v>
      </c>
      <c r="T57" s="78">
        <f t="shared" si="11"/>
        <v>0.58995002795850493</v>
      </c>
    </row>
    <row r="58" spans="8:20" x14ac:dyDescent="0.25">
      <c r="H58" s="1"/>
      <c r="I58" s="1"/>
      <c r="J58" s="78"/>
      <c r="K58">
        <v>0.15342</v>
      </c>
      <c r="L58">
        <v>29174</v>
      </c>
      <c r="M58" s="78">
        <f t="shared" si="6"/>
        <v>0.9890323769153051</v>
      </c>
      <c r="N58" s="78">
        <f t="shared" si="7"/>
        <v>5460.3653630974786</v>
      </c>
      <c r="O58" s="78">
        <f t="shared" si="8"/>
        <v>0.58979844195801523</v>
      </c>
      <c r="P58">
        <v>0.15448000000000001</v>
      </c>
      <c r="Q58">
        <v>24171</v>
      </c>
      <c r="R58" s="78">
        <f t="shared" si="9"/>
        <v>0.97422101852102028</v>
      </c>
      <c r="S58" s="78">
        <f t="shared" si="10"/>
        <v>6341.0495648848</v>
      </c>
      <c r="T58" s="78">
        <f t="shared" si="11"/>
        <v>0.59374606822157694</v>
      </c>
    </row>
    <row r="59" spans="8:20" x14ac:dyDescent="0.25">
      <c r="H59" s="1"/>
      <c r="I59" s="1"/>
      <c r="J59" s="78"/>
      <c r="K59">
        <v>0.15312999999999999</v>
      </c>
      <c r="L59">
        <v>29242</v>
      </c>
      <c r="M59" s="78">
        <f t="shared" si="6"/>
        <v>0.98716287235719369</v>
      </c>
      <c r="N59" s="78">
        <f t="shared" si="7"/>
        <v>5450.0439841684065</v>
      </c>
      <c r="O59" s="78">
        <f t="shared" si="8"/>
        <v>0.5934144355893155</v>
      </c>
      <c r="P59">
        <v>0.15483</v>
      </c>
      <c r="Q59">
        <v>24295</v>
      </c>
      <c r="R59" s="78">
        <f t="shared" si="9"/>
        <v>0.97642827743144467</v>
      </c>
      <c r="S59" s="78">
        <f t="shared" si="10"/>
        <v>6355.4162618534019</v>
      </c>
      <c r="T59" s="78">
        <f t="shared" si="11"/>
        <v>0.59409695405731489</v>
      </c>
    </row>
    <row r="60" spans="8:20" x14ac:dyDescent="0.25">
      <c r="H60" s="1"/>
      <c r="I60" s="1"/>
      <c r="J60" s="78"/>
      <c r="K60">
        <v>0.15234999999999999</v>
      </c>
      <c r="L60">
        <v>28842</v>
      </c>
      <c r="M60" s="78">
        <f t="shared" si="6"/>
        <v>0.98213454975261849</v>
      </c>
      <c r="N60" s="78">
        <f t="shared" si="7"/>
        <v>5422.283033945384</v>
      </c>
      <c r="O60" s="78">
        <f t="shared" si="8"/>
        <v>0.59130568512908976</v>
      </c>
      <c r="P60">
        <v>0.15382999999999999</v>
      </c>
      <c r="Q60">
        <v>24155</v>
      </c>
      <c r="R60" s="78">
        <f t="shared" si="9"/>
        <v>0.97012182340166064</v>
      </c>
      <c r="S60" s="78">
        <f t="shared" si="10"/>
        <v>6314.3685562288238</v>
      </c>
      <c r="T60" s="78">
        <f t="shared" si="11"/>
        <v>0.5983779914756101</v>
      </c>
    </row>
    <row r="61" spans="8:20" x14ac:dyDescent="0.25">
      <c r="H61" s="1"/>
      <c r="I61" s="1"/>
      <c r="J61" s="78"/>
      <c r="K61">
        <v>0.15140000000000001</v>
      </c>
      <c r="L61">
        <v>28863</v>
      </c>
      <c r="M61" s="78">
        <f t="shared" si="6"/>
        <v>0.97601031068294353</v>
      </c>
      <c r="N61" s="78">
        <f t="shared" si="7"/>
        <v>5388.4716202122172</v>
      </c>
      <c r="O61" s="78">
        <f t="shared" si="8"/>
        <v>0.59918553187283763</v>
      </c>
      <c r="P61">
        <v>0.15325</v>
      </c>
      <c r="Q61">
        <v>23975</v>
      </c>
      <c r="R61" s="78">
        <f t="shared" si="9"/>
        <v>0.966464080064386</v>
      </c>
      <c r="S61" s="78">
        <f t="shared" si="10"/>
        <v>6290.5608869665675</v>
      </c>
      <c r="T61" s="78">
        <f t="shared" si="11"/>
        <v>0.59842303084752257</v>
      </c>
    </row>
    <row r="62" spans="8:20" x14ac:dyDescent="0.25">
      <c r="H62" s="1"/>
      <c r="I62" s="1"/>
      <c r="J62" s="78"/>
      <c r="K62">
        <v>0.15045</v>
      </c>
      <c r="L62">
        <v>28619</v>
      </c>
      <c r="M62" s="78">
        <f t="shared" si="6"/>
        <v>0.96988607161326856</v>
      </c>
      <c r="N62" s="78">
        <f t="shared" si="7"/>
        <v>5354.6602064790495</v>
      </c>
      <c r="O62" s="78">
        <f t="shared" si="8"/>
        <v>0.6016468810616894</v>
      </c>
      <c r="P62">
        <v>0.15256</v>
      </c>
      <c r="Q62">
        <v>23998</v>
      </c>
      <c r="R62" s="78">
        <f t="shared" si="9"/>
        <v>0.96211262678383513</v>
      </c>
      <c r="S62" s="78">
        <f t="shared" si="10"/>
        <v>6262.237970085609</v>
      </c>
      <c r="T62" s="78">
        <f t="shared" si="11"/>
        <v>0.60442767170998246</v>
      </c>
    </row>
    <row r="63" spans="8:20" x14ac:dyDescent="0.25">
      <c r="H63" s="1"/>
      <c r="I63" s="1"/>
      <c r="J63" s="78"/>
      <c r="K63">
        <v>0.15103</v>
      </c>
      <c r="L63">
        <v>28610.000000000004</v>
      </c>
      <c r="M63" s="78">
        <f t="shared" si="6"/>
        <v>0.97362508072949117</v>
      </c>
      <c r="N63" s="78">
        <f t="shared" si="7"/>
        <v>5375.3029643371938</v>
      </c>
      <c r="O63" s="78">
        <f t="shared" si="8"/>
        <v>0.59684699576060152</v>
      </c>
      <c r="P63">
        <v>0.15187</v>
      </c>
      <c r="Q63">
        <v>23758</v>
      </c>
      <c r="R63" s="78">
        <f t="shared" si="9"/>
        <v>0.95776117350328427</v>
      </c>
      <c r="S63" s="78">
        <f t="shared" si="10"/>
        <v>6233.9150532046515</v>
      </c>
      <c r="T63" s="78">
        <f t="shared" si="11"/>
        <v>0.60383258027974906</v>
      </c>
    </row>
    <row r="64" spans="8:20" x14ac:dyDescent="0.25">
      <c r="H64" s="1"/>
      <c r="I64" s="1"/>
      <c r="J64" s="78"/>
      <c r="K64">
        <v>0.15057000000000001</v>
      </c>
      <c r="L64">
        <v>28399.000000000004</v>
      </c>
      <c r="M64" s="78">
        <f t="shared" si="6"/>
        <v>0.97065965970628021</v>
      </c>
      <c r="N64" s="78">
        <f t="shared" si="7"/>
        <v>5358.9311218979765</v>
      </c>
      <c r="O64" s="78">
        <f t="shared" si="8"/>
        <v>0.59607066098714501</v>
      </c>
      <c r="P64">
        <v>0.15207999999999999</v>
      </c>
      <c r="Q64">
        <v>23545</v>
      </c>
      <c r="R64" s="78">
        <f t="shared" si="9"/>
        <v>0.95908552884953879</v>
      </c>
      <c r="S64" s="78">
        <f t="shared" si="10"/>
        <v>6242.5350713858115</v>
      </c>
      <c r="T64" s="78">
        <f t="shared" si="11"/>
        <v>0.59676746371336653</v>
      </c>
    </row>
    <row r="65" spans="8:20" x14ac:dyDescent="0.25">
      <c r="H65" s="1"/>
      <c r="I65" s="1"/>
      <c r="J65" s="78"/>
      <c r="K65">
        <v>0.15037999999999999</v>
      </c>
      <c r="L65">
        <v>28387</v>
      </c>
      <c r="M65" s="78">
        <f t="shared" si="6"/>
        <v>0.96943481189234504</v>
      </c>
      <c r="N65" s="78">
        <f t="shared" si="7"/>
        <v>5352.1688391513417</v>
      </c>
      <c r="O65" s="78">
        <f t="shared" si="8"/>
        <v>0.59732533584332559</v>
      </c>
      <c r="P65">
        <v>0.15104000000000001</v>
      </c>
      <c r="Q65">
        <v>23343</v>
      </c>
      <c r="R65" s="78">
        <f t="shared" si="9"/>
        <v>0.95252681665856365</v>
      </c>
      <c r="S65" s="78">
        <f t="shared" si="10"/>
        <v>6199.8454575362521</v>
      </c>
      <c r="T65" s="78">
        <f t="shared" si="11"/>
        <v>0.59982334728268349</v>
      </c>
    </row>
    <row r="66" spans="8:20" x14ac:dyDescent="0.25">
      <c r="H66" s="1"/>
      <c r="I66" s="1"/>
      <c r="J66" s="78"/>
      <c r="K66">
        <v>0.14971000000000001</v>
      </c>
      <c r="L66">
        <v>28058</v>
      </c>
      <c r="M66" s="78">
        <f t="shared" si="6"/>
        <v>0.96511561170636384</v>
      </c>
      <c r="N66" s="78">
        <f t="shared" si="7"/>
        <v>5328.3228947290036</v>
      </c>
      <c r="O66" s="78">
        <f t="shared" si="8"/>
        <v>0.59569875074085843</v>
      </c>
      <c r="P66">
        <v>0.15060999999999999</v>
      </c>
      <c r="Q66">
        <v>23380</v>
      </c>
      <c r="R66" s="78">
        <f t="shared" si="9"/>
        <v>0.94981504142575646</v>
      </c>
      <c r="S66" s="78">
        <f t="shared" si="10"/>
        <v>6182.1949441176821</v>
      </c>
      <c r="T66" s="78">
        <f t="shared" si="11"/>
        <v>0.60420948650115835</v>
      </c>
    </row>
    <row r="67" spans="8:20" x14ac:dyDescent="0.25">
      <c r="H67" s="1"/>
      <c r="I67" s="1"/>
      <c r="J67" s="78"/>
      <c r="K67">
        <v>0.14996999999999999</v>
      </c>
      <c r="L67">
        <v>28046</v>
      </c>
      <c r="M67" s="78">
        <f t="shared" si="6"/>
        <v>0.9667917192412222</v>
      </c>
      <c r="N67" s="78">
        <f t="shared" si="7"/>
        <v>5337.5765448033435</v>
      </c>
      <c r="O67" s="78">
        <f t="shared" si="8"/>
        <v>0.59338114999417102</v>
      </c>
      <c r="P67">
        <v>0.15146999999999999</v>
      </c>
      <c r="Q67">
        <v>23223</v>
      </c>
      <c r="R67" s="78">
        <f t="shared" si="9"/>
        <v>0.95523859189137061</v>
      </c>
      <c r="S67" s="78">
        <f t="shared" si="10"/>
        <v>6217.4959709548193</v>
      </c>
      <c r="T67" s="78">
        <f t="shared" si="11"/>
        <v>0.59335652324466948</v>
      </c>
    </row>
    <row r="68" spans="8:20" x14ac:dyDescent="0.25">
      <c r="H68" s="1"/>
      <c r="I68" s="1"/>
      <c r="J68" s="78"/>
      <c r="K68">
        <v>0.14865</v>
      </c>
      <c r="L68">
        <v>27783.999999999996</v>
      </c>
      <c r="M68" s="78">
        <f t="shared" si="6"/>
        <v>0.95828225021809488</v>
      </c>
      <c r="N68" s="78">
        <f t="shared" si="7"/>
        <v>5290.5964751951524</v>
      </c>
      <c r="O68" s="78">
        <f t="shared" si="8"/>
        <v>0.59832416360460816</v>
      </c>
      <c r="P68">
        <v>0.15023999999999998</v>
      </c>
      <c r="Q68">
        <v>22971</v>
      </c>
      <c r="R68" s="78">
        <f t="shared" si="9"/>
        <v>0.94748165343473634</v>
      </c>
      <c r="S68" s="78">
        <f t="shared" si="10"/>
        <v>6167.0072930365886</v>
      </c>
      <c r="T68" s="78">
        <f t="shared" si="11"/>
        <v>0.59656724156965324</v>
      </c>
    </row>
    <row r="69" spans="8:20" x14ac:dyDescent="0.25">
      <c r="H69" s="1"/>
      <c r="I69" s="1"/>
      <c r="J69" s="78"/>
      <c r="K69">
        <v>0.14829999999999999</v>
      </c>
      <c r="L69">
        <v>27606.000000000004</v>
      </c>
      <c r="M69" s="78">
        <f t="shared" si="6"/>
        <v>0.95602595161347759</v>
      </c>
      <c r="N69" s="78">
        <f t="shared" si="7"/>
        <v>5278.1396385566159</v>
      </c>
      <c r="O69" s="78">
        <f t="shared" si="8"/>
        <v>0.59730036585037583</v>
      </c>
      <c r="P69">
        <v>0.14992</v>
      </c>
      <c r="Q69">
        <v>23127</v>
      </c>
      <c r="R69" s="78">
        <f t="shared" si="9"/>
        <v>0.94546358814520559</v>
      </c>
      <c r="S69" s="78">
        <f t="shared" si="10"/>
        <v>6153.8720272367236</v>
      </c>
      <c r="T69" s="78">
        <f t="shared" si="11"/>
        <v>0.60318537537187533</v>
      </c>
    </row>
    <row r="70" spans="8:20" x14ac:dyDescent="0.25">
      <c r="H70" s="1"/>
      <c r="I70" s="1"/>
      <c r="J70" s="78"/>
      <c r="K70">
        <v>0.14774000000000001</v>
      </c>
      <c r="L70">
        <v>27467.999999999996</v>
      </c>
      <c r="M70" s="78">
        <f t="shared" si="6"/>
        <v>0.95241587384609039</v>
      </c>
      <c r="N70" s="78">
        <f t="shared" si="7"/>
        <v>5258.2086999349604</v>
      </c>
      <c r="O70" s="78">
        <f t="shared" si="8"/>
        <v>0.59882848208626926</v>
      </c>
      <c r="P70">
        <v>0.14962999999999999</v>
      </c>
      <c r="Q70">
        <v>23005</v>
      </c>
      <c r="R70" s="78">
        <f t="shared" si="9"/>
        <v>0.94363471647656816</v>
      </c>
      <c r="S70" s="78">
        <f t="shared" si="10"/>
        <v>6141.9681926055955</v>
      </c>
      <c r="T70" s="78">
        <f t="shared" si="11"/>
        <v>0.60233144409028483</v>
      </c>
    </row>
    <row r="71" spans="8:20" x14ac:dyDescent="0.25">
      <c r="H71" s="1"/>
      <c r="I71" s="1"/>
      <c r="J71" s="78"/>
      <c r="K71">
        <v>0.1474</v>
      </c>
      <c r="L71">
        <v>27395.999999999996</v>
      </c>
      <c r="M71" s="78">
        <f t="shared" si="6"/>
        <v>0.95022404091589086</v>
      </c>
      <c r="N71" s="78">
        <f t="shared" si="7"/>
        <v>5246.1077729146682</v>
      </c>
      <c r="O71" s="78">
        <f t="shared" si="8"/>
        <v>0.60001732389433637</v>
      </c>
      <c r="P71">
        <v>0.14915999999999999</v>
      </c>
      <c r="Q71">
        <v>22662</v>
      </c>
      <c r="R71" s="78">
        <f t="shared" si="9"/>
        <v>0.94067068308256974</v>
      </c>
      <c r="S71" s="78">
        <f t="shared" si="10"/>
        <v>6122.6757709620433</v>
      </c>
      <c r="T71" s="78">
        <f t="shared" si="11"/>
        <v>0.59709596418240984</v>
      </c>
    </row>
    <row r="72" spans="8:20" x14ac:dyDescent="0.25">
      <c r="H72" s="1"/>
      <c r="I72" s="1"/>
      <c r="J72" s="78"/>
      <c r="K72">
        <v>0.14681</v>
      </c>
      <c r="L72">
        <v>27335</v>
      </c>
      <c r="M72" s="78">
        <f t="shared" si="6"/>
        <v>0.94642056612525061</v>
      </c>
      <c r="N72" s="78">
        <f t="shared" si="7"/>
        <v>5225.1091054382796</v>
      </c>
      <c r="O72" s="78">
        <f t="shared" si="8"/>
        <v>0.60350295380056429</v>
      </c>
      <c r="P72">
        <v>0.14888999999999999</v>
      </c>
      <c r="Q72">
        <v>22359</v>
      </c>
      <c r="R72" s="78">
        <f t="shared" si="9"/>
        <v>0.93896794049452814</v>
      </c>
      <c r="S72" s="78">
        <f t="shared" si="10"/>
        <v>6111.5928904434086</v>
      </c>
      <c r="T72" s="78">
        <f t="shared" si="11"/>
        <v>0.59125110586810092</v>
      </c>
    </row>
    <row r="73" spans="8:20" x14ac:dyDescent="0.25">
      <c r="H73" s="1"/>
      <c r="I73" s="1"/>
      <c r="J73" s="78"/>
      <c r="K73">
        <v>0.14613000000000001</v>
      </c>
      <c r="L73">
        <v>27200.000000000004</v>
      </c>
      <c r="M73" s="78">
        <f t="shared" si="6"/>
        <v>0.94203690026485165</v>
      </c>
      <c r="N73" s="78">
        <f t="shared" si="7"/>
        <v>5200.9072513976971</v>
      </c>
      <c r="O73" s="78">
        <f t="shared" si="8"/>
        <v>0.60612435449823887</v>
      </c>
      <c r="P73">
        <v>0.14874999999999999</v>
      </c>
      <c r="Q73">
        <v>22532</v>
      </c>
      <c r="R73" s="78">
        <f t="shared" si="9"/>
        <v>0.93808503693035838</v>
      </c>
      <c r="S73" s="78">
        <f t="shared" si="10"/>
        <v>6105.8462116559676</v>
      </c>
      <c r="T73" s="78">
        <f t="shared" si="11"/>
        <v>0.59694792055889656</v>
      </c>
    </row>
    <row r="74" spans="8:20" x14ac:dyDescent="0.25">
      <c r="H74" s="1"/>
      <c r="I74" s="1"/>
      <c r="J74" s="78"/>
      <c r="K74">
        <v>0.14652999999999999</v>
      </c>
      <c r="L74">
        <v>26973.000000000004</v>
      </c>
      <c r="M74" s="78">
        <f t="shared" si="6"/>
        <v>0.94461552724155684</v>
      </c>
      <c r="N74" s="78">
        <f t="shared" si="7"/>
        <v>5215.1436361274509</v>
      </c>
      <c r="O74" s="78">
        <f t="shared" si="8"/>
        <v>0.59778877022468679</v>
      </c>
      <c r="P74">
        <v>0.14799000000000001</v>
      </c>
      <c r="Q74">
        <v>22410</v>
      </c>
      <c r="R74" s="78">
        <f t="shared" si="9"/>
        <v>0.93329213186772264</v>
      </c>
      <c r="S74" s="78">
        <f t="shared" si="10"/>
        <v>6074.6499553812882</v>
      </c>
      <c r="T74" s="78">
        <f t="shared" si="11"/>
        <v>0.59982942440979614</v>
      </c>
    </row>
    <row r="75" spans="8:20" x14ac:dyDescent="0.25">
      <c r="H75" s="1"/>
      <c r="I75" s="1"/>
      <c r="J75" s="78"/>
      <c r="K75">
        <v>0.14615</v>
      </c>
      <c r="L75">
        <v>26978.999999999996</v>
      </c>
      <c r="M75" s="78">
        <f t="shared" si="6"/>
        <v>0.94216583161368694</v>
      </c>
      <c r="N75" s="78">
        <f t="shared" si="7"/>
        <v>5201.619070634184</v>
      </c>
      <c r="O75" s="78">
        <f t="shared" si="8"/>
        <v>0.60103506221008507</v>
      </c>
      <c r="P75">
        <v>0.14726999999999998</v>
      </c>
      <c r="Q75">
        <v>22379</v>
      </c>
      <c r="R75" s="78">
        <f t="shared" si="9"/>
        <v>0.92875148496627813</v>
      </c>
      <c r="S75" s="78">
        <f t="shared" si="10"/>
        <v>6045.095607331592</v>
      </c>
      <c r="T75" s="78">
        <f t="shared" si="11"/>
        <v>0.60487098527954763</v>
      </c>
    </row>
    <row r="76" spans="8:20" x14ac:dyDescent="0.25">
      <c r="H76" s="1"/>
      <c r="I76" s="1"/>
      <c r="J76" s="78"/>
      <c r="K76">
        <v>0.14434</v>
      </c>
      <c r="L76">
        <v>26721</v>
      </c>
      <c r="M76" s="78">
        <f t="shared" si="6"/>
        <v>0.9304975445440955</v>
      </c>
      <c r="N76" s="78">
        <f t="shared" si="7"/>
        <v>5137.1994297320434</v>
      </c>
      <c r="O76" s="78">
        <f t="shared" si="8"/>
        <v>0.61031058782677172</v>
      </c>
      <c r="P76">
        <v>0.14590999999999998</v>
      </c>
      <c r="Q76">
        <v>22304</v>
      </c>
      <c r="R76" s="78">
        <f t="shared" si="9"/>
        <v>0.92017470748577201</v>
      </c>
      <c r="S76" s="78">
        <f t="shared" si="10"/>
        <v>5989.2707276821657</v>
      </c>
      <c r="T76" s="78">
        <f t="shared" si="11"/>
        <v>0.61413421175930094</v>
      </c>
    </row>
    <row r="77" spans="8:20" x14ac:dyDescent="0.25">
      <c r="H77" s="1"/>
      <c r="I77" s="1"/>
      <c r="J77" s="78"/>
      <c r="K77">
        <v>0.14474000000000001</v>
      </c>
      <c r="L77">
        <v>26706.000000000004</v>
      </c>
      <c r="M77" s="78">
        <f t="shared" si="6"/>
        <v>0.93307617152080091</v>
      </c>
      <c r="N77" s="78">
        <f t="shared" si="7"/>
        <v>5151.4358144617981</v>
      </c>
      <c r="O77" s="78">
        <f t="shared" si="8"/>
        <v>0.60660125885565663</v>
      </c>
      <c r="P77">
        <v>0.14643999999999999</v>
      </c>
      <c r="Q77">
        <v>22171</v>
      </c>
      <c r="R77" s="78">
        <f t="shared" si="9"/>
        <v>0.92351712812155751</v>
      </c>
      <c r="S77" s="78">
        <f t="shared" si="10"/>
        <v>6011.0260116631916</v>
      </c>
      <c r="T77" s="78">
        <f t="shared" si="11"/>
        <v>0.60606121405971247</v>
      </c>
    </row>
    <row r="78" spans="8:20" x14ac:dyDescent="0.25">
      <c r="H78" s="1"/>
      <c r="I78" s="1"/>
      <c r="J78" s="78"/>
      <c r="K78">
        <v>0.14424000000000001</v>
      </c>
      <c r="L78">
        <v>26475</v>
      </c>
      <c r="M78" s="78">
        <f t="shared" si="6"/>
        <v>0.92985288779991926</v>
      </c>
      <c r="N78" s="78">
        <f t="shared" si="7"/>
        <v>5133.6403335496052</v>
      </c>
      <c r="O78" s="78">
        <f t="shared" si="8"/>
        <v>0.60553066380234877</v>
      </c>
      <c r="P78">
        <v>0.14671999999999999</v>
      </c>
      <c r="Q78">
        <v>22056</v>
      </c>
      <c r="R78" s="78">
        <f t="shared" si="9"/>
        <v>0.92528293524989702</v>
      </c>
      <c r="S78" s="78">
        <f t="shared" si="10"/>
        <v>6022.5193692380735</v>
      </c>
      <c r="T78" s="78">
        <f t="shared" si="11"/>
        <v>0.60061858484410202</v>
      </c>
    </row>
    <row r="79" spans="8:20" x14ac:dyDescent="0.25">
      <c r="H79" s="1"/>
      <c r="I79" s="1"/>
      <c r="J79" s="78"/>
      <c r="K79">
        <v>0.14404999999999998</v>
      </c>
      <c r="L79">
        <v>26401.000000000004</v>
      </c>
      <c r="M79" s="78">
        <f t="shared" si="6"/>
        <v>0.9286280399859842</v>
      </c>
      <c r="N79" s="78">
        <f t="shared" si="7"/>
        <v>5126.8780508029704</v>
      </c>
      <c r="O79" s="78">
        <f t="shared" si="8"/>
        <v>0.60543211048381462</v>
      </c>
      <c r="P79">
        <v>0.14498</v>
      </c>
      <c r="Q79">
        <v>21938</v>
      </c>
      <c r="R79" s="78">
        <f t="shared" si="9"/>
        <v>0.91430970523807298</v>
      </c>
      <c r="S79" s="78">
        <f t="shared" si="10"/>
        <v>5951.0963614513084</v>
      </c>
      <c r="T79" s="78">
        <f t="shared" si="11"/>
        <v>0.61183101885576785</v>
      </c>
    </row>
    <row r="80" spans="8:20" x14ac:dyDescent="0.25">
      <c r="H80" s="1"/>
      <c r="I80" s="1"/>
      <c r="J80" s="78"/>
      <c r="K80">
        <v>0.14316000000000001</v>
      </c>
      <c r="L80">
        <v>26292</v>
      </c>
      <c r="M80" s="78">
        <f t="shared" si="6"/>
        <v>0.92289059496281511</v>
      </c>
      <c r="N80" s="78">
        <f t="shared" si="7"/>
        <v>5095.2020947792671</v>
      </c>
      <c r="O80" s="78">
        <f t="shared" si="8"/>
        <v>0.61045245317283969</v>
      </c>
      <c r="P80">
        <v>0.14545</v>
      </c>
      <c r="Q80">
        <v>21799</v>
      </c>
      <c r="R80" s="78">
        <f t="shared" si="9"/>
        <v>0.9172737386320714</v>
      </c>
      <c r="S80" s="78">
        <f t="shared" si="10"/>
        <v>5970.3887830948606</v>
      </c>
      <c r="T80" s="78">
        <f t="shared" si="11"/>
        <v>0.60403175403740872</v>
      </c>
    </row>
    <row r="81" spans="8:20" x14ac:dyDescent="0.25">
      <c r="H81" s="1"/>
      <c r="I81" s="1"/>
      <c r="J81" s="78"/>
      <c r="K81">
        <v>0.14288999999999999</v>
      </c>
      <c r="L81">
        <v>26154</v>
      </c>
      <c r="M81" s="78">
        <f t="shared" si="6"/>
        <v>0.92115002175353888</v>
      </c>
      <c r="N81" s="78">
        <f t="shared" si="7"/>
        <v>5085.5925350866819</v>
      </c>
      <c r="O81" s="78">
        <f t="shared" si="8"/>
        <v>0.60954538306803197</v>
      </c>
      <c r="P81">
        <v>0.14477000000000001</v>
      </c>
      <c r="Q81">
        <v>21783</v>
      </c>
      <c r="R81" s="78">
        <f t="shared" si="9"/>
        <v>0.91298534989181845</v>
      </c>
      <c r="S81" s="78">
        <f t="shared" si="10"/>
        <v>5942.4763432701475</v>
      </c>
      <c r="T81" s="78">
        <f t="shared" si="11"/>
        <v>0.60927196165933095</v>
      </c>
    </row>
    <row r="82" spans="8:20" x14ac:dyDescent="0.25">
      <c r="H82" s="1"/>
      <c r="I82" s="1"/>
      <c r="J82" s="78"/>
      <c r="K82">
        <v>0.14260999999999999</v>
      </c>
      <c r="L82">
        <v>25833</v>
      </c>
      <c r="M82" s="78">
        <f t="shared" si="6"/>
        <v>0.91934498286984523</v>
      </c>
      <c r="N82" s="78">
        <f t="shared" si="7"/>
        <v>5075.6270657758532</v>
      </c>
      <c r="O82" s="78">
        <f t="shared" si="8"/>
        <v>0.60443065631870541</v>
      </c>
      <c r="P82">
        <v>0.14402000000000001</v>
      </c>
      <c r="Q82">
        <v>21445</v>
      </c>
      <c r="R82" s="78">
        <f t="shared" si="9"/>
        <v>0.90825550936948052</v>
      </c>
      <c r="S82" s="78">
        <f t="shared" si="10"/>
        <v>5911.6905640517143</v>
      </c>
      <c r="T82" s="78">
        <f t="shared" si="11"/>
        <v>0.60608158304145732</v>
      </c>
    </row>
    <row r="83" spans="8:20" x14ac:dyDescent="0.25">
      <c r="H83" s="1"/>
      <c r="I83" s="1"/>
      <c r="J83" s="78"/>
      <c r="K83">
        <v>0.14235999999999999</v>
      </c>
      <c r="L83">
        <v>25834</v>
      </c>
      <c r="M83" s="78">
        <f t="shared" si="6"/>
        <v>0.9177333410094044</v>
      </c>
      <c r="N83" s="78">
        <f t="shared" si="7"/>
        <v>5066.7293253197568</v>
      </c>
      <c r="O83" s="78">
        <f t="shared" si="8"/>
        <v>0.60657889517764119</v>
      </c>
      <c r="P83">
        <v>0.14399000000000001</v>
      </c>
      <c r="Q83">
        <v>21479</v>
      </c>
      <c r="R83" s="78">
        <f t="shared" si="9"/>
        <v>0.90806631574858698</v>
      </c>
      <c r="S83" s="78">
        <f t="shared" si="10"/>
        <v>5910.4591328829774</v>
      </c>
      <c r="T83" s="78">
        <f t="shared" si="11"/>
        <v>0.60729547407712003</v>
      </c>
    </row>
    <row r="84" spans="8:20" x14ac:dyDescent="0.25">
      <c r="H84" s="1"/>
      <c r="I84" s="1"/>
      <c r="J84" s="78"/>
      <c r="K84">
        <v>0.14141999999999999</v>
      </c>
      <c r="L84">
        <v>25581</v>
      </c>
      <c r="M84" s="78">
        <f t="shared" si="6"/>
        <v>0.91167356761414708</v>
      </c>
      <c r="N84" s="78">
        <f t="shared" si="7"/>
        <v>5033.2738212048325</v>
      </c>
      <c r="O84" s="78">
        <f t="shared" si="8"/>
        <v>0.60864975431944701</v>
      </c>
      <c r="P84">
        <v>0.14388000000000001</v>
      </c>
      <c r="Q84">
        <v>21225</v>
      </c>
      <c r="R84" s="78">
        <f t="shared" si="9"/>
        <v>0.90737260580531076</v>
      </c>
      <c r="S84" s="78">
        <f t="shared" si="10"/>
        <v>5905.9438852642734</v>
      </c>
      <c r="T84" s="78">
        <f t="shared" si="11"/>
        <v>0.60103185514777246</v>
      </c>
    </row>
    <row r="85" spans="8:20" x14ac:dyDescent="0.25">
      <c r="H85" s="1"/>
      <c r="I85" s="1"/>
      <c r="J85" s="78"/>
      <c r="K85">
        <v>0.14133000000000001</v>
      </c>
      <c r="L85">
        <v>25549</v>
      </c>
      <c r="M85" s="78">
        <f t="shared" ref="M85:M148" si="15">K85/($AB$27*$AC$21)</f>
        <v>0.91109337654438849</v>
      </c>
      <c r="N85" s="78">
        <f t="shared" ref="N85:N148" si="16">(K85*$AC$22)/($AA$27*$AC$21)</f>
        <v>5030.0706346406387</v>
      </c>
      <c r="O85" s="78">
        <f t="shared" ref="O85:O148" si="17">(L85*$AC$22)/(2*$AC$23*$AB$27*M85^2)</f>
        <v>0.60866283927615894</v>
      </c>
      <c r="P85">
        <v>0.14482999999999999</v>
      </c>
      <c r="Q85">
        <v>21165</v>
      </c>
      <c r="R85" s="78">
        <f t="shared" ref="R85:R148" si="18">P85/($AB$27*$AD$21)</f>
        <v>0.9133637371336053</v>
      </c>
      <c r="S85" s="78">
        <f t="shared" ref="S85:S148" si="19">(P85*$AD$22)/($AA$27*$AD$21)</f>
        <v>5944.9392056076213</v>
      </c>
      <c r="T85" s="78">
        <f t="shared" ref="T85:T148" si="20">(Q85*$AD$22)/(2*$AD$23*$AB$27*R85^2)</f>
        <v>0.59149606718315495</v>
      </c>
    </row>
    <row r="86" spans="8:20" x14ac:dyDescent="0.25">
      <c r="H86" s="1"/>
      <c r="I86" s="1"/>
      <c r="J86" s="78"/>
      <c r="K86">
        <v>0.14135999999999999</v>
      </c>
      <c r="L86">
        <v>25459</v>
      </c>
      <c r="M86" s="78">
        <f t="shared" si="15"/>
        <v>0.91128677356764121</v>
      </c>
      <c r="N86" s="78">
        <f t="shared" si="16"/>
        <v>5031.13836349537</v>
      </c>
      <c r="O86" s="78">
        <f t="shared" si="17"/>
        <v>0.60626132904925722</v>
      </c>
      <c r="P86">
        <v>0.14366000000000001</v>
      </c>
      <c r="Q86">
        <v>21159</v>
      </c>
      <c r="R86" s="78">
        <f t="shared" si="18"/>
        <v>0.90598518591875832</v>
      </c>
      <c r="S86" s="78">
        <f t="shared" si="19"/>
        <v>5896.9133900268662</v>
      </c>
      <c r="T86" s="78">
        <f t="shared" si="20"/>
        <v>0.60099943579787274</v>
      </c>
    </row>
    <row r="87" spans="8:20" x14ac:dyDescent="0.25">
      <c r="H87" s="1"/>
      <c r="I87" s="1"/>
      <c r="J87" s="78"/>
      <c r="K87">
        <v>0.14105000000000001</v>
      </c>
      <c r="L87">
        <v>25313.000000000004</v>
      </c>
      <c r="M87" s="78">
        <f t="shared" si="15"/>
        <v>0.90928833766069483</v>
      </c>
      <c r="N87" s="78">
        <f t="shared" si="16"/>
        <v>5020.10516532981</v>
      </c>
      <c r="O87" s="78">
        <f t="shared" si="17"/>
        <v>0.60543710998142919</v>
      </c>
      <c r="P87">
        <v>0.14230999999999999</v>
      </c>
      <c r="Q87">
        <v>21017</v>
      </c>
      <c r="R87" s="78">
        <f t="shared" si="18"/>
        <v>0.8974714729785499</v>
      </c>
      <c r="S87" s="78">
        <f t="shared" si="19"/>
        <v>5841.4989874336852</v>
      </c>
      <c r="T87" s="78">
        <f t="shared" si="20"/>
        <v>0.60834583195434999</v>
      </c>
    </row>
    <row r="88" spans="8:20" x14ac:dyDescent="0.25">
      <c r="H88" s="1"/>
      <c r="I88" s="1"/>
      <c r="J88" s="78"/>
      <c r="K88">
        <v>0.14049</v>
      </c>
      <c r="L88">
        <v>25285.999999999996</v>
      </c>
      <c r="M88" s="78">
        <f t="shared" si="15"/>
        <v>0.90567825989330741</v>
      </c>
      <c r="N88" s="78">
        <f t="shared" si="16"/>
        <v>5000.1742267081527</v>
      </c>
      <c r="O88" s="78">
        <f t="shared" si="17"/>
        <v>0.60962238792325052</v>
      </c>
      <c r="P88">
        <v>0.14246</v>
      </c>
      <c r="Q88">
        <v>20987</v>
      </c>
      <c r="R88" s="78">
        <f t="shared" si="18"/>
        <v>0.89841744108301758</v>
      </c>
      <c r="S88" s="78">
        <f t="shared" si="19"/>
        <v>5847.6561432773724</v>
      </c>
      <c r="T88" s="78">
        <f t="shared" si="20"/>
        <v>0.60619888389761545</v>
      </c>
    </row>
    <row r="89" spans="8:20" x14ac:dyDescent="0.25">
      <c r="H89" s="1"/>
      <c r="I89" s="1"/>
      <c r="J89" s="78"/>
      <c r="K89">
        <v>0.13985</v>
      </c>
      <c r="L89">
        <v>25006</v>
      </c>
      <c r="M89" s="78">
        <f t="shared" si="15"/>
        <v>0.90155245673057893</v>
      </c>
      <c r="N89" s="78">
        <f t="shared" si="16"/>
        <v>4977.3960111405459</v>
      </c>
      <c r="O89" s="78">
        <f t="shared" si="17"/>
        <v>0.60840235239720108</v>
      </c>
      <c r="P89">
        <v>0.1419</v>
      </c>
      <c r="Q89">
        <v>20683</v>
      </c>
      <c r="R89" s="78">
        <f t="shared" si="18"/>
        <v>0.89488582682633855</v>
      </c>
      <c r="S89" s="78">
        <f t="shared" si="19"/>
        <v>5824.6694281276086</v>
      </c>
      <c r="T89" s="78">
        <f t="shared" si="20"/>
        <v>0.60214265197247918</v>
      </c>
    </row>
    <row r="90" spans="8:20" x14ac:dyDescent="0.25">
      <c r="H90" s="1"/>
      <c r="I90" s="1"/>
      <c r="J90" s="78"/>
      <c r="K90">
        <v>0.13963999999999999</v>
      </c>
      <c r="L90">
        <v>24933</v>
      </c>
      <c r="M90" s="78">
        <f t="shared" si="15"/>
        <v>0.90019867756780858</v>
      </c>
      <c r="N90" s="78">
        <f t="shared" si="16"/>
        <v>4969.9219091574232</v>
      </c>
      <c r="O90" s="78">
        <f t="shared" si="17"/>
        <v>0.60845218623407138</v>
      </c>
      <c r="P90">
        <v>0.14024</v>
      </c>
      <c r="Q90">
        <v>20759</v>
      </c>
      <c r="R90" s="78">
        <f t="shared" si="18"/>
        <v>0.88441711313689719</v>
      </c>
      <c r="S90" s="78">
        <f t="shared" si="19"/>
        <v>5756.5302367908098</v>
      </c>
      <c r="T90" s="78">
        <f t="shared" si="20"/>
        <v>0.61874723706062673</v>
      </c>
    </row>
    <row r="91" spans="8:20" x14ac:dyDescent="0.25">
      <c r="H91" s="1"/>
      <c r="I91" s="1"/>
      <c r="J91" s="78"/>
      <c r="K91">
        <v>0.13918</v>
      </c>
      <c r="L91">
        <v>24705</v>
      </c>
      <c r="M91" s="78">
        <f t="shared" si="15"/>
        <v>0.89723325654459762</v>
      </c>
      <c r="N91" s="78">
        <f t="shared" si="16"/>
        <v>4953.5500667182059</v>
      </c>
      <c r="O91" s="78">
        <f t="shared" si="17"/>
        <v>0.60687995488155821</v>
      </c>
      <c r="P91">
        <v>0.13954</v>
      </c>
      <c r="Q91">
        <v>20660</v>
      </c>
      <c r="R91" s="78">
        <f t="shared" si="18"/>
        <v>0.88000259531604841</v>
      </c>
      <c r="S91" s="78">
        <f t="shared" si="19"/>
        <v>5727.7968428536042</v>
      </c>
      <c r="T91" s="78">
        <f t="shared" si="20"/>
        <v>0.62199018248657933</v>
      </c>
    </row>
    <row r="92" spans="8:20" x14ac:dyDescent="0.25">
      <c r="H92" s="1"/>
      <c r="I92" s="1"/>
      <c r="J92" s="78"/>
      <c r="K92">
        <v>0.13885</v>
      </c>
      <c r="L92">
        <v>24707</v>
      </c>
      <c r="M92" s="78">
        <f t="shared" si="15"/>
        <v>0.89510588928881574</v>
      </c>
      <c r="N92" s="78">
        <f t="shared" si="16"/>
        <v>4941.8050493161581</v>
      </c>
      <c r="O92" s="78">
        <f t="shared" si="17"/>
        <v>0.60981744806968063</v>
      </c>
      <c r="P92">
        <v>0.14038999999999999</v>
      </c>
      <c r="Q92">
        <v>20428</v>
      </c>
      <c r="R92" s="78">
        <f t="shared" si="18"/>
        <v>0.88536308124136476</v>
      </c>
      <c r="S92" s="78">
        <f t="shared" si="19"/>
        <v>5762.6873926344952</v>
      </c>
      <c r="T92" s="78">
        <f t="shared" si="20"/>
        <v>0.60758095341033103</v>
      </c>
    </row>
    <row r="93" spans="8:20" x14ac:dyDescent="0.25">
      <c r="H93" s="1"/>
      <c r="I93" s="1"/>
      <c r="J93" s="78"/>
      <c r="K93">
        <v>0.13847000000000001</v>
      </c>
      <c r="L93">
        <v>24453</v>
      </c>
      <c r="M93" s="78">
        <f t="shared" si="15"/>
        <v>0.89265619366094584</v>
      </c>
      <c r="N93" s="78">
        <f t="shared" si="16"/>
        <v>4928.2804838228922</v>
      </c>
      <c r="O93" s="78">
        <f t="shared" si="17"/>
        <v>0.60686537961031972</v>
      </c>
      <c r="P93">
        <v>0.14030999999999999</v>
      </c>
      <c r="Q93">
        <v>20398</v>
      </c>
      <c r="R93" s="78">
        <f t="shared" si="18"/>
        <v>0.88485856491898207</v>
      </c>
      <c r="S93" s="78">
        <f t="shared" si="19"/>
        <v>5759.4035761845298</v>
      </c>
      <c r="T93" s="78">
        <f t="shared" si="20"/>
        <v>0.60738070051573134</v>
      </c>
    </row>
    <row r="94" spans="8:20" x14ac:dyDescent="0.25">
      <c r="H94" s="1"/>
      <c r="I94" s="1"/>
      <c r="J94" s="78"/>
      <c r="K94">
        <v>0.13858999999999999</v>
      </c>
      <c r="L94">
        <v>24461</v>
      </c>
      <c r="M94" s="78">
        <f t="shared" si="15"/>
        <v>0.89342978175395726</v>
      </c>
      <c r="N94" s="78">
        <f t="shared" si="16"/>
        <v>4932.5513992418164</v>
      </c>
      <c r="O94" s="78">
        <f t="shared" si="17"/>
        <v>0.60601310695115473</v>
      </c>
      <c r="P94">
        <v>0.13944000000000001</v>
      </c>
      <c r="Q94">
        <v>20070</v>
      </c>
      <c r="R94" s="78">
        <f t="shared" si="18"/>
        <v>0.87937194991307011</v>
      </c>
      <c r="S94" s="78">
        <f t="shared" si="19"/>
        <v>5723.6920722911473</v>
      </c>
      <c r="T94" s="78">
        <f t="shared" si="20"/>
        <v>0.60509459582647973</v>
      </c>
    </row>
    <row r="95" spans="8:20" x14ac:dyDescent="0.25">
      <c r="H95" s="1"/>
      <c r="I95" s="1"/>
      <c r="J95" s="78"/>
      <c r="K95">
        <v>0.13764999999999999</v>
      </c>
      <c r="L95">
        <v>24255</v>
      </c>
      <c r="M95" s="78">
        <f t="shared" si="15"/>
        <v>0.88737000835869995</v>
      </c>
      <c r="N95" s="78">
        <f t="shared" si="16"/>
        <v>4899.0958951268931</v>
      </c>
      <c r="O95" s="78">
        <f t="shared" si="17"/>
        <v>0.60914466743341489</v>
      </c>
      <c r="P95">
        <v>0.13930999999999999</v>
      </c>
      <c r="Q95">
        <v>20075</v>
      </c>
      <c r="R95" s="78">
        <f t="shared" si="18"/>
        <v>0.87855211088919816</v>
      </c>
      <c r="S95" s="78">
        <f t="shared" si="19"/>
        <v>5718.3558705599517</v>
      </c>
      <c r="T95" s="78">
        <f t="shared" si="20"/>
        <v>0.60637546326633884</v>
      </c>
    </row>
    <row r="96" spans="8:20" x14ac:dyDescent="0.25">
      <c r="H96" s="1"/>
      <c r="I96" s="1"/>
      <c r="J96" s="78"/>
      <c r="K96">
        <v>0.13694999999999999</v>
      </c>
      <c r="L96">
        <v>24214</v>
      </c>
      <c r="M96" s="78">
        <f t="shared" si="15"/>
        <v>0.8828574111494657</v>
      </c>
      <c r="N96" s="78">
        <f t="shared" si="16"/>
        <v>4874.1822218498219</v>
      </c>
      <c r="O96" s="78">
        <f t="shared" si="17"/>
        <v>0.61434745578849626</v>
      </c>
      <c r="P96">
        <v>0.13941000000000001</v>
      </c>
      <c r="Q96">
        <v>20060</v>
      </c>
      <c r="R96" s="78">
        <f t="shared" si="18"/>
        <v>0.87918275629217657</v>
      </c>
      <c r="S96" s="78">
        <f t="shared" si="19"/>
        <v>5722.4606411224104</v>
      </c>
      <c r="T96" s="78">
        <f t="shared" si="20"/>
        <v>0.60505342575524301</v>
      </c>
    </row>
    <row r="97" spans="8:20" x14ac:dyDescent="0.25">
      <c r="H97" s="1"/>
      <c r="I97" s="1"/>
      <c r="J97" s="78"/>
      <c r="K97">
        <v>0.13783999999999999</v>
      </c>
      <c r="L97">
        <v>24058</v>
      </c>
      <c r="M97" s="78">
        <f t="shared" si="15"/>
        <v>0.88859485617263489</v>
      </c>
      <c r="N97" s="78">
        <f t="shared" si="16"/>
        <v>4905.858177873527</v>
      </c>
      <c r="O97" s="78">
        <f t="shared" si="17"/>
        <v>0.60253265752924301</v>
      </c>
      <c r="P97">
        <v>0.13861000000000001</v>
      </c>
      <c r="Q97">
        <v>19817</v>
      </c>
      <c r="R97" s="78">
        <f t="shared" si="18"/>
        <v>0.87413759306834948</v>
      </c>
      <c r="S97" s="78">
        <f t="shared" si="19"/>
        <v>5689.6224766227479</v>
      </c>
      <c r="T97" s="78">
        <f t="shared" si="20"/>
        <v>0.60464356091383953</v>
      </c>
    </row>
    <row r="98" spans="8:20" x14ac:dyDescent="0.25">
      <c r="H98" s="1"/>
      <c r="I98" s="1"/>
      <c r="J98" s="78"/>
      <c r="K98">
        <v>0.1371</v>
      </c>
      <c r="L98">
        <v>23944</v>
      </c>
      <c r="M98" s="78">
        <f t="shared" si="15"/>
        <v>0.88382439626573028</v>
      </c>
      <c r="N98" s="78">
        <f t="shared" si="16"/>
        <v>4879.5208661234801</v>
      </c>
      <c r="O98" s="78">
        <f t="shared" si="17"/>
        <v>0.60616854080735472</v>
      </c>
      <c r="P98">
        <v>0.13791999999999999</v>
      </c>
      <c r="Q98">
        <v>19823</v>
      </c>
      <c r="R98" s="78">
        <f t="shared" si="18"/>
        <v>0.8697861397877984</v>
      </c>
      <c r="S98" s="78">
        <f t="shared" si="19"/>
        <v>5661.2995597417876</v>
      </c>
      <c r="T98" s="78">
        <f t="shared" si="20"/>
        <v>0.61089354183346722</v>
      </c>
    </row>
    <row r="99" spans="8:20" x14ac:dyDescent="0.25">
      <c r="H99" s="1"/>
      <c r="I99" s="1"/>
      <c r="J99" s="78"/>
      <c r="K99">
        <v>0.13605999999999999</v>
      </c>
      <c r="L99">
        <v>23837</v>
      </c>
      <c r="M99" s="78">
        <f t="shared" si="15"/>
        <v>0.8771199661262965</v>
      </c>
      <c r="N99" s="78">
        <f t="shared" si="16"/>
        <v>4842.5062658261177</v>
      </c>
      <c r="O99" s="78">
        <f t="shared" si="17"/>
        <v>0.61272029045924414</v>
      </c>
      <c r="P99">
        <v>0.13658000000000001</v>
      </c>
      <c r="Q99">
        <v>19647</v>
      </c>
      <c r="R99" s="78">
        <f t="shared" si="18"/>
        <v>0.86133549138788812</v>
      </c>
      <c r="S99" s="78">
        <f t="shared" si="19"/>
        <v>5606.2956342048537</v>
      </c>
      <c r="T99" s="78">
        <f t="shared" si="20"/>
        <v>0.61740860533903197</v>
      </c>
    </row>
    <row r="100" spans="8:20" x14ac:dyDescent="0.25">
      <c r="H100" s="1"/>
      <c r="I100" s="1"/>
      <c r="J100" s="78"/>
      <c r="K100">
        <v>0.13511999999999999</v>
      </c>
      <c r="L100">
        <v>23747</v>
      </c>
      <c r="M100" s="78">
        <f t="shared" si="15"/>
        <v>0.87106019273103907</v>
      </c>
      <c r="N100" s="78">
        <f t="shared" si="16"/>
        <v>4809.0507617111944</v>
      </c>
      <c r="O100" s="78">
        <f t="shared" si="17"/>
        <v>0.61892935085230749</v>
      </c>
      <c r="P100">
        <v>0.13704</v>
      </c>
      <c r="Q100">
        <v>19613</v>
      </c>
      <c r="R100" s="78">
        <f t="shared" si="18"/>
        <v>0.86423646024158862</v>
      </c>
      <c r="S100" s="78">
        <f t="shared" si="19"/>
        <v>5625.1775787921597</v>
      </c>
      <c r="T100" s="78">
        <f t="shared" si="20"/>
        <v>0.61220937854607249</v>
      </c>
    </row>
    <row r="101" spans="8:20" x14ac:dyDescent="0.25">
      <c r="H101" s="1"/>
      <c r="I101" s="1"/>
      <c r="J101" s="78"/>
      <c r="K101">
        <v>0.13549</v>
      </c>
      <c r="L101">
        <v>23629</v>
      </c>
      <c r="M101" s="78">
        <f t="shared" si="15"/>
        <v>0.87344542268449155</v>
      </c>
      <c r="N101" s="78">
        <f t="shared" si="16"/>
        <v>4822.2194175862169</v>
      </c>
      <c r="O101" s="78">
        <f t="shared" si="17"/>
        <v>0.61249487046458606</v>
      </c>
      <c r="P101">
        <v>0.13675999999999999</v>
      </c>
      <c r="Q101">
        <v>19315</v>
      </c>
      <c r="R101" s="78">
        <f t="shared" si="18"/>
        <v>0.86247065311324911</v>
      </c>
      <c r="S101" s="78">
        <f t="shared" si="19"/>
        <v>5613.6842212172778</v>
      </c>
      <c r="T101" s="78">
        <f t="shared" si="20"/>
        <v>0.60537875818833353</v>
      </c>
    </row>
    <row r="102" spans="8:20" x14ac:dyDescent="0.25">
      <c r="H102" s="1"/>
      <c r="I102" s="1"/>
      <c r="J102" s="78"/>
      <c r="K102">
        <v>0.13503000000000001</v>
      </c>
      <c r="L102">
        <v>23438</v>
      </c>
      <c r="M102" s="78">
        <f t="shared" si="15"/>
        <v>0.87048000166128059</v>
      </c>
      <c r="N102" s="78">
        <f t="shared" si="16"/>
        <v>4805.8475751469996</v>
      </c>
      <c r="O102" s="78">
        <f t="shared" si="17"/>
        <v>0.61169032834912196</v>
      </c>
      <c r="P102">
        <v>0.13563</v>
      </c>
      <c r="Q102">
        <v>19260</v>
      </c>
      <c r="R102" s="78">
        <f t="shared" si="18"/>
        <v>0.85534436005959336</v>
      </c>
      <c r="S102" s="78">
        <f t="shared" si="19"/>
        <v>5567.3003138615049</v>
      </c>
      <c r="T102" s="78">
        <f t="shared" si="20"/>
        <v>0.61375551731426392</v>
      </c>
    </row>
    <row r="103" spans="8:20" x14ac:dyDescent="0.25">
      <c r="H103" s="1"/>
      <c r="I103" s="1"/>
      <c r="J103" s="78"/>
      <c r="K103">
        <v>0.13461000000000001</v>
      </c>
      <c r="L103">
        <v>23200</v>
      </c>
      <c r="M103" s="78">
        <f t="shared" si="15"/>
        <v>0.86777244333574</v>
      </c>
      <c r="N103" s="78">
        <f t="shared" si="16"/>
        <v>4790.899371180757</v>
      </c>
      <c r="O103" s="78">
        <f t="shared" si="17"/>
        <v>0.6092631836950505</v>
      </c>
      <c r="P103">
        <v>0.13594000000000001</v>
      </c>
      <c r="Q103">
        <v>19251</v>
      </c>
      <c r="R103" s="78">
        <f t="shared" si="18"/>
        <v>0.85729936080882641</v>
      </c>
      <c r="S103" s="78">
        <f t="shared" si="19"/>
        <v>5580.0251026051246</v>
      </c>
      <c r="T103" s="78">
        <f t="shared" si="20"/>
        <v>0.61067397589894834</v>
      </c>
    </row>
    <row r="104" spans="8:20" x14ac:dyDescent="0.25">
      <c r="H104" s="1"/>
      <c r="I104" s="1"/>
      <c r="J104" s="78"/>
      <c r="K104">
        <v>0.13338</v>
      </c>
      <c r="L104">
        <v>23164</v>
      </c>
      <c r="M104" s="78">
        <f t="shared" si="15"/>
        <v>0.85984316538237127</v>
      </c>
      <c r="N104" s="78">
        <f t="shared" si="16"/>
        <v>4747.1224881367607</v>
      </c>
      <c r="O104" s="78">
        <f t="shared" si="17"/>
        <v>0.61958904342746057</v>
      </c>
      <c r="P104">
        <v>0.13603999999999999</v>
      </c>
      <c r="Q104">
        <v>19042</v>
      </c>
      <c r="R104" s="78">
        <f t="shared" si="18"/>
        <v>0.85793000621180471</v>
      </c>
      <c r="S104" s="78">
        <f t="shared" si="19"/>
        <v>5584.1298731675824</v>
      </c>
      <c r="T104" s="78">
        <f t="shared" si="20"/>
        <v>0.60315643307284572</v>
      </c>
    </row>
    <row r="105" spans="8:20" x14ac:dyDescent="0.25">
      <c r="H105" s="1"/>
      <c r="I105" s="1"/>
      <c r="J105" s="78"/>
      <c r="K105">
        <v>0.13288</v>
      </c>
      <c r="L105">
        <v>22917</v>
      </c>
      <c r="M105" s="78">
        <f t="shared" si="15"/>
        <v>0.85661988166148961</v>
      </c>
      <c r="N105" s="78">
        <f t="shared" si="16"/>
        <v>4729.3270072245668</v>
      </c>
      <c r="O105" s="78">
        <f t="shared" si="17"/>
        <v>0.61760403543508557</v>
      </c>
      <c r="P105">
        <v>0.13458999999999999</v>
      </c>
      <c r="Q105">
        <v>19111</v>
      </c>
      <c r="R105" s="78">
        <f t="shared" si="18"/>
        <v>0.84878564786861799</v>
      </c>
      <c r="S105" s="78">
        <f t="shared" si="19"/>
        <v>5524.6107000119437</v>
      </c>
      <c r="T105" s="78">
        <f t="shared" si="20"/>
        <v>0.61845552856958075</v>
      </c>
    </row>
    <row r="106" spans="8:20" x14ac:dyDescent="0.25">
      <c r="H106" s="1"/>
      <c r="I106" s="1"/>
      <c r="J106" s="78"/>
      <c r="K106">
        <v>0.13278000000000001</v>
      </c>
      <c r="L106">
        <v>22949</v>
      </c>
      <c r="M106" s="78">
        <f t="shared" si="15"/>
        <v>0.85597522491731337</v>
      </c>
      <c r="N106" s="78">
        <f t="shared" si="16"/>
        <v>4725.7679110421286</v>
      </c>
      <c r="O106" s="78">
        <f t="shared" si="17"/>
        <v>0.61939833913235842</v>
      </c>
      <c r="P106">
        <v>0.13419</v>
      </c>
      <c r="Q106">
        <v>18954</v>
      </c>
      <c r="R106" s="78">
        <f t="shared" si="18"/>
        <v>0.84626306625670455</v>
      </c>
      <c r="S106" s="78">
        <f t="shared" si="19"/>
        <v>5508.1916177621133</v>
      </c>
      <c r="T106" s="78">
        <f t="shared" si="20"/>
        <v>0.61703701930797961</v>
      </c>
    </row>
    <row r="107" spans="8:20" x14ac:dyDescent="0.25">
      <c r="H107" s="1"/>
      <c r="I107" s="1"/>
      <c r="J107" s="78"/>
      <c r="K107">
        <v>0.13264000000000001</v>
      </c>
      <c r="L107">
        <v>22743</v>
      </c>
      <c r="M107" s="78">
        <f t="shared" si="15"/>
        <v>0.85507270547546654</v>
      </c>
      <c r="N107" s="78">
        <f t="shared" si="16"/>
        <v>4720.7851763867138</v>
      </c>
      <c r="O107" s="78">
        <f t="shared" si="17"/>
        <v>0.61513483833473703</v>
      </c>
      <c r="P107">
        <v>0.13391</v>
      </c>
      <c r="Q107">
        <v>18788</v>
      </c>
      <c r="R107" s="78">
        <f t="shared" si="18"/>
        <v>0.84449725912836504</v>
      </c>
      <c r="S107" s="78">
        <f t="shared" si="19"/>
        <v>5496.6982601872314</v>
      </c>
      <c r="T107" s="78">
        <f t="shared" si="20"/>
        <v>0.61419345100748945</v>
      </c>
    </row>
    <row r="108" spans="8:20" x14ac:dyDescent="0.25">
      <c r="H108" s="1"/>
      <c r="I108" s="1"/>
      <c r="J108" s="78"/>
      <c r="K108">
        <v>0.13206999999999999</v>
      </c>
      <c r="L108">
        <v>22691</v>
      </c>
      <c r="M108" s="78">
        <f t="shared" si="15"/>
        <v>0.85139816203366148</v>
      </c>
      <c r="N108" s="78">
        <f t="shared" si="16"/>
        <v>4700.498328146813</v>
      </c>
      <c r="O108" s="78">
        <f t="shared" si="17"/>
        <v>0.61903738714097345</v>
      </c>
      <c r="P108">
        <v>0.13363</v>
      </c>
      <c r="Q108">
        <v>18788</v>
      </c>
      <c r="R108" s="78">
        <f t="shared" si="18"/>
        <v>0.84273145200002553</v>
      </c>
      <c r="S108" s="78">
        <f t="shared" si="19"/>
        <v>5485.2049026123486</v>
      </c>
      <c r="T108" s="78">
        <f t="shared" si="20"/>
        <v>0.6167700331862519</v>
      </c>
    </row>
    <row r="109" spans="8:20" x14ac:dyDescent="0.25">
      <c r="H109" s="1"/>
      <c r="I109" s="1"/>
      <c r="J109" s="78"/>
      <c r="K109">
        <v>0.13297</v>
      </c>
      <c r="L109">
        <v>22531</v>
      </c>
      <c r="M109" s="78">
        <f t="shared" si="15"/>
        <v>0.85720007273124843</v>
      </c>
      <c r="N109" s="78">
        <f t="shared" si="16"/>
        <v>4732.5301937887616</v>
      </c>
      <c r="O109" s="78">
        <f t="shared" si="17"/>
        <v>0.60637980526926183</v>
      </c>
      <c r="P109">
        <v>0.13394</v>
      </c>
      <c r="Q109">
        <v>18637</v>
      </c>
      <c r="R109" s="78">
        <f t="shared" si="18"/>
        <v>0.84468645274925858</v>
      </c>
      <c r="S109" s="78">
        <f t="shared" si="19"/>
        <v>5497.9296913559683</v>
      </c>
      <c r="T109" s="78">
        <f t="shared" si="20"/>
        <v>0.60898425730165129</v>
      </c>
    </row>
    <row r="110" spans="8:20" x14ac:dyDescent="0.25">
      <c r="H110" s="1"/>
      <c r="I110" s="1"/>
      <c r="J110" s="78"/>
      <c r="K110">
        <v>0.13083999999999998</v>
      </c>
      <c r="L110">
        <v>22415</v>
      </c>
      <c r="M110" s="78">
        <f t="shared" si="15"/>
        <v>0.84346888408029275</v>
      </c>
      <c r="N110" s="78">
        <f t="shared" si="16"/>
        <v>4656.7214451028167</v>
      </c>
      <c r="O110" s="78">
        <f t="shared" si="17"/>
        <v>0.62305914021647868</v>
      </c>
      <c r="P110">
        <v>0.13278000000000001</v>
      </c>
      <c r="Q110">
        <v>18506</v>
      </c>
      <c r="R110" s="78">
        <f t="shared" si="18"/>
        <v>0.83737096607470918</v>
      </c>
      <c r="S110" s="78">
        <f t="shared" si="19"/>
        <v>5450.3143528314586</v>
      </c>
      <c r="T110" s="78">
        <f t="shared" si="20"/>
        <v>0.61531553385070004</v>
      </c>
    </row>
    <row r="111" spans="8:20" x14ac:dyDescent="0.25">
      <c r="H111" s="1"/>
      <c r="I111" s="1"/>
      <c r="J111" s="78"/>
      <c r="K111">
        <v>0.13103000000000001</v>
      </c>
      <c r="L111">
        <v>22226</v>
      </c>
      <c r="M111" s="78">
        <f t="shared" si="15"/>
        <v>0.84469373189422792</v>
      </c>
      <c r="N111" s="78">
        <f t="shared" si="16"/>
        <v>4663.4837278494506</v>
      </c>
      <c r="O111" s="78">
        <f t="shared" si="17"/>
        <v>0.61601519821852624</v>
      </c>
      <c r="P111">
        <v>0.13138</v>
      </c>
      <c r="Q111">
        <v>18369</v>
      </c>
      <c r="R111" s="78">
        <f t="shared" si="18"/>
        <v>0.82854193043301161</v>
      </c>
      <c r="S111" s="78">
        <f t="shared" si="19"/>
        <v>5392.8475649570482</v>
      </c>
      <c r="T111" s="78">
        <f t="shared" si="20"/>
        <v>0.6238463651734627</v>
      </c>
    </row>
    <row r="112" spans="8:20" x14ac:dyDescent="0.25">
      <c r="H112" s="1"/>
      <c r="I112" s="1"/>
      <c r="J112" s="78"/>
      <c r="K112">
        <v>0.13103000000000001</v>
      </c>
      <c r="L112">
        <v>22085</v>
      </c>
      <c r="M112" s="78">
        <f t="shared" si="15"/>
        <v>0.84469373189422792</v>
      </c>
      <c r="N112" s="78">
        <f t="shared" si="16"/>
        <v>4663.4837278494506</v>
      </c>
      <c r="O112" s="78">
        <f t="shared" si="17"/>
        <v>0.61210724613768341</v>
      </c>
      <c r="P112">
        <v>0.13116</v>
      </c>
      <c r="Q112">
        <v>18373</v>
      </c>
      <c r="R112" s="78">
        <f t="shared" si="18"/>
        <v>0.82715451054645917</v>
      </c>
      <c r="S112" s="78">
        <f t="shared" si="19"/>
        <v>5383.8170697196419</v>
      </c>
      <c r="T112" s="78">
        <f t="shared" si="20"/>
        <v>0.6260772298427113</v>
      </c>
    </row>
    <row r="113" spans="8:20" x14ac:dyDescent="0.25">
      <c r="H113" s="1"/>
      <c r="I113" s="1"/>
      <c r="J113" s="78"/>
      <c r="K113">
        <v>0.13025999999999999</v>
      </c>
      <c r="L113">
        <v>22046</v>
      </c>
      <c r="M113" s="78">
        <f t="shared" si="15"/>
        <v>0.83972987496407014</v>
      </c>
      <c r="N113" s="78">
        <f t="shared" si="16"/>
        <v>4636.0786872446724</v>
      </c>
      <c r="O113" s="78">
        <f t="shared" si="17"/>
        <v>0.61827153837171511</v>
      </c>
      <c r="P113">
        <v>0.13144</v>
      </c>
      <c r="Q113">
        <v>18144</v>
      </c>
      <c r="R113" s="78">
        <f t="shared" si="18"/>
        <v>0.82892031767479868</v>
      </c>
      <c r="S113" s="78">
        <f t="shared" si="19"/>
        <v>5395.3104272945238</v>
      </c>
      <c r="T113" s="78">
        <f t="shared" si="20"/>
        <v>0.61564249035332186</v>
      </c>
    </row>
    <row r="114" spans="8:20" x14ac:dyDescent="0.25">
      <c r="H114" s="1"/>
      <c r="I114" s="1"/>
      <c r="J114" s="78"/>
      <c r="K114">
        <v>0.12953999999999999</v>
      </c>
      <c r="L114">
        <v>21886</v>
      </c>
      <c r="M114" s="78">
        <f t="shared" si="15"/>
        <v>0.8350883464060006</v>
      </c>
      <c r="N114" s="78">
        <f t="shared" si="16"/>
        <v>4610.4531947311134</v>
      </c>
      <c r="O114" s="78">
        <f t="shared" si="17"/>
        <v>0.62062634726577992</v>
      </c>
      <c r="P114">
        <v>0.13058</v>
      </c>
      <c r="Q114">
        <v>18205</v>
      </c>
      <c r="R114" s="78">
        <f t="shared" si="18"/>
        <v>0.82349676720918452</v>
      </c>
      <c r="S114" s="78">
        <f t="shared" si="19"/>
        <v>5360.0094004573866</v>
      </c>
      <c r="T114" s="78">
        <f t="shared" si="20"/>
        <v>0.62587557682042338</v>
      </c>
    </row>
    <row r="115" spans="8:20" x14ac:dyDescent="0.25">
      <c r="H115" s="1"/>
      <c r="I115" s="1"/>
      <c r="J115" s="78"/>
      <c r="K115">
        <v>0.12939999999999999</v>
      </c>
      <c r="L115">
        <v>21848</v>
      </c>
      <c r="M115" s="78">
        <f t="shared" si="15"/>
        <v>0.83418582696415378</v>
      </c>
      <c r="N115" s="78">
        <f t="shared" si="16"/>
        <v>4605.4704600756995</v>
      </c>
      <c r="O115" s="78">
        <f t="shared" si="17"/>
        <v>0.62089009784053961</v>
      </c>
      <c r="P115">
        <v>0.13144999999999998</v>
      </c>
      <c r="Q115">
        <v>17927</v>
      </c>
      <c r="R115" s="78">
        <f t="shared" si="18"/>
        <v>0.82898338221509649</v>
      </c>
      <c r="S115" s="78">
        <f t="shared" si="19"/>
        <v>5395.7209043507692</v>
      </c>
      <c r="T115" s="78">
        <f t="shared" si="20"/>
        <v>0.6081869365147744</v>
      </c>
    </row>
    <row r="116" spans="8:20" x14ac:dyDescent="0.25">
      <c r="H116" s="1"/>
      <c r="I116" s="1"/>
      <c r="J116" s="78"/>
      <c r="K116">
        <v>0.12859999999999999</v>
      </c>
      <c r="L116">
        <v>21730</v>
      </c>
      <c r="M116" s="78">
        <f t="shared" si="15"/>
        <v>0.82902857301074329</v>
      </c>
      <c r="N116" s="78">
        <f t="shared" si="16"/>
        <v>4576.9976906161892</v>
      </c>
      <c r="O116" s="78">
        <f t="shared" si="17"/>
        <v>0.62524379194541468</v>
      </c>
      <c r="P116">
        <v>0.13053999999999999</v>
      </c>
      <c r="Q116">
        <v>17868</v>
      </c>
      <c r="R116" s="78">
        <f t="shared" si="18"/>
        <v>0.82324450904799307</v>
      </c>
      <c r="S116" s="78">
        <f t="shared" si="19"/>
        <v>5358.3674922324026</v>
      </c>
      <c r="T116" s="78">
        <f t="shared" si="20"/>
        <v>0.61466626331575158</v>
      </c>
    </row>
    <row r="117" spans="8:20" x14ac:dyDescent="0.25">
      <c r="H117" s="1"/>
      <c r="I117" s="1"/>
      <c r="J117" s="78"/>
      <c r="K117">
        <v>0.12850999999999999</v>
      </c>
      <c r="L117">
        <v>21519</v>
      </c>
      <c r="M117" s="78">
        <f t="shared" si="15"/>
        <v>0.82844838194098458</v>
      </c>
      <c r="N117" s="78">
        <f t="shared" si="16"/>
        <v>4573.7945040519944</v>
      </c>
      <c r="O117" s="78">
        <f t="shared" si="17"/>
        <v>0.62004018552751616</v>
      </c>
      <c r="P117">
        <v>0.12975</v>
      </c>
      <c r="Q117">
        <v>17861</v>
      </c>
      <c r="R117" s="78">
        <f t="shared" si="18"/>
        <v>0.8182624103644639</v>
      </c>
      <c r="S117" s="78">
        <f t="shared" si="19"/>
        <v>5325.9398047889872</v>
      </c>
      <c r="T117" s="78">
        <f t="shared" si="20"/>
        <v>0.62193025920734779</v>
      </c>
    </row>
    <row r="118" spans="8:20" x14ac:dyDescent="0.25">
      <c r="H118" s="1"/>
      <c r="I118" s="1"/>
      <c r="J118" s="78"/>
      <c r="K118">
        <v>0.12834000000000001</v>
      </c>
      <c r="L118">
        <v>21429</v>
      </c>
      <c r="M118" s="78">
        <f t="shared" si="15"/>
        <v>0.82735246547588492</v>
      </c>
      <c r="N118" s="78">
        <f t="shared" si="16"/>
        <v>4567.7440405418492</v>
      </c>
      <c r="O118" s="78">
        <f t="shared" si="17"/>
        <v>0.61908379205182185</v>
      </c>
      <c r="P118">
        <v>0.12947999999999998</v>
      </c>
      <c r="Q118">
        <v>17646</v>
      </c>
      <c r="R118" s="78">
        <f t="shared" si="18"/>
        <v>0.81655966777642208</v>
      </c>
      <c r="S118" s="78">
        <f t="shared" si="19"/>
        <v>5314.8569242703506</v>
      </c>
      <c r="T118" s="78">
        <f t="shared" si="20"/>
        <v>0.61700906314260939</v>
      </c>
    </row>
    <row r="119" spans="8:20" x14ac:dyDescent="0.25">
      <c r="H119" s="1"/>
      <c r="I119" s="1"/>
      <c r="J119" s="78"/>
      <c r="K119">
        <v>0.12814999999999999</v>
      </c>
      <c r="L119">
        <v>21306</v>
      </c>
      <c r="M119" s="78">
        <f t="shared" si="15"/>
        <v>0.82612761766194975</v>
      </c>
      <c r="N119" s="78">
        <f t="shared" si="16"/>
        <v>4560.9817577952153</v>
      </c>
      <c r="O119" s="78">
        <f t="shared" si="17"/>
        <v>0.61735689194030541</v>
      </c>
      <c r="P119">
        <v>0.12920999999999999</v>
      </c>
      <c r="Q119">
        <v>17576</v>
      </c>
      <c r="R119" s="78">
        <f t="shared" si="18"/>
        <v>0.81485692518838049</v>
      </c>
      <c r="S119" s="78">
        <f t="shared" si="19"/>
        <v>5303.774043751715</v>
      </c>
      <c r="T119" s="78">
        <f t="shared" si="20"/>
        <v>0.6171325321779747</v>
      </c>
    </row>
    <row r="120" spans="8:20" x14ac:dyDescent="0.25">
      <c r="H120" s="1"/>
      <c r="I120" s="1"/>
      <c r="J120" s="78"/>
      <c r="K120">
        <v>0.12750999999999998</v>
      </c>
      <c r="L120">
        <v>21232</v>
      </c>
      <c r="M120" s="78">
        <f t="shared" si="15"/>
        <v>0.82200181449922138</v>
      </c>
      <c r="N120" s="78">
        <f t="shared" si="16"/>
        <v>4538.2035422276067</v>
      </c>
      <c r="O120" s="78">
        <f t="shared" si="17"/>
        <v>0.6214039552057965</v>
      </c>
      <c r="P120">
        <v>0.12845000000000001</v>
      </c>
      <c r="Q120">
        <v>17488</v>
      </c>
      <c r="R120" s="78">
        <f t="shared" si="18"/>
        <v>0.81006402012574485</v>
      </c>
      <c r="S120" s="78">
        <f t="shared" si="19"/>
        <v>5272.5777874770356</v>
      </c>
      <c r="T120" s="78">
        <f t="shared" si="20"/>
        <v>0.62133036330909008</v>
      </c>
    </row>
    <row r="121" spans="8:20" x14ac:dyDescent="0.25">
      <c r="H121" s="1"/>
      <c r="I121" s="1"/>
      <c r="J121" s="78"/>
      <c r="K121">
        <v>0.12695000000000001</v>
      </c>
      <c r="L121">
        <v>21043</v>
      </c>
      <c r="M121" s="78">
        <f t="shared" si="15"/>
        <v>0.81839173673183419</v>
      </c>
      <c r="N121" s="78">
        <f t="shared" si="16"/>
        <v>4518.2726036059512</v>
      </c>
      <c r="O121" s="78">
        <f t="shared" si="17"/>
        <v>0.62131786885540896</v>
      </c>
      <c r="P121">
        <v>0.12856000000000001</v>
      </c>
      <c r="Q121">
        <v>17431</v>
      </c>
      <c r="R121" s="78">
        <f t="shared" si="18"/>
        <v>0.81075773006902108</v>
      </c>
      <c r="S121" s="78">
        <f t="shared" si="19"/>
        <v>5277.0930350957387</v>
      </c>
      <c r="T121" s="78">
        <f t="shared" si="20"/>
        <v>0.61824587204159687</v>
      </c>
    </row>
    <row r="122" spans="8:20" x14ac:dyDescent="0.25">
      <c r="H122" s="1"/>
      <c r="I122" s="1"/>
      <c r="J122" s="78"/>
      <c r="K122">
        <v>0.12659000000000001</v>
      </c>
      <c r="L122">
        <v>21035</v>
      </c>
      <c r="M122" s="78">
        <f t="shared" si="15"/>
        <v>0.81607097245279936</v>
      </c>
      <c r="N122" s="78">
        <f t="shared" si="16"/>
        <v>4505.4598573491712</v>
      </c>
      <c r="O122" s="78">
        <f t="shared" si="17"/>
        <v>0.62461917990379034</v>
      </c>
      <c r="P122">
        <v>0.12767999999999999</v>
      </c>
      <c r="Q122">
        <v>17286</v>
      </c>
      <c r="R122" s="78">
        <f t="shared" si="18"/>
        <v>0.80520805052281108</v>
      </c>
      <c r="S122" s="78">
        <f t="shared" si="19"/>
        <v>5240.97105414611</v>
      </c>
      <c r="T122" s="78">
        <f t="shared" si="20"/>
        <v>0.62158340414532554</v>
      </c>
    </row>
    <row r="123" spans="8:20" x14ac:dyDescent="0.25">
      <c r="H123" s="1"/>
      <c r="I123" s="1"/>
      <c r="J123" s="78"/>
      <c r="K123">
        <v>0.12626999999999999</v>
      </c>
      <c r="L123">
        <v>20797</v>
      </c>
      <c r="M123" s="78">
        <f t="shared" si="15"/>
        <v>0.81400807087143512</v>
      </c>
      <c r="N123" s="78">
        <f t="shared" si="16"/>
        <v>4494.0707495653678</v>
      </c>
      <c r="O123" s="78">
        <f t="shared" si="17"/>
        <v>0.62068597193281116</v>
      </c>
      <c r="P123">
        <v>0.12700999999999998</v>
      </c>
      <c r="Q123">
        <v>17274</v>
      </c>
      <c r="R123" s="78">
        <f t="shared" si="18"/>
        <v>0.80098272632285583</v>
      </c>
      <c r="S123" s="78">
        <f t="shared" si="19"/>
        <v>5213.4690913776421</v>
      </c>
      <c r="T123" s="78">
        <f t="shared" si="20"/>
        <v>0.62772255408286892</v>
      </c>
    </row>
    <row r="124" spans="8:20" x14ac:dyDescent="0.25">
      <c r="H124" s="1"/>
      <c r="I124" s="1"/>
      <c r="J124" s="78"/>
      <c r="K124">
        <v>0.12553999999999998</v>
      </c>
      <c r="L124">
        <v>20685</v>
      </c>
      <c r="M124" s="78">
        <f t="shared" si="15"/>
        <v>0.80930207663894793</v>
      </c>
      <c r="N124" s="78">
        <f t="shared" si="16"/>
        <v>4468.0893474335644</v>
      </c>
      <c r="O124" s="78">
        <f t="shared" si="17"/>
        <v>0.62454376318368876</v>
      </c>
      <c r="P124">
        <v>0.12731000000000001</v>
      </c>
      <c r="Q124">
        <v>17067</v>
      </c>
      <c r="R124" s="78">
        <f t="shared" si="18"/>
        <v>0.80287466253179118</v>
      </c>
      <c r="S124" s="78">
        <f t="shared" si="19"/>
        <v>5225.7834030650165</v>
      </c>
      <c r="T124" s="78">
        <f t="shared" si="20"/>
        <v>0.61728084736171129</v>
      </c>
    </row>
    <row r="125" spans="8:20" x14ac:dyDescent="0.25">
      <c r="H125" s="1"/>
      <c r="I125" s="1"/>
      <c r="J125" s="78"/>
      <c r="K125">
        <v>0.12464</v>
      </c>
      <c r="L125">
        <v>20613</v>
      </c>
      <c r="M125" s="78">
        <f t="shared" si="15"/>
        <v>0.8035001659413612</v>
      </c>
      <c r="N125" s="78">
        <f t="shared" si="16"/>
        <v>4436.0574817916167</v>
      </c>
      <c r="O125" s="78">
        <f t="shared" si="17"/>
        <v>0.63139032354059788</v>
      </c>
      <c r="P125">
        <v>0.12592</v>
      </c>
      <c r="Q125">
        <v>16990</v>
      </c>
      <c r="R125" s="78">
        <f t="shared" si="18"/>
        <v>0.79410869143039153</v>
      </c>
      <c r="S125" s="78">
        <f t="shared" si="19"/>
        <v>5168.7270922468542</v>
      </c>
      <c r="T125" s="78">
        <f t="shared" si="20"/>
        <v>0.62813732221222696</v>
      </c>
    </row>
    <row r="126" spans="8:20" x14ac:dyDescent="0.25">
      <c r="H126" s="1"/>
      <c r="I126" s="1"/>
      <c r="J126" s="78"/>
      <c r="K126">
        <v>0.12531</v>
      </c>
      <c r="L126">
        <v>20540</v>
      </c>
      <c r="M126" s="78">
        <f t="shared" si="15"/>
        <v>0.80781936612734251</v>
      </c>
      <c r="N126" s="78">
        <f t="shared" si="16"/>
        <v>4459.9034262139567</v>
      </c>
      <c r="O126" s="78">
        <f t="shared" si="17"/>
        <v>0.62244442066305627</v>
      </c>
      <c r="P126">
        <v>0.12584000000000001</v>
      </c>
      <c r="Q126">
        <v>16905</v>
      </c>
      <c r="R126" s="78">
        <f t="shared" si="18"/>
        <v>0.79360417510800885</v>
      </c>
      <c r="S126" s="78">
        <f t="shared" si="19"/>
        <v>5165.4432757968871</v>
      </c>
      <c r="T126" s="78">
        <f t="shared" si="20"/>
        <v>0.62578969290023234</v>
      </c>
    </row>
    <row r="127" spans="8:20" x14ac:dyDescent="0.25">
      <c r="H127" s="1"/>
      <c r="I127" s="1"/>
      <c r="J127" s="78"/>
      <c r="K127">
        <v>0.12458</v>
      </c>
      <c r="L127">
        <v>20336</v>
      </c>
      <c r="M127" s="78">
        <f t="shared" si="15"/>
        <v>0.80311337189485532</v>
      </c>
      <c r="N127" s="78">
        <f t="shared" si="16"/>
        <v>4433.9220240821533</v>
      </c>
      <c r="O127" s="78">
        <f t="shared" si="17"/>
        <v>0.62350577351600522</v>
      </c>
      <c r="P127">
        <v>0.12553999999999998</v>
      </c>
      <c r="Q127">
        <v>16836</v>
      </c>
      <c r="R127" s="78">
        <f t="shared" si="18"/>
        <v>0.79171223889907349</v>
      </c>
      <c r="S127" s="78">
        <f t="shared" si="19"/>
        <v>5153.1289641095127</v>
      </c>
      <c r="T127" s="78">
        <f t="shared" si="20"/>
        <v>0.62621767061071809</v>
      </c>
    </row>
    <row r="128" spans="8:20" x14ac:dyDescent="0.25">
      <c r="H128" s="1"/>
      <c r="I128" s="1"/>
      <c r="J128" s="78"/>
      <c r="K128">
        <v>0.12356999999999999</v>
      </c>
      <c r="L128">
        <v>20196</v>
      </c>
      <c r="M128" s="78">
        <f t="shared" si="15"/>
        <v>0.79660233877867448</v>
      </c>
      <c r="N128" s="78">
        <f t="shared" si="16"/>
        <v>4397.9751526395221</v>
      </c>
      <c r="O128" s="78">
        <f t="shared" si="17"/>
        <v>0.62937699979378459</v>
      </c>
      <c r="P128">
        <v>0.12537000000000001</v>
      </c>
      <c r="Q128">
        <v>16658</v>
      </c>
      <c r="R128" s="78">
        <f t="shared" si="18"/>
        <v>0.79064014171401031</v>
      </c>
      <c r="S128" s="78">
        <f t="shared" si="19"/>
        <v>5146.1508541533358</v>
      </c>
      <c r="T128" s="78">
        <f t="shared" si="20"/>
        <v>0.62127840171924054</v>
      </c>
    </row>
    <row r="129" spans="8:20" x14ac:dyDescent="0.25">
      <c r="H129" s="1"/>
      <c r="I129" s="1"/>
      <c r="J129" s="78"/>
      <c r="K129">
        <v>0.12379000000000001</v>
      </c>
      <c r="L129">
        <v>20153</v>
      </c>
      <c r="M129" s="78">
        <f t="shared" si="15"/>
        <v>0.79802058361586259</v>
      </c>
      <c r="N129" s="78">
        <f t="shared" si="16"/>
        <v>4405.8051642408873</v>
      </c>
      <c r="O129" s="78">
        <f t="shared" si="17"/>
        <v>0.62580665635365718</v>
      </c>
      <c r="P129">
        <v>0.12525</v>
      </c>
      <c r="Q129">
        <v>16566</v>
      </c>
      <c r="R129" s="78">
        <f t="shared" si="18"/>
        <v>0.78988336723043628</v>
      </c>
      <c r="S129" s="78">
        <f t="shared" si="19"/>
        <v>5141.2251294783864</v>
      </c>
      <c r="T129" s="78">
        <f t="shared" si="20"/>
        <v>0.61903162658457966</v>
      </c>
    </row>
    <row r="130" spans="8:20" x14ac:dyDescent="0.25">
      <c r="H130" s="1"/>
      <c r="I130" s="1"/>
      <c r="J130" s="78"/>
      <c r="K130">
        <v>0.12365000000000001</v>
      </c>
      <c r="L130">
        <v>20038</v>
      </c>
      <c r="M130" s="78">
        <f t="shared" si="15"/>
        <v>0.79711806417401565</v>
      </c>
      <c r="N130" s="78">
        <f t="shared" si="16"/>
        <v>4400.8224295854734</v>
      </c>
      <c r="O130" s="78">
        <f t="shared" si="17"/>
        <v>0.62364540961728832</v>
      </c>
      <c r="P130">
        <v>0.12423999999999999</v>
      </c>
      <c r="Q130">
        <v>16546</v>
      </c>
      <c r="R130" s="78">
        <f t="shared" si="18"/>
        <v>0.78351384866035445</v>
      </c>
      <c r="S130" s="78">
        <f t="shared" si="19"/>
        <v>5099.766946797562</v>
      </c>
      <c r="T130" s="78">
        <f t="shared" si="20"/>
        <v>0.62837772918688384</v>
      </c>
    </row>
    <row r="131" spans="8:20" x14ac:dyDescent="0.25">
      <c r="H131" s="1"/>
      <c r="I131" s="1"/>
      <c r="J131" s="78"/>
      <c r="K131">
        <v>0.12306999999999998</v>
      </c>
      <c r="L131">
        <v>19899</v>
      </c>
      <c r="M131" s="78">
        <f t="shared" si="15"/>
        <v>0.79337905505779294</v>
      </c>
      <c r="N131" s="78">
        <f t="shared" si="16"/>
        <v>4380.1796717273282</v>
      </c>
      <c r="O131" s="78">
        <f t="shared" si="17"/>
        <v>0.62517046151522848</v>
      </c>
      <c r="P131">
        <v>0.12442999999999999</v>
      </c>
      <c r="Q131">
        <v>16510</v>
      </c>
      <c r="R131" s="78">
        <f t="shared" si="18"/>
        <v>0.78471207492601336</v>
      </c>
      <c r="S131" s="78">
        <f t="shared" si="19"/>
        <v>5107.5660108662314</v>
      </c>
      <c r="T131" s="78">
        <f t="shared" si="20"/>
        <v>0.62509715303907776</v>
      </c>
    </row>
    <row r="132" spans="8:20" x14ac:dyDescent="0.25">
      <c r="H132" s="1"/>
      <c r="I132" s="1"/>
      <c r="J132" s="78"/>
      <c r="K132">
        <v>0.12251999999999999</v>
      </c>
      <c r="L132">
        <v>19626</v>
      </c>
      <c r="M132" s="78">
        <f t="shared" si="15"/>
        <v>0.78983344296482316</v>
      </c>
      <c r="N132" s="78">
        <f t="shared" si="16"/>
        <v>4360.6046427239153</v>
      </c>
      <c r="O132" s="78">
        <f t="shared" si="17"/>
        <v>0.62214185160853031</v>
      </c>
      <c r="P132">
        <v>0.12354999999999999</v>
      </c>
      <c r="Q132">
        <v>16405</v>
      </c>
      <c r="R132" s="78">
        <f t="shared" si="18"/>
        <v>0.77916239537980347</v>
      </c>
      <c r="S132" s="78">
        <f t="shared" si="19"/>
        <v>5071.4440299166035</v>
      </c>
      <c r="T132" s="78">
        <f t="shared" si="20"/>
        <v>0.63000121232271389</v>
      </c>
    </row>
    <row r="133" spans="8:20" x14ac:dyDescent="0.25">
      <c r="H133" s="1"/>
      <c r="I133" s="1"/>
      <c r="J133" s="78"/>
      <c r="K133">
        <v>0.12189999999999999</v>
      </c>
      <c r="L133">
        <v>19687</v>
      </c>
      <c r="M133" s="78">
        <f t="shared" si="15"/>
        <v>0.78583657115093009</v>
      </c>
      <c r="N133" s="78">
        <f t="shared" si="16"/>
        <v>4338.5382463927954</v>
      </c>
      <c r="O133" s="78">
        <f t="shared" si="17"/>
        <v>0.63043995478958836</v>
      </c>
      <c r="P133">
        <v>0.12281</v>
      </c>
      <c r="Q133">
        <v>16214</v>
      </c>
      <c r="R133" s="78">
        <f t="shared" si="18"/>
        <v>0.77449561939776346</v>
      </c>
      <c r="S133" s="78">
        <f t="shared" si="19"/>
        <v>5041.0687277544166</v>
      </c>
      <c r="T133" s="78">
        <f t="shared" si="20"/>
        <v>0.63019268226055514</v>
      </c>
    </row>
    <row r="134" spans="8:20" x14ac:dyDescent="0.25">
      <c r="H134" s="1"/>
      <c r="I134" s="1"/>
      <c r="J134" s="78"/>
      <c r="K134">
        <v>0.12164</v>
      </c>
      <c r="L134">
        <v>19381</v>
      </c>
      <c r="M134" s="78">
        <f t="shared" si="15"/>
        <v>0.78416046361607161</v>
      </c>
      <c r="N134" s="78">
        <f t="shared" si="16"/>
        <v>4329.2845963184554</v>
      </c>
      <c r="O134" s="78">
        <f t="shared" si="17"/>
        <v>0.62329688688409324</v>
      </c>
      <c r="P134">
        <v>0.12217</v>
      </c>
      <c r="Q134">
        <v>16209.000000000002</v>
      </c>
      <c r="R134" s="78">
        <f t="shared" si="18"/>
        <v>0.77045948881870174</v>
      </c>
      <c r="S134" s="78">
        <f t="shared" si="19"/>
        <v>5014.7981961546866</v>
      </c>
      <c r="T134" s="78">
        <f t="shared" si="20"/>
        <v>0.63661625643265884</v>
      </c>
    </row>
    <row r="135" spans="8:20" x14ac:dyDescent="0.25">
      <c r="H135" s="1"/>
      <c r="I135" s="1"/>
      <c r="J135" s="78"/>
      <c r="K135">
        <v>0.12024</v>
      </c>
      <c r="L135">
        <v>19409</v>
      </c>
      <c r="M135" s="78">
        <f t="shared" si="15"/>
        <v>0.77513526919760323</v>
      </c>
      <c r="N135" s="78">
        <f t="shared" si="16"/>
        <v>4279.457249764313</v>
      </c>
      <c r="O135" s="78">
        <f t="shared" si="17"/>
        <v>0.63881752822235593</v>
      </c>
      <c r="P135">
        <v>0.12236</v>
      </c>
      <c r="Q135">
        <v>16051.000000000002</v>
      </c>
      <c r="R135" s="78">
        <f t="shared" si="18"/>
        <v>0.77165771508436065</v>
      </c>
      <c r="S135" s="78">
        <f t="shared" si="19"/>
        <v>5022.597260223356</v>
      </c>
      <c r="T135" s="78">
        <f t="shared" si="20"/>
        <v>0.62845445331082894</v>
      </c>
    </row>
    <row r="136" spans="8:20" x14ac:dyDescent="0.25">
      <c r="H136" s="1"/>
      <c r="I136" s="1"/>
      <c r="J136" s="78"/>
      <c r="K136">
        <v>0.12028999999999999</v>
      </c>
      <c r="L136">
        <v>19363</v>
      </c>
      <c r="M136" s="78">
        <f t="shared" si="15"/>
        <v>0.77545759756969135</v>
      </c>
      <c r="N136" s="78">
        <f t="shared" si="16"/>
        <v>4281.2367978555321</v>
      </c>
      <c r="O136" s="78">
        <f t="shared" si="17"/>
        <v>0.63677381284562362</v>
      </c>
      <c r="P136">
        <v>0.12118</v>
      </c>
      <c r="Q136">
        <v>15910</v>
      </c>
      <c r="R136" s="78">
        <f t="shared" si="18"/>
        <v>0.76421609932921564</v>
      </c>
      <c r="S136" s="78">
        <f t="shared" si="19"/>
        <v>4974.1609675863538</v>
      </c>
      <c r="T136" s="78">
        <f t="shared" si="20"/>
        <v>0.63512459832407375</v>
      </c>
    </row>
    <row r="137" spans="8:20" x14ac:dyDescent="0.25">
      <c r="H137" s="1"/>
      <c r="I137" s="1"/>
      <c r="J137" s="78"/>
      <c r="K137">
        <v>0.11978</v>
      </c>
      <c r="L137">
        <v>19107</v>
      </c>
      <c r="M137" s="78">
        <f t="shared" si="15"/>
        <v>0.77216984817439216</v>
      </c>
      <c r="N137" s="78">
        <f t="shared" si="16"/>
        <v>4263.0854073250948</v>
      </c>
      <c r="O137" s="78">
        <f t="shared" si="17"/>
        <v>0.6337171862952955</v>
      </c>
      <c r="P137">
        <v>0.12175999999999999</v>
      </c>
      <c r="Q137">
        <v>15804.000000000002</v>
      </c>
      <c r="R137" s="78">
        <f t="shared" si="18"/>
        <v>0.76787384266649028</v>
      </c>
      <c r="S137" s="78">
        <f t="shared" si="19"/>
        <v>4997.9686368486091</v>
      </c>
      <c r="T137" s="78">
        <f t="shared" si="20"/>
        <v>0.62489693146671998</v>
      </c>
    </row>
    <row r="138" spans="8:20" x14ac:dyDescent="0.25">
      <c r="H138" s="1"/>
      <c r="I138" s="1"/>
      <c r="J138" s="78"/>
      <c r="K138">
        <v>0.11975</v>
      </c>
      <c r="L138">
        <v>19061</v>
      </c>
      <c r="M138" s="78">
        <f t="shared" si="15"/>
        <v>0.77197645115113922</v>
      </c>
      <c r="N138" s="78">
        <f t="shared" si="16"/>
        <v>4262.0176784703635</v>
      </c>
      <c r="O138" s="78">
        <f t="shared" si="17"/>
        <v>0.63250831091142157</v>
      </c>
      <c r="P138">
        <v>0.12141</v>
      </c>
      <c r="Q138">
        <v>15776.000000000002</v>
      </c>
      <c r="R138" s="78">
        <f t="shared" si="18"/>
        <v>0.765666583756066</v>
      </c>
      <c r="S138" s="78">
        <f t="shared" si="19"/>
        <v>4983.6019398800072</v>
      </c>
      <c r="T138" s="78">
        <f t="shared" si="20"/>
        <v>0.62739149825657292</v>
      </c>
    </row>
    <row r="139" spans="8:20" x14ac:dyDescent="0.25">
      <c r="H139" s="1"/>
      <c r="I139" s="1"/>
      <c r="J139" s="78"/>
      <c r="K139">
        <v>0.12041</v>
      </c>
      <c r="L139">
        <v>18975</v>
      </c>
      <c r="M139" s="78">
        <f t="shared" si="15"/>
        <v>0.77623118566270299</v>
      </c>
      <c r="N139" s="78">
        <f t="shared" si="16"/>
        <v>4285.5077132744582</v>
      </c>
      <c r="O139" s="78">
        <f t="shared" si="17"/>
        <v>0.62277084221104684</v>
      </c>
      <c r="P139">
        <v>0.12107</v>
      </c>
      <c r="Q139">
        <v>15684</v>
      </c>
      <c r="R139" s="78">
        <f t="shared" si="18"/>
        <v>0.76352238938593942</v>
      </c>
      <c r="S139" s="78">
        <f t="shared" si="19"/>
        <v>4969.6457199676497</v>
      </c>
      <c r="T139" s="78">
        <f t="shared" si="20"/>
        <v>0.62724094251638618</v>
      </c>
    </row>
    <row r="140" spans="8:20" x14ac:dyDescent="0.25">
      <c r="H140" s="1"/>
      <c r="I140" s="1"/>
      <c r="J140" s="78"/>
      <c r="K140">
        <v>0.11852</v>
      </c>
      <c r="L140">
        <v>18789</v>
      </c>
      <c r="M140" s="78">
        <f t="shared" si="15"/>
        <v>0.7640471731977706</v>
      </c>
      <c r="N140" s="78">
        <f t="shared" si="16"/>
        <v>4218.2407954263672</v>
      </c>
      <c r="O140" s="78">
        <f t="shared" si="17"/>
        <v>0.63649057919156748</v>
      </c>
      <c r="P140">
        <v>0.12035999999999999</v>
      </c>
      <c r="Q140">
        <v>15629.000000000002</v>
      </c>
      <c r="R140" s="78">
        <f t="shared" si="18"/>
        <v>0.75904480702479282</v>
      </c>
      <c r="S140" s="78">
        <f t="shared" si="19"/>
        <v>4940.5018489741997</v>
      </c>
      <c r="T140" s="78">
        <f t="shared" si="20"/>
        <v>0.63243731027387406</v>
      </c>
    </row>
    <row r="141" spans="8:20" x14ac:dyDescent="0.25">
      <c r="H141" s="1"/>
      <c r="I141" s="1"/>
      <c r="J141" s="78"/>
      <c r="K141">
        <v>0.1181</v>
      </c>
      <c r="L141">
        <v>18719</v>
      </c>
      <c r="M141" s="78">
        <f t="shared" si="15"/>
        <v>0.76133961487223001</v>
      </c>
      <c r="N141" s="78">
        <f t="shared" si="16"/>
        <v>4203.2925914601246</v>
      </c>
      <c r="O141" s="78">
        <f t="shared" si="17"/>
        <v>0.6386375471202741</v>
      </c>
      <c r="P141">
        <v>0.12096</v>
      </c>
      <c r="Q141">
        <v>15467</v>
      </c>
      <c r="R141" s="78">
        <f t="shared" si="18"/>
        <v>0.76282867944266319</v>
      </c>
      <c r="S141" s="78">
        <f t="shared" si="19"/>
        <v>4965.1304723489466</v>
      </c>
      <c r="T141" s="78">
        <f t="shared" si="20"/>
        <v>0.61968813247886056</v>
      </c>
    </row>
    <row r="142" spans="8:20" x14ac:dyDescent="0.25">
      <c r="H142" s="1"/>
      <c r="I142" s="1"/>
      <c r="J142" s="78"/>
      <c r="K142">
        <v>0.11764999999999999</v>
      </c>
      <c r="L142">
        <v>18516</v>
      </c>
      <c r="M142" s="78">
        <f t="shared" si="15"/>
        <v>0.75843865952343659</v>
      </c>
      <c r="N142" s="78">
        <f t="shared" si="16"/>
        <v>4187.2766586391499</v>
      </c>
      <c r="O142" s="78">
        <f t="shared" si="17"/>
        <v>0.63655349686265172</v>
      </c>
      <c r="P142">
        <v>0.11942</v>
      </c>
      <c r="Q142">
        <v>15395</v>
      </c>
      <c r="R142" s="78">
        <f t="shared" si="18"/>
        <v>0.75311674023679598</v>
      </c>
      <c r="S142" s="78">
        <f t="shared" si="19"/>
        <v>4901.9170056870962</v>
      </c>
      <c r="T142" s="78">
        <f t="shared" si="20"/>
        <v>0.63281419060228883</v>
      </c>
    </row>
    <row r="143" spans="8:20" x14ac:dyDescent="0.25">
      <c r="H143" s="1"/>
      <c r="I143" s="1"/>
      <c r="J143" s="78"/>
      <c r="K143">
        <v>0.11771</v>
      </c>
      <c r="L143">
        <v>18350</v>
      </c>
      <c r="M143" s="78">
        <f t="shared" si="15"/>
        <v>0.75882545356994235</v>
      </c>
      <c r="N143" s="78">
        <f t="shared" si="16"/>
        <v>4189.4121163486134</v>
      </c>
      <c r="O143" s="78">
        <f t="shared" si="17"/>
        <v>0.63020369957474642</v>
      </c>
      <c r="P143">
        <v>0.1193</v>
      </c>
      <c r="Q143">
        <v>15318.000000000002</v>
      </c>
      <c r="R143" s="78">
        <f t="shared" si="18"/>
        <v>0.75235996575322195</v>
      </c>
      <c r="S143" s="78">
        <f t="shared" si="19"/>
        <v>4896.9912810121477</v>
      </c>
      <c r="T143" s="78">
        <f t="shared" si="20"/>
        <v>0.63091641627230954</v>
      </c>
    </row>
    <row r="144" spans="8:20" x14ac:dyDescent="0.25">
      <c r="H144" s="1"/>
      <c r="I144" s="1"/>
      <c r="J144" s="78"/>
      <c r="K144">
        <v>0.11762</v>
      </c>
      <c r="L144">
        <v>18459</v>
      </c>
      <c r="M144" s="78">
        <f t="shared" si="15"/>
        <v>0.75824526250018376</v>
      </c>
      <c r="N144" s="78">
        <f t="shared" si="16"/>
        <v>4186.2089297844186</v>
      </c>
      <c r="O144" s="78">
        <f t="shared" si="17"/>
        <v>0.63491767733366211</v>
      </c>
      <c r="P144">
        <v>0.11946999999999999</v>
      </c>
      <c r="Q144">
        <v>15193.000000000002</v>
      </c>
      <c r="R144" s="78">
        <f t="shared" si="18"/>
        <v>0.75343206293828513</v>
      </c>
      <c r="S144" s="78">
        <f t="shared" si="19"/>
        <v>4903.9693909683256</v>
      </c>
      <c r="T144" s="78">
        <f t="shared" si="20"/>
        <v>0.62398831982497505</v>
      </c>
    </row>
    <row r="145" spans="8:20" x14ac:dyDescent="0.25">
      <c r="H145" s="1"/>
      <c r="I145" s="1"/>
      <c r="J145" s="78"/>
      <c r="K145">
        <v>0.11737</v>
      </c>
      <c r="L145">
        <v>18143</v>
      </c>
      <c r="M145" s="78">
        <f t="shared" si="15"/>
        <v>0.75663362063974293</v>
      </c>
      <c r="N145" s="78">
        <f t="shared" si="16"/>
        <v>4177.3111893283221</v>
      </c>
      <c r="O145" s="78">
        <f t="shared" si="17"/>
        <v>0.62670980671887366</v>
      </c>
      <c r="P145">
        <v>0.11798</v>
      </c>
      <c r="Q145">
        <v>15096.000000000002</v>
      </c>
      <c r="R145" s="78">
        <f t="shared" si="18"/>
        <v>0.74403544643390718</v>
      </c>
      <c r="S145" s="78">
        <f t="shared" si="19"/>
        <v>4842.8083095877046</v>
      </c>
      <c r="T145" s="78">
        <f t="shared" si="20"/>
        <v>0.63576373792766316</v>
      </c>
    </row>
    <row r="146" spans="8:20" x14ac:dyDescent="0.25">
      <c r="H146" s="1"/>
      <c r="I146" s="1"/>
      <c r="J146" s="78"/>
      <c r="K146">
        <v>0.1169</v>
      </c>
      <c r="L146">
        <v>18146</v>
      </c>
      <c r="M146" s="78">
        <f t="shared" si="15"/>
        <v>0.75360373394211433</v>
      </c>
      <c r="N146" s="78">
        <f t="shared" si="16"/>
        <v>4160.5834372708596</v>
      </c>
      <c r="O146" s="78">
        <f t="shared" si="17"/>
        <v>0.63186381221382604</v>
      </c>
      <c r="P146">
        <v>0.11788999999999999</v>
      </c>
      <c r="Q146">
        <v>14942</v>
      </c>
      <c r="R146" s="78">
        <f t="shared" si="18"/>
        <v>0.74346786557122657</v>
      </c>
      <c r="S146" s="78">
        <f t="shared" si="19"/>
        <v>4839.1140160814921</v>
      </c>
      <c r="T146" s="78">
        <f t="shared" si="20"/>
        <v>0.63023924994212277</v>
      </c>
    </row>
    <row r="147" spans="8:20" x14ac:dyDescent="0.25">
      <c r="H147" s="1"/>
      <c r="I147" s="1"/>
      <c r="J147" s="78"/>
      <c r="K147">
        <v>0.11642</v>
      </c>
      <c r="L147">
        <v>18041</v>
      </c>
      <c r="M147" s="78">
        <f t="shared" si="15"/>
        <v>0.75050938157006786</v>
      </c>
      <c r="N147" s="78">
        <f t="shared" si="16"/>
        <v>4143.4997755951536</v>
      </c>
      <c r="O147" s="78">
        <f t="shared" si="17"/>
        <v>0.6333984784548804</v>
      </c>
      <c r="P147">
        <v>0.11670999999999999</v>
      </c>
      <c r="Q147">
        <v>14868</v>
      </c>
      <c r="R147" s="78">
        <f t="shared" si="18"/>
        <v>0.73602624981608145</v>
      </c>
      <c r="S147" s="78">
        <f t="shared" si="19"/>
        <v>4790.6777234444899</v>
      </c>
      <c r="T147" s="78">
        <f t="shared" si="20"/>
        <v>0.63986309777688311</v>
      </c>
    </row>
    <row r="148" spans="8:20" x14ac:dyDescent="0.25">
      <c r="H148" s="1"/>
      <c r="I148" s="1"/>
      <c r="J148" s="78"/>
      <c r="K148">
        <v>0.11601</v>
      </c>
      <c r="L148">
        <v>17907</v>
      </c>
      <c r="M148" s="78">
        <f t="shared" si="15"/>
        <v>0.74786628891894502</v>
      </c>
      <c r="N148" s="78">
        <f t="shared" si="16"/>
        <v>4128.9074812471554</v>
      </c>
      <c r="O148" s="78">
        <f t="shared" si="17"/>
        <v>0.63314557968803797</v>
      </c>
      <c r="P148">
        <v>0.11692999999999999</v>
      </c>
      <c r="Q148">
        <v>14890</v>
      </c>
      <c r="R148" s="78">
        <f t="shared" si="18"/>
        <v>0.737413669702634</v>
      </c>
      <c r="S148" s="78">
        <f t="shared" si="19"/>
        <v>4799.708218681898</v>
      </c>
      <c r="T148" s="78">
        <f t="shared" si="20"/>
        <v>0.63840083784790258</v>
      </c>
    </row>
    <row r="149" spans="8:20" x14ac:dyDescent="0.25">
      <c r="H149" s="1"/>
      <c r="I149" s="1"/>
      <c r="J149" s="78"/>
      <c r="K149">
        <v>0.11536</v>
      </c>
      <c r="L149">
        <v>17805</v>
      </c>
      <c r="M149" s="78">
        <f t="shared" ref="M149:M212" si="21">K149/($AB$27*$AC$21)</f>
        <v>0.74367602008179901</v>
      </c>
      <c r="N149" s="78">
        <f t="shared" ref="N149:N212" si="22">(K149*$AC$22)/($AA$27*$AC$21)</f>
        <v>4105.7733560613042</v>
      </c>
      <c r="O149" s="78">
        <f t="shared" ref="O149:O212" si="23">(L149*$AC$22)/(2*$AC$23*$AB$27*M149^2)</f>
        <v>0.6366534288586756</v>
      </c>
      <c r="P149">
        <v>0.11706</v>
      </c>
      <c r="Q149">
        <v>14696</v>
      </c>
      <c r="R149" s="78">
        <f t="shared" ref="R149:R212" si="24">P149/($AB$27*$AD$21)</f>
        <v>0.73823350872650584</v>
      </c>
      <c r="S149" s="78">
        <f t="shared" ref="S149:S212" si="25">(P149*$AD$22)/($AA$27*$AD$21)</f>
        <v>4805.0444204130927</v>
      </c>
      <c r="T149" s="78">
        <f t="shared" ref="T149:T212" si="26">(Q149*$AD$22)/(2*$AD$23*$AB$27*R149^2)</f>
        <v>0.62868450082438088</v>
      </c>
    </row>
    <row r="150" spans="8:20" x14ac:dyDescent="0.25">
      <c r="H150" s="1"/>
      <c r="I150" s="1"/>
      <c r="J150" s="78"/>
      <c r="K150">
        <v>0.11545999999999999</v>
      </c>
      <c r="L150">
        <v>17706</v>
      </c>
      <c r="M150" s="78">
        <f t="shared" si="21"/>
        <v>0.74432067682597525</v>
      </c>
      <c r="N150" s="78">
        <f t="shared" si="22"/>
        <v>4109.3324522437424</v>
      </c>
      <c r="O150" s="78">
        <f t="shared" si="23"/>
        <v>0.63201728032196136</v>
      </c>
      <c r="P150">
        <v>0.11613999999999999</v>
      </c>
      <c r="Q150">
        <v>14748</v>
      </c>
      <c r="R150" s="78">
        <f t="shared" si="24"/>
        <v>0.73243157101910461</v>
      </c>
      <c r="S150" s="78">
        <f t="shared" si="25"/>
        <v>4767.2805312384817</v>
      </c>
      <c r="T150" s="78">
        <f t="shared" si="26"/>
        <v>0.64094407244977636</v>
      </c>
    </row>
    <row r="151" spans="8:20" x14ac:dyDescent="0.25">
      <c r="H151" s="1"/>
      <c r="I151" s="1"/>
      <c r="J151" s="78"/>
      <c r="K151">
        <v>0.11506999999999999</v>
      </c>
      <c r="L151">
        <v>17556</v>
      </c>
      <c r="M151" s="78">
        <f t="shared" si="21"/>
        <v>0.74180651552368759</v>
      </c>
      <c r="N151" s="78">
        <f t="shared" si="22"/>
        <v>4095.4519771322307</v>
      </c>
      <c r="O151" s="78">
        <f t="shared" si="23"/>
        <v>0.63091803952472791</v>
      </c>
      <c r="P151">
        <v>0.11472</v>
      </c>
      <c r="Q151">
        <v>14519.000000000002</v>
      </c>
      <c r="R151" s="78">
        <f t="shared" si="24"/>
        <v>0.72347640629681154</v>
      </c>
      <c r="S151" s="78">
        <f t="shared" si="25"/>
        <v>4708.9927892515807</v>
      </c>
      <c r="T151" s="78">
        <f t="shared" si="26"/>
        <v>0.64670925855203165</v>
      </c>
    </row>
    <row r="152" spans="8:20" x14ac:dyDescent="0.25">
      <c r="H152" s="1"/>
      <c r="I152" s="1"/>
      <c r="J152" s="78"/>
      <c r="K152">
        <v>0.11424999999999999</v>
      </c>
      <c r="L152">
        <v>17470</v>
      </c>
      <c r="M152" s="78">
        <f t="shared" si="21"/>
        <v>0.73652033022144181</v>
      </c>
      <c r="N152" s="78">
        <f t="shared" si="22"/>
        <v>4066.267388436233</v>
      </c>
      <c r="O152" s="78">
        <f t="shared" si="23"/>
        <v>0.63687189890504781</v>
      </c>
      <c r="P152">
        <v>0.11508</v>
      </c>
      <c r="Q152">
        <v>14498</v>
      </c>
      <c r="R152" s="78">
        <f t="shared" si="24"/>
        <v>0.72574672974753374</v>
      </c>
      <c r="S152" s="78">
        <f t="shared" si="25"/>
        <v>4723.7699632764288</v>
      </c>
      <c r="T152" s="78">
        <f t="shared" si="26"/>
        <v>0.64173989503426354</v>
      </c>
    </row>
    <row r="153" spans="8:20" x14ac:dyDescent="0.25">
      <c r="H153" s="1"/>
      <c r="I153" s="1"/>
      <c r="J153" s="78"/>
      <c r="K153">
        <v>0.11312999999999999</v>
      </c>
      <c r="L153">
        <v>17345</v>
      </c>
      <c r="M153" s="78">
        <f t="shared" si="21"/>
        <v>0.72930017468666708</v>
      </c>
      <c r="N153" s="78">
        <f t="shared" si="22"/>
        <v>4026.4055111929201</v>
      </c>
      <c r="O153" s="78">
        <f t="shared" si="23"/>
        <v>0.64489695908440137</v>
      </c>
      <c r="P153">
        <v>0.11398</v>
      </c>
      <c r="Q153">
        <v>14438</v>
      </c>
      <c r="R153" s="78">
        <f t="shared" si="24"/>
        <v>0.71880963031477141</v>
      </c>
      <c r="S153" s="78">
        <f t="shared" si="25"/>
        <v>4678.6174870893929</v>
      </c>
      <c r="T153" s="78">
        <f t="shared" si="26"/>
        <v>0.65147894158011277</v>
      </c>
    </row>
    <row r="154" spans="8:20" x14ac:dyDescent="0.25">
      <c r="H154" s="1"/>
      <c r="I154" s="1"/>
      <c r="J154" s="78"/>
      <c r="K154">
        <v>0.11318</v>
      </c>
      <c r="L154">
        <v>17277</v>
      </c>
      <c r="M154" s="78">
        <f t="shared" si="21"/>
        <v>0.72962250305875531</v>
      </c>
      <c r="N154" s="78">
        <f t="shared" si="22"/>
        <v>4028.1850592841402</v>
      </c>
      <c r="O154" s="78">
        <f t="shared" si="23"/>
        <v>0.64180124202507627</v>
      </c>
      <c r="P154">
        <v>0.11384999999999999</v>
      </c>
      <c r="Q154">
        <v>14242</v>
      </c>
      <c r="R154" s="78">
        <f t="shared" si="24"/>
        <v>0.71798979129089946</v>
      </c>
      <c r="S154" s="78">
        <f t="shared" si="25"/>
        <v>4673.2812853581981</v>
      </c>
      <c r="T154" s="78">
        <f t="shared" si="26"/>
        <v>0.64410335522177653</v>
      </c>
    </row>
    <row r="155" spans="8:20" x14ac:dyDescent="0.25">
      <c r="H155" s="1"/>
      <c r="I155" s="1"/>
      <c r="J155" s="78"/>
      <c r="K155">
        <v>0.11237</v>
      </c>
      <c r="L155">
        <v>17114</v>
      </c>
      <c r="M155" s="78">
        <f t="shared" si="21"/>
        <v>0.72440078343092706</v>
      </c>
      <c r="N155" s="78">
        <f t="shared" si="22"/>
        <v>3999.3563802063859</v>
      </c>
      <c r="O155" s="78">
        <f t="shared" si="23"/>
        <v>0.64494453205740321</v>
      </c>
      <c r="P155">
        <v>0.11391999999999999</v>
      </c>
      <c r="Q155">
        <v>14188.999999999998</v>
      </c>
      <c r="R155" s="78">
        <f t="shared" si="24"/>
        <v>0.71843124307298434</v>
      </c>
      <c r="S155" s="78">
        <f t="shared" si="25"/>
        <v>4676.1546247519182</v>
      </c>
      <c r="T155" s="78">
        <f t="shared" si="26"/>
        <v>0.64091802546941734</v>
      </c>
    </row>
    <row r="156" spans="8:20" x14ac:dyDescent="0.25">
      <c r="H156" s="1"/>
      <c r="I156" s="1"/>
      <c r="J156" s="78"/>
      <c r="K156">
        <v>0.11254</v>
      </c>
      <c r="L156">
        <v>17074</v>
      </c>
      <c r="M156" s="78">
        <f t="shared" si="21"/>
        <v>0.72549669989602683</v>
      </c>
      <c r="N156" s="78">
        <f t="shared" si="22"/>
        <v>4005.4068437165315</v>
      </c>
      <c r="O156" s="78">
        <f t="shared" si="23"/>
        <v>0.64149467342534983</v>
      </c>
      <c r="P156">
        <v>0.1129</v>
      </c>
      <c r="Q156">
        <v>14146</v>
      </c>
      <c r="R156" s="78">
        <f t="shared" si="24"/>
        <v>0.71199865996260481</v>
      </c>
      <c r="S156" s="78">
        <f t="shared" si="25"/>
        <v>4634.2859650148484</v>
      </c>
      <c r="T156" s="78">
        <f t="shared" si="26"/>
        <v>0.65057357604350929</v>
      </c>
    </row>
    <row r="157" spans="8:20" x14ac:dyDescent="0.25">
      <c r="H157" s="1"/>
      <c r="I157" s="1"/>
      <c r="J157" s="78"/>
      <c r="K157">
        <v>0.11176999999999999</v>
      </c>
      <c r="L157">
        <v>16883</v>
      </c>
      <c r="M157" s="78">
        <f t="shared" si="21"/>
        <v>0.72053284296586917</v>
      </c>
      <c r="N157" s="78">
        <f t="shared" si="22"/>
        <v>3978.0018031117534</v>
      </c>
      <c r="O157" s="78">
        <f t="shared" si="23"/>
        <v>0.64308846204740566</v>
      </c>
      <c r="P157">
        <v>0.1134</v>
      </c>
      <c r="Q157">
        <v>14022.000000000002</v>
      </c>
      <c r="R157" s="78">
        <f t="shared" si="24"/>
        <v>0.71515188697749676</v>
      </c>
      <c r="S157" s="78">
        <f t="shared" si="25"/>
        <v>4654.8098178271375</v>
      </c>
      <c r="T157" s="78">
        <f t="shared" si="26"/>
        <v>0.6391966697172784</v>
      </c>
    </row>
    <row r="158" spans="8:20" x14ac:dyDescent="0.25">
      <c r="H158" s="1"/>
      <c r="I158" s="1"/>
      <c r="J158" s="78"/>
      <c r="K158">
        <v>0.11144999999999999</v>
      </c>
      <c r="L158">
        <v>16860</v>
      </c>
      <c r="M158" s="78">
        <f t="shared" si="21"/>
        <v>0.71846994138450493</v>
      </c>
      <c r="N158" s="78">
        <f t="shared" si="22"/>
        <v>3966.612695327949</v>
      </c>
      <c r="O158" s="78">
        <f t="shared" si="23"/>
        <v>0.64590556122480947</v>
      </c>
      <c r="P158">
        <v>0.11345</v>
      </c>
      <c r="Q158">
        <v>13877.999999999998</v>
      </c>
      <c r="R158" s="78">
        <f t="shared" si="24"/>
        <v>0.71546720967898592</v>
      </c>
      <c r="S158" s="78">
        <f t="shared" si="25"/>
        <v>4656.862203108366</v>
      </c>
      <c r="T158" s="78">
        <f t="shared" si="26"/>
        <v>0.63207488255745636</v>
      </c>
    </row>
    <row r="159" spans="8:20" x14ac:dyDescent="0.25">
      <c r="H159" s="1"/>
      <c r="I159" s="1"/>
      <c r="J159" s="78"/>
      <c r="K159">
        <v>0.11082</v>
      </c>
      <c r="L159">
        <v>16685</v>
      </c>
      <c r="M159" s="78">
        <f t="shared" si="21"/>
        <v>0.71440860389619421</v>
      </c>
      <c r="N159" s="78">
        <f t="shared" si="22"/>
        <v>3944.1903893785861</v>
      </c>
      <c r="O159" s="78">
        <f t="shared" si="23"/>
        <v>0.64648956379272915</v>
      </c>
      <c r="P159">
        <v>0.11257</v>
      </c>
      <c r="Q159">
        <v>13785</v>
      </c>
      <c r="R159" s="78">
        <f t="shared" si="24"/>
        <v>0.70991753013277614</v>
      </c>
      <c r="S159" s="78">
        <f t="shared" si="25"/>
        <v>4620.7402221587381</v>
      </c>
      <c r="T159" s="78">
        <f t="shared" si="26"/>
        <v>0.63769364380971416</v>
      </c>
    </row>
    <row r="160" spans="8:20" x14ac:dyDescent="0.25">
      <c r="H160" s="1"/>
      <c r="I160" s="1"/>
      <c r="J160" s="78"/>
      <c r="K160">
        <v>0.11073</v>
      </c>
      <c r="L160">
        <v>16598</v>
      </c>
      <c r="M160" s="78">
        <f t="shared" si="21"/>
        <v>0.7138284128264355</v>
      </c>
      <c r="N160" s="78">
        <f t="shared" si="22"/>
        <v>3940.9872028143905</v>
      </c>
      <c r="O160" s="78">
        <f t="shared" si="23"/>
        <v>0.64416445917191212</v>
      </c>
      <c r="P160">
        <v>0.11230999999999999</v>
      </c>
      <c r="Q160">
        <v>13726</v>
      </c>
      <c r="R160" s="78">
        <f t="shared" si="24"/>
        <v>0.70827785208503224</v>
      </c>
      <c r="S160" s="78">
        <f t="shared" si="25"/>
        <v>4610.0678186963478</v>
      </c>
      <c r="T160" s="78">
        <f t="shared" si="26"/>
        <v>0.6379076200482664</v>
      </c>
    </row>
    <row r="161" spans="8:20" x14ac:dyDescent="0.25">
      <c r="H161" s="1"/>
      <c r="I161" s="1"/>
      <c r="J161" s="78"/>
      <c r="K161">
        <v>0.11071</v>
      </c>
      <c r="L161">
        <v>16489</v>
      </c>
      <c r="M161" s="78">
        <f t="shared" si="21"/>
        <v>0.71369948147760032</v>
      </c>
      <c r="N161" s="78">
        <f t="shared" si="22"/>
        <v>3940.2753835779031</v>
      </c>
      <c r="O161" s="78">
        <f t="shared" si="23"/>
        <v>0.64016542678640742</v>
      </c>
      <c r="P161">
        <v>0.11166</v>
      </c>
      <c r="Q161">
        <v>13651</v>
      </c>
      <c r="R161" s="78">
        <f t="shared" si="24"/>
        <v>0.70417865696567272</v>
      </c>
      <c r="S161" s="78">
        <f t="shared" si="25"/>
        <v>4583.3868100403715</v>
      </c>
      <c r="T161" s="78">
        <f t="shared" si="26"/>
        <v>0.64182978838929827</v>
      </c>
    </row>
    <row r="162" spans="8:20" x14ac:dyDescent="0.25">
      <c r="H162" s="1"/>
      <c r="I162" s="1"/>
      <c r="J162" s="78"/>
      <c r="K162">
        <v>0.11087</v>
      </c>
      <c r="L162">
        <v>16342.000000000002</v>
      </c>
      <c r="M162" s="78">
        <f t="shared" si="21"/>
        <v>0.71473093226828233</v>
      </c>
      <c r="N162" s="78">
        <f t="shared" si="22"/>
        <v>3945.9699374698048</v>
      </c>
      <c r="O162" s="78">
        <f t="shared" si="23"/>
        <v>0.63262843768797206</v>
      </c>
      <c r="P162">
        <v>0.10987</v>
      </c>
      <c r="Q162">
        <v>13540</v>
      </c>
      <c r="R162" s="78">
        <f t="shared" si="24"/>
        <v>0.69289010425235953</v>
      </c>
      <c r="S162" s="78">
        <f t="shared" si="25"/>
        <v>4509.9114169723771</v>
      </c>
      <c r="T162" s="78">
        <f t="shared" si="26"/>
        <v>0.65752317607911093</v>
      </c>
    </row>
    <row r="163" spans="8:20" x14ac:dyDescent="0.25">
      <c r="H163" s="1"/>
      <c r="I163" s="1"/>
      <c r="J163" s="78"/>
      <c r="K163">
        <v>0.10894999999999999</v>
      </c>
      <c r="L163">
        <v>16239</v>
      </c>
      <c r="M163" s="78">
        <f t="shared" si="21"/>
        <v>0.70235352278009699</v>
      </c>
      <c r="N163" s="78">
        <f t="shared" si="22"/>
        <v>3877.6352907669821</v>
      </c>
      <c r="O163" s="78">
        <f t="shared" si="23"/>
        <v>0.65099313955369187</v>
      </c>
      <c r="P163">
        <v>0.11022999999999999</v>
      </c>
      <c r="Q163">
        <v>13318</v>
      </c>
      <c r="R163" s="78">
        <f t="shared" si="24"/>
        <v>0.69516042770308173</v>
      </c>
      <c r="S163" s="78">
        <f t="shared" si="25"/>
        <v>4524.6885909972252</v>
      </c>
      <c r="T163" s="78">
        <f t="shared" si="26"/>
        <v>0.6425250227334558</v>
      </c>
    </row>
    <row r="164" spans="8:20" x14ac:dyDescent="0.25">
      <c r="H164" s="1"/>
      <c r="I164" s="1"/>
      <c r="J164" s="78"/>
      <c r="K164">
        <v>0.10890999999999999</v>
      </c>
      <c r="L164">
        <v>16171</v>
      </c>
      <c r="M164" s="78">
        <f t="shared" si="21"/>
        <v>0.70209566008242652</v>
      </c>
      <c r="N164" s="78">
        <f t="shared" si="22"/>
        <v>3876.2116522940059</v>
      </c>
      <c r="O164" s="78">
        <f t="shared" si="23"/>
        <v>0.64874341137509184</v>
      </c>
      <c r="P164">
        <v>0.111</v>
      </c>
      <c r="Q164">
        <v>13429</v>
      </c>
      <c r="R164" s="78">
        <f t="shared" si="24"/>
        <v>0.70001639730601539</v>
      </c>
      <c r="S164" s="78">
        <f t="shared" si="25"/>
        <v>4556.2953243281509</v>
      </c>
      <c r="T164" s="78">
        <f t="shared" si="26"/>
        <v>0.63892277050003576</v>
      </c>
    </row>
    <row r="165" spans="8:20" x14ac:dyDescent="0.25">
      <c r="H165" s="1"/>
      <c r="I165" s="1"/>
      <c r="J165" s="78"/>
      <c r="K165">
        <v>0.10828</v>
      </c>
      <c r="L165">
        <v>16098.000000000002</v>
      </c>
      <c r="M165" s="78">
        <f t="shared" si="21"/>
        <v>0.6980343225941158</v>
      </c>
      <c r="N165" s="78">
        <f t="shared" si="22"/>
        <v>3853.7893463446421</v>
      </c>
      <c r="O165" s="78">
        <f t="shared" si="23"/>
        <v>0.65335170385771379</v>
      </c>
      <c r="P165">
        <v>0.11029</v>
      </c>
      <c r="Q165">
        <v>13330</v>
      </c>
      <c r="R165" s="78">
        <f t="shared" si="24"/>
        <v>0.6955388149448688</v>
      </c>
      <c r="S165" s="78">
        <f t="shared" si="25"/>
        <v>4527.1514533346999</v>
      </c>
      <c r="T165" s="78">
        <f t="shared" si="26"/>
        <v>0.64240442813218068</v>
      </c>
    </row>
    <row r="166" spans="8:20" x14ac:dyDescent="0.25">
      <c r="H166" s="1"/>
      <c r="I166" s="1"/>
      <c r="J166" s="78"/>
      <c r="K166">
        <v>0.10776999999999999</v>
      </c>
      <c r="L166">
        <v>15901.000000000002</v>
      </c>
      <c r="M166" s="78">
        <f t="shared" si="21"/>
        <v>0.6947465731988165</v>
      </c>
      <c r="N166" s="78">
        <f t="shared" si="22"/>
        <v>3835.6379558142048</v>
      </c>
      <c r="O166" s="78">
        <f t="shared" si="23"/>
        <v>0.65147877491827988</v>
      </c>
      <c r="P166">
        <v>0.10958</v>
      </c>
      <c r="Q166">
        <v>13170.000000000002</v>
      </c>
      <c r="R166" s="78">
        <f t="shared" si="24"/>
        <v>0.69106123258372221</v>
      </c>
      <c r="S166" s="78">
        <f t="shared" si="25"/>
        <v>4498.0075823412499</v>
      </c>
      <c r="T166" s="78">
        <f t="shared" si="26"/>
        <v>0.64294501392914127</v>
      </c>
    </row>
    <row r="167" spans="8:20" x14ac:dyDescent="0.25">
      <c r="H167" s="1"/>
      <c r="I167" s="1"/>
      <c r="J167" s="78"/>
      <c r="K167">
        <v>0.10775999999999999</v>
      </c>
      <c r="L167">
        <v>15767.999999999998</v>
      </c>
      <c r="M167" s="78">
        <f t="shared" si="21"/>
        <v>0.69468210752439885</v>
      </c>
      <c r="N167" s="78">
        <f t="shared" si="22"/>
        <v>3835.2820461959614</v>
      </c>
      <c r="O167" s="78">
        <f t="shared" si="23"/>
        <v>0.64614954821619253</v>
      </c>
      <c r="P167">
        <v>0.10865</v>
      </c>
      <c r="Q167">
        <v>13127</v>
      </c>
      <c r="R167" s="78">
        <f t="shared" si="24"/>
        <v>0.68519623033602306</v>
      </c>
      <c r="S167" s="78">
        <f t="shared" si="25"/>
        <v>4459.8332161103917</v>
      </c>
      <c r="T167" s="78">
        <f t="shared" si="26"/>
        <v>0.65186351460019099</v>
      </c>
    </row>
    <row r="168" spans="8:20" x14ac:dyDescent="0.25">
      <c r="H168" s="1"/>
      <c r="I168" s="1"/>
      <c r="J168" s="78"/>
      <c r="K168">
        <v>0.10779</v>
      </c>
      <c r="L168">
        <v>15745.999999999998</v>
      </c>
      <c r="M168" s="78">
        <f t="shared" si="21"/>
        <v>0.69487550454765179</v>
      </c>
      <c r="N168" s="78">
        <f t="shared" si="22"/>
        <v>3836.3497750506926</v>
      </c>
      <c r="O168" s="78">
        <f t="shared" si="23"/>
        <v>0.64488890090878481</v>
      </c>
      <c r="P168">
        <v>0.10922999999999999</v>
      </c>
      <c r="Q168">
        <v>13061</v>
      </c>
      <c r="R168" s="78">
        <f t="shared" si="24"/>
        <v>0.68885397367329781</v>
      </c>
      <c r="S168" s="78">
        <f t="shared" si="25"/>
        <v>4483.6408853726471</v>
      </c>
      <c r="T168" s="78">
        <f t="shared" si="26"/>
        <v>0.64171650877244091</v>
      </c>
    </row>
    <row r="169" spans="8:20" x14ac:dyDescent="0.25">
      <c r="H169" s="1"/>
      <c r="I169" s="1"/>
      <c r="J169" s="78"/>
      <c r="K169">
        <v>0.10696</v>
      </c>
      <c r="L169">
        <v>15597</v>
      </c>
      <c r="M169" s="78">
        <f t="shared" si="21"/>
        <v>0.68952485357098836</v>
      </c>
      <c r="N169" s="78">
        <f t="shared" si="22"/>
        <v>3806.809276736451</v>
      </c>
      <c r="O169" s="78">
        <f t="shared" si="23"/>
        <v>0.64873881443559067</v>
      </c>
      <c r="P169">
        <v>0.10814</v>
      </c>
      <c r="Q169">
        <v>12949</v>
      </c>
      <c r="R169" s="78">
        <f t="shared" si="24"/>
        <v>0.68197993878083329</v>
      </c>
      <c r="S169" s="78">
        <f t="shared" si="25"/>
        <v>4438.8988862418582</v>
      </c>
      <c r="T169" s="78">
        <f t="shared" si="26"/>
        <v>0.64910379809074059</v>
      </c>
    </row>
    <row r="170" spans="8:20" x14ac:dyDescent="0.25">
      <c r="H170" s="1"/>
      <c r="I170" s="1"/>
      <c r="J170" s="78"/>
      <c r="K170">
        <v>0.10664999999999999</v>
      </c>
      <c r="L170">
        <v>15562.999999999998</v>
      </c>
      <c r="M170" s="78">
        <f t="shared" si="21"/>
        <v>0.68752641766404177</v>
      </c>
      <c r="N170" s="78">
        <f t="shared" si="22"/>
        <v>3795.7760785708915</v>
      </c>
      <c r="O170" s="78">
        <f t="shared" si="23"/>
        <v>0.65109325612128732</v>
      </c>
      <c r="P170">
        <v>0.10796</v>
      </c>
      <c r="Q170">
        <v>12883</v>
      </c>
      <c r="R170" s="78">
        <f t="shared" si="24"/>
        <v>0.68084477705547219</v>
      </c>
      <c r="S170" s="78">
        <f t="shared" si="25"/>
        <v>4431.5102992294342</v>
      </c>
      <c r="T170" s="78">
        <f t="shared" si="26"/>
        <v>0.64795061282493627</v>
      </c>
    </row>
    <row r="171" spans="8:20" x14ac:dyDescent="0.25">
      <c r="H171" s="1"/>
      <c r="I171" s="1"/>
      <c r="J171" s="78"/>
      <c r="K171">
        <v>0.10614999999999999</v>
      </c>
      <c r="L171">
        <v>15461</v>
      </c>
      <c r="M171" s="78">
        <f t="shared" si="21"/>
        <v>0.68430313394316022</v>
      </c>
      <c r="N171" s="78">
        <f t="shared" si="22"/>
        <v>3777.9805976586981</v>
      </c>
      <c r="O171" s="78">
        <f t="shared" si="23"/>
        <v>0.65293384705706881</v>
      </c>
      <c r="P171">
        <v>0.10761</v>
      </c>
      <c r="Q171">
        <v>12789</v>
      </c>
      <c r="R171" s="78">
        <f t="shared" si="24"/>
        <v>0.6786375181450478</v>
      </c>
      <c r="S171" s="78">
        <f t="shared" si="25"/>
        <v>4417.1436022608314</v>
      </c>
      <c r="T171" s="78">
        <f t="shared" si="26"/>
        <v>0.6474138329468403</v>
      </c>
    </row>
    <row r="172" spans="8:20" x14ac:dyDescent="0.25">
      <c r="H172" s="1"/>
      <c r="I172" s="1"/>
      <c r="J172" s="78"/>
      <c r="K172">
        <v>0.10636</v>
      </c>
      <c r="L172">
        <v>15339</v>
      </c>
      <c r="M172" s="78">
        <f t="shared" si="21"/>
        <v>0.68565691310593047</v>
      </c>
      <c r="N172" s="78">
        <f t="shared" si="22"/>
        <v>3785.4546996418194</v>
      </c>
      <c r="O172" s="78">
        <f t="shared" si="23"/>
        <v>0.64522619300417672</v>
      </c>
      <c r="P172">
        <v>0.10693999999999999</v>
      </c>
      <c r="Q172">
        <v>12741</v>
      </c>
      <c r="R172" s="78">
        <f t="shared" si="24"/>
        <v>0.67441219394509255</v>
      </c>
      <c r="S172" s="78">
        <f t="shared" si="25"/>
        <v>4389.6416394923635</v>
      </c>
      <c r="T172" s="78">
        <f t="shared" si="26"/>
        <v>0.65309116114230059</v>
      </c>
    </row>
    <row r="173" spans="8:20" x14ac:dyDescent="0.25">
      <c r="H173" s="1"/>
      <c r="I173" s="1"/>
      <c r="J173" s="78"/>
      <c r="K173">
        <v>0.10596</v>
      </c>
      <c r="L173">
        <v>15198</v>
      </c>
      <c r="M173" s="78">
        <f t="shared" si="21"/>
        <v>0.68307828612922517</v>
      </c>
      <c r="N173" s="78">
        <f t="shared" si="22"/>
        <v>3771.2183149120642</v>
      </c>
      <c r="O173" s="78">
        <f t="shared" si="23"/>
        <v>0.6441309098242809</v>
      </c>
      <c r="P173">
        <v>0.10582</v>
      </c>
      <c r="Q173">
        <v>12699</v>
      </c>
      <c r="R173" s="78">
        <f t="shared" si="24"/>
        <v>0.66734896543173461</v>
      </c>
      <c r="S173" s="78">
        <f t="shared" si="25"/>
        <v>4343.6682091928369</v>
      </c>
      <c r="T173" s="78">
        <f t="shared" si="26"/>
        <v>0.66479027662344359</v>
      </c>
    </row>
    <row r="174" spans="8:20" x14ac:dyDescent="0.25">
      <c r="H174" s="1"/>
      <c r="I174" s="1"/>
      <c r="J174" s="78"/>
      <c r="K174">
        <v>0.10428</v>
      </c>
      <c r="L174">
        <v>15142</v>
      </c>
      <c r="M174" s="78">
        <f t="shared" si="21"/>
        <v>0.67224805282706313</v>
      </c>
      <c r="N174" s="78">
        <f t="shared" si="22"/>
        <v>3711.425499047094</v>
      </c>
      <c r="O174" s="78">
        <f t="shared" si="23"/>
        <v>0.66260208177060709</v>
      </c>
      <c r="P174">
        <v>0.10653</v>
      </c>
      <c r="Q174">
        <v>12559.999999999998</v>
      </c>
      <c r="R174" s="78">
        <f t="shared" si="24"/>
        <v>0.6718265477928812</v>
      </c>
      <c r="S174" s="78">
        <f t="shared" si="25"/>
        <v>4372.8120801862869</v>
      </c>
      <c r="T174" s="78">
        <f t="shared" si="26"/>
        <v>0.64877847911224806</v>
      </c>
    </row>
    <row r="175" spans="8:20" x14ac:dyDescent="0.25">
      <c r="H175" s="1"/>
      <c r="I175" s="1"/>
      <c r="J175" s="78"/>
      <c r="K175">
        <v>0.10367999999999999</v>
      </c>
      <c r="L175">
        <v>14936</v>
      </c>
      <c r="M175" s="78">
        <f t="shared" si="21"/>
        <v>0.66838011236200512</v>
      </c>
      <c r="N175" s="78">
        <f t="shared" si="22"/>
        <v>3690.070921952461</v>
      </c>
      <c r="O175" s="78">
        <f t="shared" si="23"/>
        <v>0.66117424359848298</v>
      </c>
      <c r="P175">
        <v>0.10659</v>
      </c>
      <c r="Q175">
        <v>12444</v>
      </c>
      <c r="R175" s="78">
        <f t="shared" si="24"/>
        <v>0.67220493503466827</v>
      </c>
      <c r="S175" s="78">
        <f t="shared" si="25"/>
        <v>4375.2749425237616</v>
      </c>
      <c r="T175" s="78">
        <f t="shared" si="26"/>
        <v>0.64206312461057258</v>
      </c>
    </row>
    <row r="176" spans="8:20" x14ac:dyDescent="0.25">
      <c r="H176" s="1"/>
      <c r="I176" s="1"/>
      <c r="J176" s="78"/>
      <c r="K176">
        <v>0.10405</v>
      </c>
      <c r="L176">
        <v>15011</v>
      </c>
      <c r="M176" s="78">
        <f t="shared" si="21"/>
        <v>0.67076534231545759</v>
      </c>
      <c r="N176" s="78">
        <f t="shared" si="22"/>
        <v>3703.2395778274849</v>
      </c>
      <c r="O176" s="78">
        <f t="shared" si="23"/>
        <v>0.65977682251435277</v>
      </c>
      <c r="P176">
        <v>0.10523</v>
      </c>
      <c r="Q176">
        <v>12363</v>
      </c>
      <c r="R176" s="78">
        <f t="shared" si="24"/>
        <v>0.66362815755416216</v>
      </c>
      <c r="S176" s="78">
        <f t="shared" si="25"/>
        <v>4319.4500628743353</v>
      </c>
      <c r="T176" s="78">
        <f t="shared" si="26"/>
        <v>0.65447849108211276</v>
      </c>
    </row>
    <row r="177" spans="8:20" x14ac:dyDescent="0.25">
      <c r="H177" s="1"/>
      <c r="I177" s="1"/>
      <c r="J177" s="78"/>
      <c r="K177">
        <v>0.10384</v>
      </c>
      <c r="L177">
        <v>14734</v>
      </c>
      <c r="M177" s="78">
        <f t="shared" si="21"/>
        <v>0.66941156315268735</v>
      </c>
      <c r="N177" s="78">
        <f t="shared" si="22"/>
        <v>3695.7654758443637</v>
      </c>
      <c r="O177" s="78">
        <f t="shared" si="23"/>
        <v>0.65022386577581648</v>
      </c>
      <c r="P177">
        <v>0.10527</v>
      </c>
      <c r="Q177">
        <v>12313</v>
      </c>
      <c r="R177" s="78">
        <f t="shared" si="24"/>
        <v>0.6638804157153535</v>
      </c>
      <c r="S177" s="78">
        <f t="shared" si="25"/>
        <v>4321.0919710993194</v>
      </c>
      <c r="T177" s="78">
        <f t="shared" si="26"/>
        <v>0.65133630114779928</v>
      </c>
    </row>
    <row r="178" spans="8:20" x14ac:dyDescent="0.25">
      <c r="H178" s="1"/>
      <c r="I178" s="1"/>
      <c r="J178" s="78"/>
      <c r="K178">
        <v>0.10403999999999999</v>
      </c>
      <c r="L178">
        <v>14626</v>
      </c>
      <c r="M178" s="78">
        <f t="shared" si="21"/>
        <v>0.67070087664103983</v>
      </c>
      <c r="N178" s="78">
        <f t="shared" si="22"/>
        <v>3702.8836682092406</v>
      </c>
      <c r="O178" s="78">
        <f t="shared" si="23"/>
        <v>0.64297854446494251</v>
      </c>
      <c r="P178">
        <v>0.10511999999999999</v>
      </c>
      <c r="Q178">
        <v>12104</v>
      </c>
      <c r="R178" s="78">
        <f t="shared" si="24"/>
        <v>0.66293444761088582</v>
      </c>
      <c r="S178" s="78">
        <f t="shared" si="25"/>
        <v>4314.9348152556322</v>
      </c>
      <c r="T178" s="78">
        <f t="shared" si="26"/>
        <v>0.64210915279949787</v>
      </c>
    </row>
    <row r="179" spans="8:20" x14ac:dyDescent="0.25">
      <c r="H179" s="1"/>
      <c r="I179" s="1"/>
      <c r="J179" s="78"/>
      <c r="K179">
        <v>0.10328</v>
      </c>
      <c r="L179">
        <v>14606</v>
      </c>
      <c r="M179" s="78">
        <f t="shared" si="21"/>
        <v>0.66580148538529993</v>
      </c>
      <c r="N179" s="78">
        <f t="shared" si="22"/>
        <v>3675.8345372227063</v>
      </c>
      <c r="O179" s="78">
        <f t="shared" si="23"/>
        <v>0.65158403829214595</v>
      </c>
      <c r="P179">
        <v>0.10405</v>
      </c>
      <c r="Q179">
        <v>12164</v>
      </c>
      <c r="R179" s="78">
        <f t="shared" si="24"/>
        <v>0.65618654179901714</v>
      </c>
      <c r="S179" s="78">
        <f t="shared" si="25"/>
        <v>4271.013770237334</v>
      </c>
      <c r="T179" s="78">
        <f t="shared" si="26"/>
        <v>0.65863209854573468</v>
      </c>
    </row>
    <row r="180" spans="8:20" x14ac:dyDescent="0.25">
      <c r="H180" s="1"/>
      <c r="I180" s="1"/>
      <c r="J180" s="78"/>
      <c r="K180">
        <v>0.10241</v>
      </c>
      <c r="L180">
        <v>14469.000000000002</v>
      </c>
      <c r="M180" s="78">
        <f t="shared" si="21"/>
        <v>0.66019297171096603</v>
      </c>
      <c r="N180" s="78">
        <f t="shared" si="22"/>
        <v>3644.8704004354895</v>
      </c>
      <c r="O180" s="78">
        <f t="shared" si="23"/>
        <v>0.65648587093853916</v>
      </c>
      <c r="P180">
        <v>0.10381</v>
      </c>
      <c r="Q180">
        <v>12088</v>
      </c>
      <c r="R180" s="78">
        <f t="shared" si="24"/>
        <v>0.65467299283186897</v>
      </c>
      <c r="S180" s="78">
        <f t="shared" si="25"/>
        <v>4261.1623208874353</v>
      </c>
      <c r="T180" s="78">
        <f t="shared" si="26"/>
        <v>0.65754687660140443</v>
      </c>
    </row>
    <row r="181" spans="8:20" x14ac:dyDescent="0.25">
      <c r="H181" s="1"/>
      <c r="I181" s="1"/>
      <c r="J181" s="78"/>
      <c r="K181">
        <v>0.10281</v>
      </c>
      <c r="L181">
        <v>14367</v>
      </c>
      <c r="M181" s="78">
        <f t="shared" si="21"/>
        <v>0.66277159868767122</v>
      </c>
      <c r="N181" s="78">
        <f t="shared" si="22"/>
        <v>3659.1067851652447</v>
      </c>
      <c r="O181" s="78">
        <f t="shared" si="23"/>
        <v>0.64679547458115105</v>
      </c>
      <c r="P181">
        <v>0.10299999999999999</v>
      </c>
      <c r="Q181">
        <v>12020</v>
      </c>
      <c r="R181" s="78">
        <f t="shared" si="24"/>
        <v>0.64956476506774397</v>
      </c>
      <c r="S181" s="78">
        <f t="shared" si="25"/>
        <v>4227.9136793315265</v>
      </c>
      <c r="T181" s="78">
        <f t="shared" si="26"/>
        <v>0.66417216121615974</v>
      </c>
    </row>
    <row r="182" spans="8:20" x14ac:dyDescent="0.25">
      <c r="H182" s="1"/>
      <c r="I182" s="1"/>
      <c r="J182" s="78"/>
      <c r="K182">
        <v>0.1021</v>
      </c>
      <c r="L182">
        <v>14385.999999999998</v>
      </c>
      <c r="M182" s="78">
        <f t="shared" si="21"/>
        <v>0.65819453580401932</v>
      </c>
      <c r="N182" s="78">
        <f t="shared" si="22"/>
        <v>3633.8372022699295</v>
      </c>
      <c r="O182" s="78">
        <f t="shared" si="23"/>
        <v>0.65668964920136819</v>
      </c>
      <c r="P182">
        <v>0.10363</v>
      </c>
      <c r="Q182">
        <v>11792</v>
      </c>
      <c r="R182" s="78">
        <f t="shared" si="24"/>
        <v>0.65353783110650787</v>
      </c>
      <c r="S182" s="78">
        <f t="shared" si="25"/>
        <v>4253.7737338750112</v>
      </c>
      <c r="T182" s="78">
        <f t="shared" si="26"/>
        <v>0.64367571504610532</v>
      </c>
    </row>
    <row r="183" spans="8:20" x14ac:dyDescent="0.25">
      <c r="H183" s="1"/>
      <c r="I183" s="1"/>
      <c r="J183" s="78"/>
      <c r="K183">
        <v>0.10124</v>
      </c>
      <c r="L183">
        <v>14177.999999999998</v>
      </c>
      <c r="M183" s="78">
        <f t="shared" si="21"/>
        <v>0.65265048780410306</v>
      </c>
      <c r="N183" s="78">
        <f t="shared" si="22"/>
        <v>3603.2289751009566</v>
      </c>
      <c r="O183" s="78">
        <f t="shared" si="23"/>
        <v>0.65823701142982882</v>
      </c>
      <c r="P183">
        <v>0.10302</v>
      </c>
      <c r="Q183">
        <v>11762</v>
      </c>
      <c r="R183" s="78">
        <f t="shared" si="24"/>
        <v>0.64969089414833969</v>
      </c>
      <c r="S183" s="78">
        <f t="shared" si="25"/>
        <v>4228.734633444019</v>
      </c>
      <c r="T183" s="78">
        <f t="shared" si="26"/>
        <v>0.64966389849818584</v>
      </c>
    </row>
    <row r="184" spans="8:20" x14ac:dyDescent="0.25">
      <c r="H184" s="1"/>
      <c r="I184" s="1"/>
      <c r="J184" s="78"/>
      <c r="K184">
        <v>0.10094</v>
      </c>
      <c r="L184">
        <v>13995</v>
      </c>
      <c r="M184" s="78">
        <f t="shared" si="21"/>
        <v>0.65071651757157412</v>
      </c>
      <c r="N184" s="78">
        <f t="shared" si="22"/>
        <v>3592.5516865536406</v>
      </c>
      <c r="O184" s="78">
        <f t="shared" si="23"/>
        <v>0.653608815638967</v>
      </c>
      <c r="P184">
        <v>0.10266</v>
      </c>
      <c r="Q184">
        <v>11683</v>
      </c>
      <c r="R184" s="78">
        <f t="shared" si="24"/>
        <v>0.64742057069761749</v>
      </c>
      <c r="S184" s="78">
        <f t="shared" si="25"/>
        <v>4213.9574594191708</v>
      </c>
      <c r="T184" s="78">
        <f t="shared" si="26"/>
        <v>0.64983411435407434</v>
      </c>
    </row>
    <row r="185" spans="8:20" x14ac:dyDescent="0.25">
      <c r="H185" s="1"/>
      <c r="I185" s="1"/>
      <c r="J185" s="78"/>
      <c r="K185">
        <v>0.10108</v>
      </c>
      <c r="L185">
        <v>13963</v>
      </c>
      <c r="M185" s="78">
        <f t="shared" si="21"/>
        <v>0.65161903701342094</v>
      </c>
      <c r="N185" s="78">
        <f t="shared" si="22"/>
        <v>3597.5344212090549</v>
      </c>
      <c r="O185" s="78">
        <f t="shared" si="23"/>
        <v>0.65030915900436614</v>
      </c>
      <c r="P185">
        <v>0.10174</v>
      </c>
      <c r="Q185">
        <v>11615</v>
      </c>
      <c r="R185" s="78">
        <f t="shared" si="24"/>
        <v>0.64161863299021615</v>
      </c>
      <c r="S185" s="78">
        <f t="shared" si="25"/>
        <v>4176.1935702445589</v>
      </c>
      <c r="T185" s="78">
        <f t="shared" si="26"/>
        <v>0.6577886832007992</v>
      </c>
    </row>
    <row r="186" spans="8:20" x14ac:dyDescent="0.25">
      <c r="H186" s="1"/>
      <c r="I186" s="1"/>
      <c r="J186" s="78"/>
      <c r="K186">
        <v>0.10103999999999999</v>
      </c>
      <c r="L186">
        <v>13896</v>
      </c>
      <c r="M186" s="78">
        <f t="shared" si="21"/>
        <v>0.65136117431575036</v>
      </c>
      <c r="N186" s="78">
        <f t="shared" si="22"/>
        <v>3596.1107827360788</v>
      </c>
      <c r="O186" s="78">
        <f t="shared" si="23"/>
        <v>0.64770124151049502</v>
      </c>
      <c r="P186">
        <v>0.1011</v>
      </c>
      <c r="Q186">
        <v>11554</v>
      </c>
      <c r="R186" s="78">
        <f t="shared" si="24"/>
        <v>0.63758250241115444</v>
      </c>
      <c r="S186" s="78">
        <f t="shared" si="25"/>
        <v>4149.9230386448289</v>
      </c>
      <c r="T186" s="78">
        <f t="shared" si="26"/>
        <v>0.66264465915609128</v>
      </c>
    </row>
    <row r="187" spans="8:20" x14ac:dyDescent="0.25">
      <c r="H187" s="1"/>
      <c r="I187" s="1"/>
      <c r="J187" s="78"/>
      <c r="K187">
        <v>0.10056999999999999</v>
      </c>
      <c r="L187">
        <v>13827</v>
      </c>
      <c r="M187" s="78">
        <f t="shared" si="21"/>
        <v>0.64833128761812164</v>
      </c>
      <c r="N187" s="78">
        <f t="shared" si="22"/>
        <v>3579.3830306786172</v>
      </c>
      <c r="O187" s="78">
        <f t="shared" si="23"/>
        <v>0.65052300837886434</v>
      </c>
      <c r="P187">
        <v>0.10097</v>
      </c>
      <c r="Q187">
        <v>11544</v>
      </c>
      <c r="R187" s="78">
        <f t="shared" si="24"/>
        <v>0.6367626633872826</v>
      </c>
      <c r="S187" s="78">
        <f t="shared" si="25"/>
        <v>4144.5868369136342</v>
      </c>
      <c r="T187" s="78">
        <f t="shared" si="26"/>
        <v>0.66377708490096965</v>
      </c>
    </row>
    <row r="188" spans="8:20" x14ac:dyDescent="0.25">
      <c r="H188" s="1"/>
      <c r="I188" s="1"/>
      <c r="J188" s="78"/>
      <c r="K188">
        <v>9.985999999999999E-2</v>
      </c>
      <c r="L188">
        <v>13715</v>
      </c>
      <c r="M188" s="78">
        <f t="shared" si="21"/>
        <v>0.64375422473446986</v>
      </c>
      <c r="N188" s="78">
        <f t="shared" si="22"/>
        <v>3554.113447783302</v>
      </c>
      <c r="O188" s="78">
        <f t="shared" si="23"/>
        <v>0.65446177767867209</v>
      </c>
      <c r="P188">
        <v>0.10052999999999999</v>
      </c>
      <c r="Q188">
        <v>11334</v>
      </c>
      <c r="R188" s="78">
        <f t="shared" si="24"/>
        <v>0.6339878236141776</v>
      </c>
      <c r="S188" s="78">
        <f t="shared" si="25"/>
        <v>4126.5258464388189</v>
      </c>
      <c r="T188" s="78">
        <f t="shared" si="26"/>
        <v>0.65741936587209249</v>
      </c>
    </row>
    <row r="189" spans="8:20" x14ac:dyDescent="0.25">
      <c r="H189" s="1"/>
      <c r="I189" s="1"/>
      <c r="J189" s="78"/>
      <c r="K189">
        <v>9.8449999999999996E-2</v>
      </c>
      <c r="L189">
        <v>13583.999999999998</v>
      </c>
      <c r="M189" s="78">
        <f t="shared" si="21"/>
        <v>0.63466456464158383</v>
      </c>
      <c r="N189" s="78">
        <f t="shared" si="22"/>
        <v>3503.9301916109162</v>
      </c>
      <c r="O189" s="78">
        <f t="shared" si="23"/>
        <v>0.66691092383932526</v>
      </c>
      <c r="P189">
        <v>0.10081999999999999</v>
      </c>
      <c r="Q189">
        <v>11274</v>
      </c>
      <c r="R189" s="78">
        <f t="shared" si="24"/>
        <v>0.63581669528281493</v>
      </c>
      <c r="S189" s="78">
        <f t="shared" si="25"/>
        <v>4138.4296810699461</v>
      </c>
      <c r="T189" s="78">
        <f t="shared" si="26"/>
        <v>0.65018252717758629</v>
      </c>
    </row>
    <row r="190" spans="8:20" x14ac:dyDescent="0.25">
      <c r="H190" s="1"/>
      <c r="I190" s="1"/>
      <c r="J190" s="78"/>
      <c r="K190">
        <v>9.9299999999999999E-2</v>
      </c>
      <c r="L190">
        <v>13533</v>
      </c>
      <c r="M190" s="78">
        <f t="shared" si="21"/>
        <v>0.64014414696708255</v>
      </c>
      <c r="N190" s="78">
        <f t="shared" si="22"/>
        <v>3534.1825091616456</v>
      </c>
      <c r="O190" s="78">
        <f t="shared" si="23"/>
        <v>0.65308120288663962</v>
      </c>
      <c r="P190">
        <v>9.9940000000000001E-2</v>
      </c>
      <c r="Q190">
        <v>11295</v>
      </c>
      <c r="R190" s="78">
        <f t="shared" si="24"/>
        <v>0.63026701573660515</v>
      </c>
      <c r="S190" s="78">
        <f t="shared" si="25"/>
        <v>4102.3077001203192</v>
      </c>
      <c r="T190" s="78">
        <f t="shared" si="26"/>
        <v>0.66291553259331049</v>
      </c>
    </row>
    <row r="191" spans="8:20" x14ac:dyDescent="0.25">
      <c r="H191" s="1"/>
      <c r="I191" s="1"/>
      <c r="J191" s="78"/>
      <c r="K191">
        <v>9.8470000000000002E-2</v>
      </c>
      <c r="L191">
        <v>13420.000000000002</v>
      </c>
      <c r="M191" s="78">
        <f t="shared" si="21"/>
        <v>0.63479349599041912</v>
      </c>
      <c r="N191" s="78">
        <f t="shared" si="22"/>
        <v>3504.6420108474044</v>
      </c>
      <c r="O191" s="78">
        <f t="shared" si="23"/>
        <v>0.65859167878199298</v>
      </c>
      <c r="P191">
        <v>9.9019999999999997E-2</v>
      </c>
      <c r="Q191">
        <v>11123</v>
      </c>
      <c r="R191" s="78">
        <f t="shared" si="24"/>
        <v>0.62446507802920392</v>
      </c>
      <c r="S191" s="78">
        <f t="shared" si="25"/>
        <v>4064.5438109457068</v>
      </c>
      <c r="T191" s="78">
        <f t="shared" si="26"/>
        <v>0.66500780598150055</v>
      </c>
    </row>
    <row r="192" spans="8:20" x14ac:dyDescent="0.25">
      <c r="H192" s="1"/>
      <c r="I192" s="1"/>
      <c r="J192" s="78"/>
      <c r="K192">
        <v>9.8059999999999994E-2</v>
      </c>
      <c r="L192">
        <v>13396</v>
      </c>
      <c r="M192" s="78">
        <f t="shared" si="21"/>
        <v>0.63215040333929617</v>
      </c>
      <c r="N192" s="78">
        <f t="shared" si="22"/>
        <v>3490.0497164994053</v>
      </c>
      <c r="O192" s="78">
        <f t="shared" si="23"/>
        <v>0.6629228063861492</v>
      </c>
      <c r="P192">
        <v>9.8900000000000002E-2</v>
      </c>
      <c r="Q192">
        <v>11013</v>
      </c>
      <c r="R192" s="78">
        <f t="shared" si="24"/>
        <v>0.62370830354562989</v>
      </c>
      <c r="S192" s="78">
        <f t="shared" si="25"/>
        <v>4059.6180862707579</v>
      </c>
      <c r="T192" s="78">
        <f t="shared" si="26"/>
        <v>0.66003004590788861</v>
      </c>
    </row>
    <row r="193" spans="8:20" x14ac:dyDescent="0.25">
      <c r="H193" s="1"/>
      <c r="I193" s="1"/>
      <c r="J193" s="78"/>
      <c r="K193">
        <v>9.7709999999999991E-2</v>
      </c>
      <c r="L193">
        <v>13250</v>
      </c>
      <c r="M193" s="78">
        <f t="shared" si="21"/>
        <v>0.62989410473467899</v>
      </c>
      <c r="N193" s="78">
        <f t="shared" si="22"/>
        <v>3477.5928798608697</v>
      </c>
      <c r="O193" s="78">
        <f t="shared" si="23"/>
        <v>0.66040362864719093</v>
      </c>
      <c r="P193">
        <v>9.8330000000000001E-2</v>
      </c>
      <c r="Q193">
        <v>10980</v>
      </c>
      <c r="R193" s="78">
        <f t="shared" si="24"/>
        <v>0.62011362474865306</v>
      </c>
      <c r="S193" s="78">
        <f t="shared" si="25"/>
        <v>4036.2208940647483</v>
      </c>
      <c r="T193" s="78">
        <f t="shared" si="26"/>
        <v>0.6657036094699782</v>
      </c>
    </row>
    <row r="194" spans="8:20" x14ac:dyDescent="0.25">
      <c r="H194" s="1"/>
      <c r="I194" s="1"/>
      <c r="J194" s="78"/>
      <c r="K194">
        <v>9.7209999999999991E-2</v>
      </c>
      <c r="L194">
        <v>13103</v>
      </c>
      <c r="M194" s="78">
        <f t="shared" si="21"/>
        <v>0.62667082101379745</v>
      </c>
      <c r="N194" s="78">
        <f t="shared" si="22"/>
        <v>3459.7973989486759</v>
      </c>
      <c r="O194" s="78">
        <f t="shared" si="23"/>
        <v>0.65981237089974332</v>
      </c>
      <c r="P194">
        <v>9.8449999999999996E-2</v>
      </c>
      <c r="Q194">
        <v>10875</v>
      </c>
      <c r="R194" s="78">
        <f t="shared" si="24"/>
        <v>0.62087039923222709</v>
      </c>
      <c r="S194" s="78">
        <f t="shared" si="25"/>
        <v>4041.1466187396973</v>
      </c>
      <c r="T194" s="78">
        <f t="shared" si="26"/>
        <v>0.65773124718717024</v>
      </c>
    </row>
    <row r="195" spans="8:20" x14ac:dyDescent="0.25">
      <c r="H195" s="1"/>
      <c r="I195" s="1"/>
      <c r="J195" s="78"/>
      <c r="K195">
        <v>9.6949999999999995E-2</v>
      </c>
      <c r="L195">
        <v>13005</v>
      </c>
      <c r="M195" s="78">
        <f t="shared" si="21"/>
        <v>0.62499471347893909</v>
      </c>
      <c r="N195" s="78">
        <f t="shared" si="22"/>
        <v>3450.5437488743355</v>
      </c>
      <c r="O195" s="78">
        <f t="shared" si="23"/>
        <v>0.65839470404382017</v>
      </c>
      <c r="P195">
        <v>9.7519999999999996E-2</v>
      </c>
      <c r="Q195">
        <v>10853</v>
      </c>
      <c r="R195" s="78">
        <f t="shared" si="24"/>
        <v>0.61500539698452805</v>
      </c>
      <c r="S195" s="78">
        <f t="shared" si="25"/>
        <v>4002.9722525088396</v>
      </c>
      <c r="T195" s="78">
        <f t="shared" si="26"/>
        <v>0.6689798976222382</v>
      </c>
    </row>
    <row r="196" spans="8:20" x14ac:dyDescent="0.25">
      <c r="H196" s="1"/>
      <c r="I196" s="1"/>
      <c r="J196" s="78"/>
      <c r="K196">
        <v>9.5849999999999991E-2</v>
      </c>
      <c r="L196">
        <v>12867.999999999998</v>
      </c>
      <c r="M196" s="78">
        <f t="shared" si="21"/>
        <v>0.61790348929299954</v>
      </c>
      <c r="N196" s="78">
        <f t="shared" si="22"/>
        <v>3411.3936908675096</v>
      </c>
      <c r="O196" s="78">
        <f t="shared" si="23"/>
        <v>0.666497334609229</v>
      </c>
      <c r="P196">
        <v>9.7209999999999991E-2</v>
      </c>
      <c r="Q196">
        <v>10717</v>
      </c>
      <c r="R196" s="78">
        <f t="shared" si="24"/>
        <v>0.613050396235295</v>
      </c>
      <c r="S196" s="78">
        <f t="shared" si="25"/>
        <v>3990.2474637652208</v>
      </c>
      <c r="T196" s="78">
        <f t="shared" si="26"/>
        <v>0.66481681346022159</v>
      </c>
    </row>
    <row r="197" spans="8:20" x14ac:dyDescent="0.25">
      <c r="H197" s="1"/>
      <c r="I197" s="1"/>
      <c r="J197" s="78"/>
      <c r="K197">
        <v>9.5879999999999993E-2</v>
      </c>
      <c r="L197">
        <v>12813</v>
      </c>
      <c r="M197" s="78">
        <f t="shared" si="21"/>
        <v>0.61809688631625248</v>
      </c>
      <c r="N197" s="78">
        <f t="shared" si="22"/>
        <v>3412.4614197222413</v>
      </c>
      <c r="O197" s="78">
        <f t="shared" si="23"/>
        <v>0.66323337817410644</v>
      </c>
      <c r="P197">
        <v>9.6579999999999999E-2</v>
      </c>
      <c r="Q197">
        <v>10717</v>
      </c>
      <c r="R197" s="78">
        <f t="shared" si="24"/>
        <v>0.60907733019653121</v>
      </c>
      <c r="S197" s="78">
        <f t="shared" si="25"/>
        <v>3964.387409221737</v>
      </c>
      <c r="T197" s="78">
        <f t="shared" si="26"/>
        <v>0.67351842125233252</v>
      </c>
    </row>
    <row r="198" spans="8:20" x14ac:dyDescent="0.25">
      <c r="H198" s="1"/>
      <c r="I198" s="1"/>
      <c r="J198" s="78"/>
      <c r="K198">
        <v>9.5280000000000004E-2</v>
      </c>
      <c r="L198">
        <v>12706</v>
      </c>
      <c r="M198" s="78">
        <f t="shared" si="21"/>
        <v>0.61422894585119459</v>
      </c>
      <c r="N198" s="78">
        <f t="shared" si="22"/>
        <v>3391.1068426276092</v>
      </c>
      <c r="O198" s="78">
        <f t="shared" si="23"/>
        <v>0.66600417739235951</v>
      </c>
      <c r="P198">
        <v>9.6519999999999995E-2</v>
      </c>
      <c r="Q198">
        <v>10573</v>
      </c>
      <c r="R198" s="78">
        <f t="shared" si="24"/>
        <v>0.60869894295474414</v>
      </c>
      <c r="S198" s="78">
        <f t="shared" si="25"/>
        <v>3961.9245468842619</v>
      </c>
      <c r="T198" s="78">
        <f t="shared" si="26"/>
        <v>0.66529499406914672</v>
      </c>
    </row>
    <row r="199" spans="8:20" x14ac:dyDescent="0.25">
      <c r="H199" s="1"/>
      <c r="I199" s="1"/>
      <c r="J199" s="78"/>
      <c r="K199">
        <v>9.4640000000000002E-2</v>
      </c>
      <c r="L199">
        <v>12683</v>
      </c>
      <c r="M199" s="78">
        <f t="shared" si="21"/>
        <v>0.61010314268846622</v>
      </c>
      <c r="N199" s="78">
        <f t="shared" si="22"/>
        <v>3368.3286270600015</v>
      </c>
      <c r="O199" s="78">
        <f t="shared" si="23"/>
        <v>0.67382035843602939</v>
      </c>
      <c r="P199">
        <v>9.6059999999999993E-2</v>
      </c>
      <c r="Q199">
        <v>10408</v>
      </c>
      <c r="R199" s="78">
        <f t="shared" si="24"/>
        <v>0.60579797410104352</v>
      </c>
      <c r="S199" s="78">
        <f t="shared" si="25"/>
        <v>3943.0426022969555</v>
      </c>
      <c r="T199" s="78">
        <f t="shared" si="26"/>
        <v>0.66119988425803888</v>
      </c>
    </row>
    <row r="200" spans="8:20" x14ac:dyDescent="0.25">
      <c r="H200" s="1"/>
      <c r="I200" s="1"/>
      <c r="J200" s="78"/>
      <c r="K200">
        <v>9.4659999999999994E-2</v>
      </c>
      <c r="L200">
        <v>12559</v>
      </c>
      <c r="M200" s="78">
        <f t="shared" si="21"/>
        <v>0.6102320740373014</v>
      </c>
      <c r="N200" s="78">
        <f t="shared" si="22"/>
        <v>3369.0404462964893</v>
      </c>
      <c r="O200" s="78">
        <f t="shared" si="23"/>
        <v>0.66695058733250134</v>
      </c>
      <c r="P200">
        <v>9.6329999999999999E-2</v>
      </c>
      <c r="Q200">
        <v>10390</v>
      </c>
      <c r="R200" s="78">
        <f t="shared" si="24"/>
        <v>0.60750071668908523</v>
      </c>
      <c r="S200" s="78">
        <f t="shared" si="25"/>
        <v>3954.1254828155925</v>
      </c>
      <c r="T200" s="78">
        <f t="shared" si="26"/>
        <v>0.65636146685255092</v>
      </c>
    </row>
    <row r="201" spans="8:20" x14ac:dyDescent="0.25">
      <c r="H201" s="1"/>
      <c r="I201" s="1"/>
      <c r="J201" s="78"/>
      <c r="K201">
        <v>9.5039999999999999E-2</v>
      </c>
      <c r="L201">
        <v>12454</v>
      </c>
      <c r="M201" s="78">
        <f t="shared" si="21"/>
        <v>0.61268176966517141</v>
      </c>
      <c r="N201" s="78">
        <f t="shared" si="22"/>
        <v>3382.5650117897562</v>
      </c>
      <c r="O201" s="78">
        <f t="shared" si="23"/>
        <v>0.65609632519558536</v>
      </c>
      <c r="P201">
        <v>9.5750000000000002E-2</v>
      </c>
      <c r="Q201">
        <v>10370</v>
      </c>
      <c r="R201" s="78">
        <f t="shared" si="24"/>
        <v>0.60384297335181059</v>
      </c>
      <c r="S201" s="78">
        <f t="shared" si="25"/>
        <v>3930.3178135533376</v>
      </c>
      <c r="T201" s="78">
        <f t="shared" si="26"/>
        <v>0.66305849117742155</v>
      </c>
    </row>
    <row r="202" spans="8:20" x14ac:dyDescent="0.25">
      <c r="H202" s="1"/>
      <c r="I202" s="1"/>
      <c r="J202" s="78"/>
      <c r="K202">
        <v>9.5039999999999999E-2</v>
      </c>
      <c r="L202">
        <v>12410</v>
      </c>
      <c r="M202" s="78">
        <f t="shared" si="21"/>
        <v>0.61268176966517141</v>
      </c>
      <c r="N202" s="78">
        <f t="shared" si="22"/>
        <v>3382.5650117897562</v>
      </c>
      <c r="O202" s="78">
        <f t="shared" si="23"/>
        <v>0.65377833593040113</v>
      </c>
      <c r="P202">
        <v>9.4559999999999991E-2</v>
      </c>
      <c r="Q202">
        <v>10240</v>
      </c>
      <c r="R202" s="78">
        <f t="shared" si="24"/>
        <v>0.59633829305636765</v>
      </c>
      <c r="S202" s="78">
        <f t="shared" si="25"/>
        <v>3881.4710438600891</v>
      </c>
      <c r="T202" s="78">
        <f t="shared" si="26"/>
        <v>0.67132941936873303</v>
      </c>
    </row>
    <row r="203" spans="8:20" x14ac:dyDescent="0.25">
      <c r="H203" s="1"/>
      <c r="I203" s="1"/>
      <c r="J203" s="78"/>
      <c r="K203">
        <v>9.3670000000000003E-2</v>
      </c>
      <c r="L203">
        <v>12301</v>
      </c>
      <c r="M203" s="78">
        <f t="shared" si="21"/>
        <v>0.60384997226995596</v>
      </c>
      <c r="N203" s="78">
        <f t="shared" si="22"/>
        <v>3333.805394090346</v>
      </c>
      <c r="O203" s="78">
        <f t="shared" si="23"/>
        <v>0.66713077794249465</v>
      </c>
      <c r="P203">
        <v>9.4049999999999995E-2</v>
      </c>
      <c r="Q203">
        <v>10166</v>
      </c>
      <c r="R203" s="78">
        <f t="shared" si="24"/>
        <v>0.59312200150117778</v>
      </c>
      <c r="S203" s="78">
        <f t="shared" si="25"/>
        <v>3860.5367139915543</v>
      </c>
      <c r="T203" s="78">
        <f t="shared" si="26"/>
        <v>0.67372576394322048</v>
      </c>
    </row>
    <row r="204" spans="8:20" x14ac:dyDescent="0.25">
      <c r="H204" s="1"/>
      <c r="I204" s="1"/>
      <c r="J204" s="78"/>
      <c r="K204">
        <v>9.2479999999999993E-2</v>
      </c>
      <c r="L204">
        <v>12143</v>
      </c>
      <c r="M204" s="78">
        <f t="shared" si="21"/>
        <v>0.5961785570142577</v>
      </c>
      <c r="N204" s="78">
        <f t="shared" si="22"/>
        <v>3291.4521495193248</v>
      </c>
      <c r="O204" s="78">
        <f t="shared" si="23"/>
        <v>0.67561915178925958</v>
      </c>
      <c r="P204">
        <v>9.3879999999999991E-2</v>
      </c>
      <c r="Q204">
        <v>10165</v>
      </c>
      <c r="R204" s="78">
        <f t="shared" si="24"/>
        <v>0.59204990431611459</v>
      </c>
      <c r="S204" s="78">
        <f t="shared" si="25"/>
        <v>3853.5586040353764</v>
      </c>
      <c r="T204" s="78">
        <f t="shared" si="26"/>
        <v>0.6761014557663626</v>
      </c>
    </row>
    <row r="205" spans="8:20" x14ac:dyDescent="0.25">
      <c r="H205" s="1"/>
      <c r="I205" s="1"/>
      <c r="J205" s="78"/>
      <c r="K205">
        <v>9.2909999999999993E-2</v>
      </c>
      <c r="L205">
        <v>12067</v>
      </c>
      <c r="M205" s="78">
        <f t="shared" si="21"/>
        <v>0.59895058101421583</v>
      </c>
      <c r="N205" s="78">
        <f t="shared" si="22"/>
        <v>3306.7562631038113</v>
      </c>
      <c r="O205" s="78">
        <f t="shared" si="23"/>
        <v>0.66519042890359004</v>
      </c>
      <c r="P205">
        <v>9.3809999999999991E-2</v>
      </c>
      <c r="Q205">
        <v>10033</v>
      </c>
      <c r="R205" s="78">
        <f t="shared" si="24"/>
        <v>0.59160845253402972</v>
      </c>
      <c r="S205" s="78">
        <f t="shared" si="25"/>
        <v>3850.685264641656</v>
      </c>
      <c r="T205" s="78">
        <f t="shared" si="26"/>
        <v>0.66831804923060645</v>
      </c>
    </row>
    <row r="206" spans="8:20" x14ac:dyDescent="0.25">
      <c r="H206" s="1"/>
      <c r="I206" s="1"/>
      <c r="J206" s="78"/>
      <c r="K206">
        <v>9.2670000000000002E-2</v>
      </c>
      <c r="L206">
        <v>11964</v>
      </c>
      <c r="M206" s="78">
        <f t="shared" si="21"/>
        <v>0.59740340482819276</v>
      </c>
      <c r="N206" s="78">
        <f t="shared" si="22"/>
        <v>3298.2144322659587</v>
      </c>
      <c r="O206" s="78">
        <f t="shared" si="23"/>
        <v>0.66293305994865281</v>
      </c>
      <c r="P206">
        <v>9.3149999999999997E-2</v>
      </c>
      <c r="Q206">
        <v>9986</v>
      </c>
      <c r="R206" s="78">
        <f t="shared" si="24"/>
        <v>0.58744619287437227</v>
      </c>
      <c r="S206" s="78">
        <f t="shared" si="25"/>
        <v>3823.5937789294344</v>
      </c>
      <c r="T206" s="78">
        <f t="shared" si="26"/>
        <v>0.6746468441755511</v>
      </c>
    </row>
    <row r="207" spans="8:20" x14ac:dyDescent="0.25">
      <c r="H207" s="1"/>
      <c r="I207" s="1"/>
      <c r="J207" s="78"/>
      <c r="K207">
        <v>9.2359999999999998E-2</v>
      </c>
      <c r="L207">
        <v>11958</v>
      </c>
      <c r="M207" s="78">
        <f t="shared" si="21"/>
        <v>0.59540496892124617</v>
      </c>
      <c r="N207" s="78">
        <f t="shared" si="22"/>
        <v>3287.1812341003988</v>
      </c>
      <c r="O207" s="78">
        <f t="shared" si="23"/>
        <v>0.66705600747446503</v>
      </c>
      <c r="P207">
        <v>9.2089999999999991E-2</v>
      </c>
      <c r="Q207">
        <v>9912</v>
      </c>
      <c r="R207" s="78">
        <f t="shared" si="24"/>
        <v>0.58076135160280129</v>
      </c>
      <c r="S207" s="78">
        <f t="shared" si="25"/>
        <v>3780.083210967382</v>
      </c>
      <c r="T207" s="78">
        <f t="shared" si="26"/>
        <v>0.68515210658581072</v>
      </c>
    </row>
    <row r="208" spans="8:20" x14ac:dyDescent="0.25">
      <c r="H208" s="1"/>
      <c r="I208" s="1"/>
      <c r="J208" s="78"/>
      <c r="K208">
        <v>9.1499999999999998E-2</v>
      </c>
      <c r="L208">
        <v>11900</v>
      </c>
      <c r="M208" s="78">
        <f t="shared" si="21"/>
        <v>0.5898609209213298</v>
      </c>
      <c r="N208" s="78">
        <f t="shared" si="22"/>
        <v>3256.5730069314254</v>
      </c>
      <c r="O208" s="78">
        <f t="shared" si="23"/>
        <v>0.67635759690778774</v>
      </c>
      <c r="P208">
        <v>9.2499999999999999E-2</v>
      </c>
      <c r="Q208">
        <v>9784</v>
      </c>
      <c r="R208" s="78">
        <f t="shared" si="24"/>
        <v>0.58334699775501275</v>
      </c>
      <c r="S208" s="78">
        <f t="shared" si="25"/>
        <v>3796.912770273459</v>
      </c>
      <c r="T208" s="78">
        <f t="shared" si="26"/>
        <v>0.67032223968010929</v>
      </c>
    </row>
    <row r="209" spans="8:20" x14ac:dyDescent="0.25">
      <c r="H209" s="1"/>
      <c r="I209" s="1"/>
      <c r="J209" s="78"/>
      <c r="K209">
        <v>9.0249999999999997E-2</v>
      </c>
      <c r="L209">
        <v>11700</v>
      </c>
      <c r="M209" s="78">
        <f t="shared" si="21"/>
        <v>0.58180271161912578</v>
      </c>
      <c r="N209" s="78">
        <f t="shared" si="22"/>
        <v>3212.0843046509417</v>
      </c>
      <c r="O209" s="78">
        <f t="shared" si="23"/>
        <v>0.68353859241885007</v>
      </c>
      <c r="P209">
        <v>9.2119999999999994E-2</v>
      </c>
      <c r="Q209">
        <v>9781</v>
      </c>
      <c r="R209" s="78">
        <f t="shared" si="24"/>
        <v>0.58095054522369483</v>
      </c>
      <c r="S209" s="78">
        <f t="shared" si="25"/>
        <v>3781.3146421361189</v>
      </c>
      <c r="T209" s="78">
        <f t="shared" si="26"/>
        <v>0.67565664172684514</v>
      </c>
    </row>
    <row r="210" spans="8:20" x14ac:dyDescent="0.25">
      <c r="H210" s="1"/>
      <c r="I210" s="1"/>
      <c r="J210" s="78"/>
      <c r="K210">
        <v>9.0719999999999995E-2</v>
      </c>
      <c r="L210">
        <v>11590</v>
      </c>
      <c r="M210" s="78">
        <f t="shared" si="21"/>
        <v>0.58483259831675449</v>
      </c>
      <c r="N210" s="78">
        <f t="shared" si="22"/>
        <v>3228.8120567084038</v>
      </c>
      <c r="O210" s="78">
        <f t="shared" si="23"/>
        <v>0.67011440230918695</v>
      </c>
      <c r="P210">
        <v>9.1799999999999993E-2</v>
      </c>
      <c r="Q210">
        <v>9709</v>
      </c>
      <c r="R210" s="78">
        <f t="shared" si="24"/>
        <v>0.57893247993416397</v>
      </c>
      <c r="S210" s="78">
        <f t="shared" si="25"/>
        <v>3768.1793763362534</v>
      </c>
      <c r="T210" s="78">
        <f t="shared" si="26"/>
        <v>0.67536692602966231</v>
      </c>
    </row>
    <row r="211" spans="8:20" x14ac:dyDescent="0.25">
      <c r="H211" s="1"/>
      <c r="I211" s="1"/>
      <c r="J211" s="78"/>
      <c r="K211">
        <v>9.0020000000000003E-2</v>
      </c>
      <c r="L211">
        <v>11522</v>
      </c>
      <c r="M211" s="78">
        <f t="shared" si="21"/>
        <v>0.58032000110752036</v>
      </c>
      <c r="N211" s="78">
        <f t="shared" si="22"/>
        <v>3203.8983834313326</v>
      </c>
      <c r="O211" s="78">
        <f t="shared" si="23"/>
        <v>0.6765835786878921</v>
      </c>
      <c r="P211">
        <v>9.108999999999999E-2</v>
      </c>
      <c r="Q211">
        <v>9571</v>
      </c>
      <c r="R211" s="78">
        <f t="shared" si="24"/>
        <v>0.57445489757301738</v>
      </c>
      <c r="S211" s="78">
        <f t="shared" si="25"/>
        <v>3739.0355053428038</v>
      </c>
      <c r="T211" s="78">
        <f t="shared" si="26"/>
        <v>0.6761866029798651</v>
      </c>
    </row>
    <row r="212" spans="8:20" x14ac:dyDescent="0.25">
      <c r="H212" s="1"/>
      <c r="I212" s="1"/>
      <c r="J212" s="78"/>
      <c r="K212">
        <v>9.0160000000000004E-2</v>
      </c>
      <c r="L212">
        <v>11477</v>
      </c>
      <c r="M212" s="78">
        <f t="shared" si="21"/>
        <v>0.58122252054936718</v>
      </c>
      <c r="N212" s="78">
        <f t="shared" si="22"/>
        <v>3208.8811180867469</v>
      </c>
      <c r="O212" s="78">
        <f t="shared" si="23"/>
        <v>0.67184977294526504</v>
      </c>
      <c r="P212">
        <v>9.1119999999999993E-2</v>
      </c>
      <c r="Q212">
        <v>9487</v>
      </c>
      <c r="R212" s="78">
        <f t="shared" si="24"/>
        <v>0.57464409119391091</v>
      </c>
      <c r="S212" s="78">
        <f t="shared" si="25"/>
        <v>3740.2669365115407</v>
      </c>
      <c r="T212" s="78">
        <f t="shared" si="26"/>
        <v>0.66981077310593173</v>
      </c>
    </row>
    <row r="213" spans="8:20" x14ac:dyDescent="0.25">
      <c r="H213" s="1"/>
      <c r="I213" s="1"/>
      <c r="J213" s="78"/>
      <c r="K213">
        <v>8.9810000000000001E-2</v>
      </c>
      <c r="L213">
        <v>11420</v>
      </c>
      <c r="M213" s="78">
        <f t="shared" ref="M213:M276" si="27">K213/($AB$27*$AC$21)</f>
        <v>0.57896622194475011</v>
      </c>
      <c r="N213" s="78">
        <f t="shared" ref="N213:N276" si="28">(K213*$AC$22)/($AA$27*$AC$21)</f>
        <v>3196.4242814482113</v>
      </c>
      <c r="O213" s="78">
        <f t="shared" ref="O213:O276" si="29">(L213*$AC$22)/(2*$AC$23*$AB$27*M213^2)</f>
        <v>0.67373376064470525</v>
      </c>
      <c r="P213">
        <v>9.0679999999999997E-2</v>
      </c>
      <c r="Q213">
        <v>9340</v>
      </c>
      <c r="R213" s="78">
        <f t="shared" ref="R213:R276" si="30">P213/($AB$27*$AD$21)</f>
        <v>0.57186925142080602</v>
      </c>
      <c r="S213" s="78">
        <f t="shared" ref="S213:S276" si="31">(P213*$AD$22)/($AA$27*$AD$21)</f>
        <v>3722.2059460367268</v>
      </c>
      <c r="T213" s="78">
        <f t="shared" ref="T213:T276" si="32">(Q213*$AD$22)/(2*$AD$23*$AB$27*R213^2)</f>
        <v>0.66584708569785689</v>
      </c>
    </row>
    <row r="214" spans="8:20" x14ac:dyDescent="0.25">
      <c r="H214" s="1"/>
      <c r="I214" s="1"/>
      <c r="J214" s="78"/>
      <c r="K214">
        <v>8.8279999999999997E-2</v>
      </c>
      <c r="L214">
        <v>11274</v>
      </c>
      <c r="M214" s="78">
        <f t="shared" si="27"/>
        <v>0.56910297375885244</v>
      </c>
      <c r="N214" s="78">
        <f t="shared" si="28"/>
        <v>3141.9701098568989</v>
      </c>
      <c r="O214" s="78">
        <f t="shared" si="29"/>
        <v>0.68837482751460843</v>
      </c>
      <c r="P214">
        <v>9.0899999999999995E-2</v>
      </c>
      <c r="Q214">
        <v>9395</v>
      </c>
      <c r="R214" s="78">
        <f t="shared" si="30"/>
        <v>0.57325667130735847</v>
      </c>
      <c r="S214" s="78">
        <f t="shared" si="31"/>
        <v>3731.2364412741335</v>
      </c>
      <c r="T214" s="78">
        <f t="shared" si="32"/>
        <v>0.66652994854497249</v>
      </c>
    </row>
    <row r="215" spans="8:20" x14ac:dyDescent="0.25">
      <c r="H215" s="1"/>
      <c r="I215" s="1"/>
      <c r="J215" s="78"/>
      <c r="K215">
        <v>8.8660000000000003E-2</v>
      </c>
      <c r="L215">
        <v>11229</v>
      </c>
      <c r="M215" s="78">
        <f t="shared" si="27"/>
        <v>0.57155266938672245</v>
      </c>
      <c r="N215" s="78">
        <f t="shared" si="28"/>
        <v>3155.4946753501663</v>
      </c>
      <c r="O215" s="78">
        <f t="shared" si="29"/>
        <v>0.67976253849549895</v>
      </c>
      <c r="P215">
        <v>9.0590000000000004E-2</v>
      </c>
      <c r="Q215">
        <v>9297</v>
      </c>
      <c r="R215" s="78">
        <f t="shared" si="30"/>
        <v>0.57130167055812553</v>
      </c>
      <c r="S215" s="78">
        <f t="shared" si="31"/>
        <v>3718.5116525305148</v>
      </c>
      <c r="T215" s="78">
        <f t="shared" si="32"/>
        <v>0.66409920688332802</v>
      </c>
    </row>
    <row r="216" spans="8:20" x14ac:dyDescent="0.25">
      <c r="H216" s="1"/>
      <c r="I216" s="1"/>
      <c r="J216" s="78"/>
      <c r="K216">
        <v>8.8489999999999999E-2</v>
      </c>
      <c r="L216">
        <v>11109</v>
      </c>
      <c r="M216" s="78">
        <f t="shared" si="27"/>
        <v>0.57045675292162268</v>
      </c>
      <c r="N216" s="78">
        <f t="shared" si="28"/>
        <v>3149.4442118400202</v>
      </c>
      <c r="O216" s="78">
        <f t="shared" si="29"/>
        <v>0.6750845607236714</v>
      </c>
      <c r="P216">
        <v>8.9719999999999994E-2</v>
      </c>
      <c r="Q216">
        <v>9169</v>
      </c>
      <c r="R216" s="78">
        <f t="shared" si="30"/>
        <v>0.56581505555221345</v>
      </c>
      <c r="S216" s="78">
        <f t="shared" si="31"/>
        <v>3682.8001486371318</v>
      </c>
      <c r="T216" s="78">
        <f t="shared" si="32"/>
        <v>0.6677195512510653</v>
      </c>
    </row>
    <row r="217" spans="8:20" x14ac:dyDescent="0.25">
      <c r="H217" s="1"/>
      <c r="I217" s="1"/>
      <c r="J217" s="78"/>
      <c r="K217">
        <v>8.8450000000000001E-2</v>
      </c>
      <c r="L217">
        <v>11011</v>
      </c>
      <c r="M217" s="78">
        <f t="shared" si="27"/>
        <v>0.5701988902239522</v>
      </c>
      <c r="N217" s="78">
        <f t="shared" si="28"/>
        <v>3148.020573367045</v>
      </c>
      <c r="O217" s="78">
        <f t="shared" si="29"/>
        <v>0.66973452468514716</v>
      </c>
      <c r="P217">
        <v>8.9469999999999994E-2</v>
      </c>
      <c r="Q217">
        <v>9086</v>
      </c>
      <c r="R217" s="78">
        <f t="shared" si="30"/>
        <v>0.56423844204476747</v>
      </c>
      <c r="S217" s="78">
        <f t="shared" si="31"/>
        <v>3672.5382222309872</v>
      </c>
      <c r="T217" s="78">
        <f t="shared" si="32"/>
        <v>0.66537810789866203</v>
      </c>
    </row>
    <row r="218" spans="8:20" x14ac:dyDescent="0.25">
      <c r="H218" s="1"/>
      <c r="I218" s="1"/>
      <c r="J218" s="78"/>
      <c r="K218">
        <v>8.7660000000000002E-2</v>
      </c>
      <c r="L218">
        <v>10968</v>
      </c>
      <c r="M218" s="78">
        <f t="shared" si="27"/>
        <v>0.56510610194495925</v>
      </c>
      <c r="N218" s="78">
        <f t="shared" si="28"/>
        <v>3119.9037135257795</v>
      </c>
      <c r="O218" s="78">
        <f t="shared" si="29"/>
        <v>0.67919754633528417</v>
      </c>
      <c r="P218">
        <v>8.8730000000000003E-2</v>
      </c>
      <c r="Q218">
        <v>9070</v>
      </c>
      <c r="R218" s="78">
        <f t="shared" si="30"/>
        <v>0.55957166606272746</v>
      </c>
      <c r="S218" s="78">
        <f t="shared" si="31"/>
        <v>3642.1629200687998</v>
      </c>
      <c r="T218" s="78">
        <f t="shared" si="32"/>
        <v>0.67533144811169765</v>
      </c>
    </row>
    <row r="219" spans="8:20" x14ac:dyDescent="0.25">
      <c r="H219" s="1"/>
      <c r="I219" s="1"/>
      <c r="J219" s="78"/>
      <c r="K219">
        <v>8.7010000000000004E-2</v>
      </c>
      <c r="L219">
        <v>10810</v>
      </c>
      <c r="M219" s="78">
        <f t="shared" si="27"/>
        <v>0.56091583310781323</v>
      </c>
      <c r="N219" s="78">
        <f t="shared" si="28"/>
        <v>3096.7695883399274</v>
      </c>
      <c r="O219" s="78">
        <f t="shared" si="29"/>
        <v>0.6794522729407837</v>
      </c>
      <c r="P219">
        <v>8.8009999999999991E-2</v>
      </c>
      <c r="Q219">
        <v>9005</v>
      </c>
      <c r="R219" s="78">
        <f t="shared" si="30"/>
        <v>0.55503101916128295</v>
      </c>
      <c r="S219" s="78">
        <f t="shared" si="31"/>
        <v>3612.608572019104</v>
      </c>
      <c r="T219" s="78">
        <f t="shared" si="32"/>
        <v>0.68150700645679907</v>
      </c>
    </row>
    <row r="220" spans="8:20" x14ac:dyDescent="0.25">
      <c r="H220" s="1"/>
      <c r="I220" s="1"/>
      <c r="J220" s="78"/>
      <c r="K220">
        <v>8.7349999999999997E-2</v>
      </c>
      <c r="L220">
        <v>10765</v>
      </c>
      <c r="M220" s="78">
        <f t="shared" si="27"/>
        <v>0.56310766603801266</v>
      </c>
      <c r="N220" s="78">
        <f t="shared" si="28"/>
        <v>3108.8705153602186</v>
      </c>
      <c r="O220" s="78">
        <f t="shared" si="29"/>
        <v>0.67136672841685097</v>
      </c>
      <c r="P220">
        <v>8.7559999999999999E-2</v>
      </c>
      <c r="Q220">
        <v>8912</v>
      </c>
      <c r="R220" s="78">
        <f t="shared" si="30"/>
        <v>0.55219311484788025</v>
      </c>
      <c r="S220" s="78">
        <f t="shared" si="31"/>
        <v>3594.1371044880439</v>
      </c>
      <c r="T220" s="78">
        <f t="shared" si="32"/>
        <v>0.68141913044435087</v>
      </c>
    </row>
    <row r="221" spans="8:20" x14ac:dyDescent="0.25">
      <c r="H221" s="1"/>
      <c r="I221" s="1"/>
      <c r="J221" s="78"/>
      <c r="K221">
        <v>8.659E-2</v>
      </c>
      <c r="L221">
        <v>10620</v>
      </c>
      <c r="M221" s="78">
        <f t="shared" si="27"/>
        <v>0.55820827478227264</v>
      </c>
      <c r="N221" s="78">
        <f t="shared" si="28"/>
        <v>3081.8213843736849</v>
      </c>
      <c r="O221" s="78">
        <f t="shared" si="29"/>
        <v>0.67400114857343196</v>
      </c>
      <c r="P221">
        <v>8.7279999999999996E-2</v>
      </c>
      <c r="Q221">
        <v>8840</v>
      </c>
      <c r="R221" s="78">
        <f t="shared" si="30"/>
        <v>0.55042730771954074</v>
      </c>
      <c r="S221" s="78">
        <f t="shared" si="31"/>
        <v>3582.643746913162</v>
      </c>
      <c r="T221" s="78">
        <f t="shared" si="32"/>
        <v>0.68025765836443253</v>
      </c>
    </row>
    <row r="222" spans="8:20" x14ac:dyDescent="0.25">
      <c r="H222" s="1"/>
      <c r="I222" s="1"/>
      <c r="J222" s="78"/>
      <c r="K222">
        <v>8.6269999999999999E-2</v>
      </c>
      <c r="L222">
        <v>10508</v>
      </c>
      <c r="M222" s="78">
        <f t="shared" si="27"/>
        <v>0.5561453732009084</v>
      </c>
      <c r="N222" s="78">
        <f t="shared" si="28"/>
        <v>3070.4322765898805</v>
      </c>
      <c r="O222" s="78">
        <f t="shared" si="29"/>
        <v>0.67184960660255744</v>
      </c>
      <c r="P222">
        <v>8.6699999999999999E-2</v>
      </c>
      <c r="Q222">
        <v>8702</v>
      </c>
      <c r="R222" s="78">
        <f t="shared" si="30"/>
        <v>0.54676956438226598</v>
      </c>
      <c r="S222" s="78">
        <f t="shared" si="31"/>
        <v>3558.8360776509071</v>
      </c>
      <c r="T222" s="78">
        <f t="shared" si="32"/>
        <v>0.67862762401826693</v>
      </c>
    </row>
    <row r="223" spans="8:20" x14ac:dyDescent="0.25">
      <c r="H223" s="1"/>
      <c r="I223" s="1"/>
      <c r="J223" s="78"/>
      <c r="K223">
        <v>8.5719999999999991E-2</v>
      </c>
      <c r="L223">
        <v>10460</v>
      </c>
      <c r="M223" s="78">
        <f t="shared" si="27"/>
        <v>0.55259976110793863</v>
      </c>
      <c r="N223" s="78">
        <f t="shared" si="28"/>
        <v>3050.8572475864676</v>
      </c>
      <c r="O223" s="78">
        <f t="shared" si="29"/>
        <v>0.67739027746525049</v>
      </c>
      <c r="P223">
        <v>8.6300000000000002E-2</v>
      </c>
      <c r="Q223">
        <v>8702</v>
      </c>
      <c r="R223" s="78">
        <f t="shared" si="30"/>
        <v>0.54424698277035244</v>
      </c>
      <c r="S223" s="78">
        <f t="shared" si="31"/>
        <v>3542.4169954010758</v>
      </c>
      <c r="T223" s="78">
        <f t="shared" si="32"/>
        <v>0.68493307330281861</v>
      </c>
    </row>
    <row r="224" spans="8:20" x14ac:dyDescent="0.25">
      <c r="H224" s="1"/>
      <c r="I224" s="1"/>
      <c r="J224" s="78"/>
      <c r="K224">
        <v>8.473E-2</v>
      </c>
      <c r="L224">
        <v>10335</v>
      </c>
      <c r="M224" s="78">
        <f t="shared" si="27"/>
        <v>0.54621765934059319</v>
      </c>
      <c r="N224" s="78">
        <f t="shared" si="28"/>
        <v>3015.6221953803247</v>
      </c>
      <c r="O224" s="78">
        <f t="shared" si="29"/>
        <v>0.68502696526949169</v>
      </c>
      <c r="P224">
        <v>8.609E-2</v>
      </c>
      <c r="Q224">
        <v>8664</v>
      </c>
      <c r="R224" s="78">
        <f t="shared" si="30"/>
        <v>0.5429226274240978</v>
      </c>
      <c r="S224" s="78">
        <f t="shared" si="31"/>
        <v>3533.796977219914</v>
      </c>
      <c r="T224" s="78">
        <f t="shared" si="32"/>
        <v>0.68527309011919624</v>
      </c>
    </row>
    <row r="225" spans="8:20" x14ac:dyDescent="0.25">
      <c r="H225" s="1"/>
      <c r="I225" s="1"/>
      <c r="J225" s="78"/>
      <c r="K225">
        <v>8.5709999999999995E-2</v>
      </c>
      <c r="L225">
        <v>10349</v>
      </c>
      <c r="M225" s="78">
        <f t="shared" si="27"/>
        <v>0.55253529543352109</v>
      </c>
      <c r="N225" s="78">
        <f t="shared" si="28"/>
        <v>3050.5013379682241</v>
      </c>
      <c r="O225" s="78">
        <f t="shared" si="29"/>
        <v>0.67035830766433679</v>
      </c>
      <c r="P225">
        <v>8.6099999999999996E-2</v>
      </c>
      <c r="Q225">
        <v>8604</v>
      </c>
      <c r="R225" s="78">
        <f t="shared" si="30"/>
        <v>0.54298569196439561</v>
      </c>
      <c r="S225" s="78">
        <f t="shared" si="31"/>
        <v>3534.2074542761598</v>
      </c>
      <c r="T225" s="78">
        <f t="shared" si="32"/>
        <v>0.68036936239897017</v>
      </c>
    </row>
    <row r="226" spans="8:20" x14ac:dyDescent="0.25">
      <c r="H226" s="1"/>
      <c r="I226" s="1"/>
      <c r="J226" s="78"/>
      <c r="K226">
        <v>8.4139999999999993E-2</v>
      </c>
      <c r="L226">
        <v>10224</v>
      </c>
      <c r="M226" s="78">
        <f t="shared" si="27"/>
        <v>0.54241418454995283</v>
      </c>
      <c r="N226" s="78">
        <f t="shared" si="28"/>
        <v>2994.6235279039361</v>
      </c>
      <c r="O226" s="78">
        <f t="shared" si="29"/>
        <v>0.68720676261162128</v>
      </c>
      <c r="P226">
        <v>8.5730000000000001E-2</v>
      </c>
      <c r="Q226">
        <v>8550</v>
      </c>
      <c r="R226" s="78">
        <f t="shared" si="30"/>
        <v>0.5406523039733756</v>
      </c>
      <c r="S226" s="78">
        <f t="shared" si="31"/>
        <v>3519.0198031950663</v>
      </c>
      <c r="T226" s="78">
        <f t="shared" si="32"/>
        <v>0.68194777572558596</v>
      </c>
    </row>
    <row r="227" spans="8:20" x14ac:dyDescent="0.25">
      <c r="H227" s="1"/>
      <c r="I227" s="1"/>
      <c r="J227" s="78"/>
      <c r="K227">
        <v>8.4249999999999992E-2</v>
      </c>
      <c r="L227">
        <v>10092</v>
      </c>
      <c r="M227" s="78">
        <f t="shared" si="27"/>
        <v>0.54312330696854683</v>
      </c>
      <c r="N227" s="78">
        <f t="shared" si="28"/>
        <v>2998.5385337046187</v>
      </c>
      <c r="O227" s="78">
        <f t="shared" si="29"/>
        <v>0.67656421293279834</v>
      </c>
      <c r="P227">
        <v>8.4650000000000003E-2</v>
      </c>
      <c r="Q227">
        <v>8423</v>
      </c>
      <c r="R227" s="78">
        <f t="shared" si="30"/>
        <v>0.533841333621209</v>
      </c>
      <c r="S227" s="78">
        <f t="shared" si="31"/>
        <v>3474.6882811205223</v>
      </c>
      <c r="T227" s="78">
        <f t="shared" si="32"/>
        <v>0.68907029076474713</v>
      </c>
    </row>
    <row r="228" spans="8:20" x14ac:dyDescent="0.25">
      <c r="H228" s="1"/>
      <c r="I228" s="1"/>
      <c r="J228" s="78"/>
      <c r="K228">
        <v>8.4179999999999991E-2</v>
      </c>
      <c r="L228">
        <v>10027</v>
      </c>
      <c r="M228" s="78">
        <f t="shared" si="27"/>
        <v>0.54267204724762341</v>
      </c>
      <c r="N228" s="78">
        <f t="shared" si="28"/>
        <v>2996.0471663769113</v>
      </c>
      <c r="O228" s="78">
        <f t="shared" si="29"/>
        <v>0.67332504886681588</v>
      </c>
      <c r="P228">
        <v>8.5019999999999998E-2</v>
      </c>
      <c r="Q228">
        <v>8375</v>
      </c>
      <c r="R228" s="78">
        <f t="shared" si="30"/>
        <v>0.53617472161222901</v>
      </c>
      <c r="S228" s="78">
        <f t="shared" si="31"/>
        <v>3489.8759322016158</v>
      </c>
      <c r="T228" s="78">
        <f t="shared" si="32"/>
        <v>0.67919309869362399</v>
      </c>
    </row>
    <row r="229" spans="8:20" x14ac:dyDescent="0.25">
      <c r="H229" s="1"/>
      <c r="I229" s="1"/>
      <c r="J229" s="78"/>
      <c r="K229">
        <v>8.2970000000000002E-2</v>
      </c>
      <c r="L229">
        <v>9908</v>
      </c>
      <c r="M229" s="78">
        <f t="shared" si="27"/>
        <v>0.53487170064308998</v>
      </c>
      <c r="N229" s="78">
        <f t="shared" si="28"/>
        <v>2952.9821025694032</v>
      </c>
      <c r="O229" s="78">
        <f t="shared" si="29"/>
        <v>0.68488147110454822</v>
      </c>
      <c r="P229">
        <v>8.4749999999999992E-2</v>
      </c>
      <c r="Q229">
        <v>8223</v>
      </c>
      <c r="R229" s="78">
        <f t="shared" si="30"/>
        <v>0.5344719790241873</v>
      </c>
      <c r="S229" s="78">
        <f t="shared" si="31"/>
        <v>3478.7930516829797</v>
      </c>
      <c r="T229" s="78">
        <f t="shared" si="32"/>
        <v>0.67112207852311068</v>
      </c>
    </row>
    <row r="230" spans="8:20" x14ac:dyDescent="0.25">
      <c r="H230" s="1"/>
      <c r="I230" s="1"/>
      <c r="J230" s="78"/>
      <c r="K230">
        <v>8.2049999999999998E-2</v>
      </c>
      <c r="L230">
        <v>9856</v>
      </c>
      <c r="M230" s="78">
        <f t="shared" si="27"/>
        <v>0.52894085859666784</v>
      </c>
      <c r="N230" s="78">
        <f t="shared" si="28"/>
        <v>2920.2384176909668</v>
      </c>
      <c r="O230" s="78">
        <f t="shared" si="29"/>
        <v>0.6966507727878154</v>
      </c>
      <c r="P230">
        <v>8.362E-2</v>
      </c>
      <c r="Q230">
        <v>8207</v>
      </c>
      <c r="R230" s="78">
        <f t="shared" si="30"/>
        <v>0.52734568597053155</v>
      </c>
      <c r="S230" s="78">
        <f t="shared" si="31"/>
        <v>3432.4091443272068</v>
      </c>
      <c r="T230" s="78">
        <f t="shared" si="32"/>
        <v>0.68804169476447385</v>
      </c>
    </row>
    <row r="231" spans="8:20" x14ac:dyDescent="0.25">
      <c r="H231" s="1"/>
      <c r="I231" s="1"/>
      <c r="J231" s="78"/>
      <c r="K231">
        <v>8.2449999999999996E-2</v>
      </c>
      <c r="L231">
        <v>9748</v>
      </c>
      <c r="M231" s="78">
        <f t="shared" si="27"/>
        <v>0.53151948557337314</v>
      </c>
      <c r="N231" s="78">
        <f t="shared" si="28"/>
        <v>2934.474802420722</v>
      </c>
      <c r="O231" s="78">
        <f t="shared" si="29"/>
        <v>0.68234780638405501</v>
      </c>
      <c r="P231">
        <v>8.3659999999999998E-2</v>
      </c>
      <c r="Q231">
        <v>8155.9999999999991</v>
      </c>
      <c r="R231" s="78">
        <f t="shared" si="30"/>
        <v>0.5275979441317229</v>
      </c>
      <c r="S231" s="78">
        <f t="shared" si="31"/>
        <v>3434.05105255219</v>
      </c>
      <c r="T231" s="78">
        <f t="shared" si="32"/>
        <v>0.68311236497876282</v>
      </c>
    </row>
    <row r="232" spans="8:20" x14ac:dyDescent="0.25">
      <c r="H232" s="1"/>
      <c r="I232" s="1"/>
      <c r="J232" s="78"/>
      <c r="K232">
        <v>8.1889999999999991E-2</v>
      </c>
      <c r="L232">
        <v>9650</v>
      </c>
      <c r="M232" s="78">
        <f t="shared" si="27"/>
        <v>0.52790940780598572</v>
      </c>
      <c r="N232" s="78">
        <f t="shared" si="28"/>
        <v>2914.5438637990646</v>
      </c>
      <c r="O232" s="78">
        <f t="shared" si="29"/>
        <v>0.68475808747585831</v>
      </c>
      <c r="P232">
        <v>8.3269999999999997E-2</v>
      </c>
      <c r="Q232">
        <v>8040</v>
      </c>
      <c r="R232" s="78">
        <f t="shared" si="30"/>
        <v>0.52513842706010716</v>
      </c>
      <c r="S232" s="78">
        <f t="shared" si="31"/>
        <v>3418.0424473586045</v>
      </c>
      <c r="T232" s="78">
        <f t="shared" si="32"/>
        <v>0.67971924971948461</v>
      </c>
    </row>
    <row r="233" spans="8:20" x14ac:dyDescent="0.25">
      <c r="H233" s="1"/>
      <c r="I233" s="1"/>
      <c r="J233" s="78"/>
      <c r="K233">
        <v>8.1159999999999996E-2</v>
      </c>
      <c r="L233">
        <v>9628</v>
      </c>
      <c r="M233" s="78">
        <f t="shared" si="27"/>
        <v>0.52320341357349864</v>
      </c>
      <c r="N233" s="78">
        <f t="shared" si="28"/>
        <v>2888.5624616672626</v>
      </c>
      <c r="O233" s="78">
        <f t="shared" si="29"/>
        <v>0.69554239116377725</v>
      </c>
      <c r="P233">
        <v>8.2869999999999999E-2</v>
      </c>
      <c r="Q233">
        <v>7993</v>
      </c>
      <c r="R233" s="78">
        <f t="shared" si="30"/>
        <v>0.52261584544819362</v>
      </c>
      <c r="S233" s="78">
        <f t="shared" si="31"/>
        <v>3401.6233651087732</v>
      </c>
      <c r="T233" s="78">
        <f t="shared" si="32"/>
        <v>0.68228493993725581</v>
      </c>
    </row>
    <row r="234" spans="8:20" x14ac:dyDescent="0.25">
      <c r="H234" s="1"/>
      <c r="I234" s="1"/>
      <c r="J234" s="78"/>
      <c r="K234">
        <v>8.1559999999999994E-2</v>
      </c>
      <c r="L234">
        <v>9537</v>
      </c>
      <c r="M234" s="78">
        <f t="shared" si="27"/>
        <v>0.52578204055020383</v>
      </c>
      <c r="N234" s="78">
        <f t="shared" si="28"/>
        <v>2902.7988463970173</v>
      </c>
      <c r="O234" s="78">
        <f t="shared" si="29"/>
        <v>0.68222706977671965</v>
      </c>
      <c r="P234">
        <v>8.208E-2</v>
      </c>
      <c r="Q234">
        <v>7924.0000000000009</v>
      </c>
      <c r="R234" s="78">
        <f t="shared" si="30"/>
        <v>0.51763374676466434</v>
      </c>
      <c r="S234" s="78">
        <f t="shared" si="31"/>
        <v>3369.1956776653565</v>
      </c>
      <c r="T234" s="78">
        <f t="shared" si="32"/>
        <v>0.68947801282970855</v>
      </c>
    </row>
    <row r="235" spans="8:20" x14ac:dyDescent="0.25">
      <c r="H235" s="1"/>
      <c r="I235" s="1"/>
      <c r="J235" s="78"/>
      <c r="K235">
        <v>8.0430000000000001E-2</v>
      </c>
      <c r="L235">
        <v>9518</v>
      </c>
      <c r="M235" s="78">
        <f t="shared" si="27"/>
        <v>0.51849741934101157</v>
      </c>
      <c r="N235" s="78">
        <f t="shared" si="28"/>
        <v>2862.5810595354596</v>
      </c>
      <c r="O235" s="78">
        <f t="shared" si="29"/>
        <v>0.7001339899906095</v>
      </c>
      <c r="P235">
        <v>8.2070000000000004E-2</v>
      </c>
      <c r="Q235">
        <v>7846</v>
      </c>
      <c r="R235" s="78">
        <f t="shared" si="30"/>
        <v>0.51757068222436653</v>
      </c>
      <c r="S235" s="78">
        <f t="shared" si="31"/>
        <v>3368.7852006091111</v>
      </c>
      <c r="T235" s="78">
        <f t="shared" si="32"/>
        <v>0.6828575049324056</v>
      </c>
    </row>
    <row r="236" spans="8:20" x14ac:dyDescent="0.25">
      <c r="H236" s="1"/>
      <c r="I236" s="1"/>
      <c r="J236" s="78"/>
      <c r="K236">
        <v>8.0589999999999995E-2</v>
      </c>
      <c r="L236">
        <v>9346</v>
      </c>
      <c r="M236" s="78">
        <f t="shared" si="27"/>
        <v>0.51952887013169358</v>
      </c>
      <c r="N236" s="78">
        <f t="shared" si="28"/>
        <v>2868.2756134273613</v>
      </c>
      <c r="O236" s="78">
        <f t="shared" si="29"/>
        <v>0.68475476696779225</v>
      </c>
      <c r="P236">
        <v>8.1640000000000004E-2</v>
      </c>
      <c r="Q236">
        <v>7784.0000000000009</v>
      </c>
      <c r="R236" s="78">
        <f t="shared" si="30"/>
        <v>0.51485890699155945</v>
      </c>
      <c r="S236" s="78">
        <f t="shared" si="31"/>
        <v>3351.134687190543</v>
      </c>
      <c r="T236" s="78">
        <f t="shared" si="32"/>
        <v>0.68461669421972693</v>
      </c>
    </row>
    <row r="237" spans="8:20" x14ac:dyDescent="0.25">
      <c r="H237" s="1"/>
      <c r="I237" s="1"/>
      <c r="J237" s="78"/>
      <c r="K237">
        <v>7.9419999999999991E-2</v>
      </c>
      <c r="L237">
        <v>9259</v>
      </c>
      <c r="M237" s="78">
        <f t="shared" si="27"/>
        <v>0.51198638622483073</v>
      </c>
      <c r="N237" s="78">
        <f t="shared" si="28"/>
        <v>2826.6341880928285</v>
      </c>
      <c r="O237" s="78">
        <f t="shared" si="29"/>
        <v>0.69851529137596802</v>
      </c>
      <c r="P237">
        <v>8.0829999999999999E-2</v>
      </c>
      <c r="Q237">
        <v>7698.0000000000009</v>
      </c>
      <c r="R237" s="78">
        <f t="shared" si="30"/>
        <v>0.50975067922743444</v>
      </c>
      <c r="S237" s="78">
        <f t="shared" si="31"/>
        <v>3317.8860456346342</v>
      </c>
      <c r="T237" s="78">
        <f t="shared" si="32"/>
        <v>0.69069036717596299</v>
      </c>
    </row>
    <row r="238" spans="8:20" x14ac:dyDescent="0.25">
      <c r="H238" s="1"/>
      <c r="I238" s="1"/>
      <c r="J238" s="78"/>
      <c r="K238">
        <v>7.9989999999999992E-2</v>
      </c>
      <c r="L238">
        <v>9242</v>
      </c>
      <c r="M238" s="78">
        <f t="shared" si="27"/>
        <v>0.51566092966663568</v>
      </c>
      <c r="N238" s="78">
        <f t="shared" si="28"/>
        <v>2846.9210363327293</v>
      </c>
      <c r="O238" s="78">
        <f t="shared" si="29"/>
        <v>0.68733137646319165</v>
      </c>
      <c r="P238">
        <v>7.9979999999999996E-2</v>
      </c>
      <c r="Q238">
        <v>7664</v>
      </c>
      <c r="R238" s="78">
        <f t="shared" si="30"/>
        <v>0.50439019330211809</v>
      </c>
      <c r="S238" s="78">
        <f t="shared" si="31"/>
        <v>3282.9954958537428</v>
      </c>
      <c r="T238" s="78">
        <f t="shared" si="32"/>
        <v>0.70233343928510306</v>
      </c>
    </row>
    <row r="239" spans="8:20" x14ac:dyDescent="0.25">
      <c r="H239" s="1"/>
      <c r="I239" s="1"/>
      <c r="J239" s="78"/>
      <c r="K239">
        <v>7.9820000000000002E-2</v>
      </c>
      <c r="L239">
        <v>9187</v>
      </c>
      <c r="M239" s="78">
        <f t="shared" si="27"/>
        <v>0.51456501320153603</v>
      </c>
      <c r="N239" s="78">
        <f t="shared" si="28"/>
        <v>2840.8705728225837</v>
      </c>
      <c r="O239" s="78">
        <f t="shared" si="29"/>
        <v>0.68615442531391013</v>
      </c>
      <c r="P239">
        <v>8.0149999999999999E-2</v>
      </c>
      <c r="Q239">
        <v>7564</v>
      </c>
      <c r="R239" s="78">
        <f t="shared" si="30"/>
        <v>0.50546229048718139</v>
      </c>
      <c r="S239" s="78">
        <f t="shared" si="31"/>
        <v>3289.9736058099211</v>
      </c>
      <c r="T239" s="78">
        <f t="shared" si="32"/>
        <v>0.69023204271477723</v>
      </c>
    </row>
    <row r="240" spans="8:20" x14ac:dyDescent="0.25">
      <c r="H240" s="1"/>
      <c r="I240" s="1"/>
      <c r="J240" s="78"/>
      <c r="K240">
        <v>7.9320000000000002E-2</v>
      </c>
      <c r="L240">
        <v>8988</v>
      </c>
      <c r="M240" s="78">
        <f t="shared" si="27"/>
        <v>0.51134172948065448</v>
      </c>
      <c r="N240" s="78">
        <f t="shared" si="28"/>
        <v>2823.0750919103898</v>
      </c>
      <c r="O240" s="78">
        <f t="shared" si="29"/>
        <v>0.67978136006426282</v>
      </c>
      <c r="P240">
        <v>7.9750000000000001E-2</v>
      </c>
      <c r="Q240">
        <v>7570</v>
      </c>
      <c r="R240" s="78">
        <f t="shared" si="30"/>
        <v>0.50293970887526784</v>
      </c>
      <c r="S240" s="78">
        <f t="shared" si="31"/>
        <v>3273.5545235600903</v>
      </c>
      <c r="T240" s="78">
        <f t="shared" si="32"/>
        <v>0.69772638425873756</v>
      </c>
    </row>
    <row r="241" spans="8:20" x14ac:dyDescent="0.25">
      <c r="H241" s="1"/>
      <c r="I241" s="1"/>
      <c r="J241" s="78"/>
      <c r="K241">
        <v>7.8420000000000004E-2</v>
      </c>
      <c r="L241">
        <v>8951</v>
      </c>
      <c r="M241" s="78">
        <f t="shared" si="27"/>
        <v>0.50553981878306764</v>
      </c>
      <c r="N241" s="78">
        <f t="shared" si="28"/>
        <v>2791.0432262684417</v>
      </c>
      <c r="O241" s="78">
        <f t="shared" si="29"/>
        <v>0.69261115255902961</v>
      </c>
      <c r="P241">
        <v>7.9259999999999997E-2</v>
      </c>
      <c r="Q241">
        <v>7450</v>
      </c>
      <c r="R241" s="78">
        <f t="shared" si="30"/>
        <v>0.49984954640067364</v>
      </c>
      <c r="S241" s="78">
        <f t="shared" si="31"/>
        <v>3253.441147804047</v>
      </c>
      <c r="T241" s="78">
        <f t="shared" si="32"/>
        <v>0.69518242909584449</v>
      </c>
    </row>
    <row r="242" spans="8:20" x14ac:dyDescent="0.25">
      <c r="H242" s="1"/>
      <c r="I242" s="1"/>
      <c r="J242" s="78"/>
      <c r="K242">
        <v>7.8570000000000001E-2</v>
      </c>
      <c r="L242">
        <v>8873</v>
      </c>
      <c r="M242" s="78">
        <f t="shared" si="27"/>
        <v>0.50650680389933211</v>
      </c>
      <c r="N242" s="78">
        <f t="shared" si="28"/>
        <v>2796.3818705420999</v>
      </c>
      <c r="O242" s="78">
        <f t="shared" si="29"/>
        <v>0.68395664670877143</v>
      </c>
      <c r="P242">
        <v>7.8189999999999996E-2</v>
      </c>
      <c r="Q242">
        <v>7384</v>
      </c>
      <c r="R242" s="78">
        <f t="shared" si="30"/>
        <v>0.49310164058880485</v>
      </c>
      <c r="S242" s="78">
        <f t="shared" si="31"/>
        <v>3209.5201027857483</v>
      </c>
      <c r="T242" s="78">
        <f t="shared" si="32"/>
        <v>0.70801084763122335</v>
      </c>
    </row>
    <row r="243" spans="8:20" x14ac:dyDescent="0.25">
      <c r="H243" s="1"/>
      <c r="I243" s="1"/>
      <c r="J243" s="78"/>
      <c r="K243">
        <v>7.8350000000000003E-2</v>
      </c>
      <c r="L243">
        <v>8833</v>
      </c>
      <c r="M243" s="78">
        <f t="shared" si="27"/>
        <v>0.50508855906214423</v>
      </c>
      <c r="N243" s="78">
        <f t="shared" si="28"/>
        <v>2788.5518589407347</v>
      </c>
      <c r="O243" s="78">
        <f t="shared" si="29"/>
        <v>0.6847023650696854</v>
      </c>
      <c r="P243">
        <v>7.8629999999999992E-2</v>
      </c>
      <c r="Q243">
        <v>7314</v>
      </c>
      <c r="R243" s="78">
        <f t="shared" si="30"/>
        <v>0.49587648036190973</v>
      </c>
      <c r="S243" s="78">
        <f t="shared" si="31"/>
        <v>3227.5810932605627</v>
      </c>
      <c r="T243" s="78">
        <f t="shared" si="32"/>
        <v>0.6934721982304477</v>
      </c>
    </row>
    <row r="244" spans="8:20" x14ac:dyDescent="0.25">
      <c r="H244" s="1"/>
      <c r="I244" s="1"/>
      <c r="J244" s="78"/>
      <c r="K244">
        <v>7.7460000000000001E-2</v>
      </c>
      <c r="L244">
        <v>8758</v>
      </c>
      <c r="M244" s="78">
        <f t="shared" si="27"/>
        <v>0.49935111403897497</v>
      </c>
      <c r="N244" s="78">
        <f t="shared" si="28"/>
        <v>2756.8759029170301</v>
      </c>
      <c r="O244" s="78">
        <f t="shared" si="29"/>
        <v>0.69457884977103623</v>
      </c>
      <c r="P244">
        <v>7.7769999999999992E-2</v>
      </c>
      <c r="Q244">
        <v>7192.9999999999991</v>
      </c>
      <c r="R244" s="78">
        <f t="shared" si="30"/>
        <v>0.49045292989629558</v>
      </c>
      <c r="S244" s="78">
        <f t="shared" si="31"/>
        <v>3192.2800664234255</v>
      </c>
      <c r="T244" s="78">
        <f t="shared" si="32"/>
        <v>0.69716650312466</v>
      </c>
    </row>
    <row r="245" spans="8:20" x14ac:dyDescent="0.25">
      <c r="H245" s="1"/>
      <c r="I245" s="1"/>
      <c r="J245" s="78"/>
      <c r="K245">
        <v>7.7089999999999992E-2</v>
      </c>
      <c r="L245">
        <v>8665</v>
      </c>
      <c r="M245" s="78">
        <f t="shared" si="27"/>
        <v>0.4969658840855225</v>
      </c>
      <c r="N245" s="78">
        <f t="shared" si="28"/>
        <v>2743.7072470420067</v>
      </c>
      <c r="O245" s="78">
        <f t="shared" si="29"/>
        <v>0.69381562304006916</v>
      </c>
      <c r="P245">
        <v>7.8019999999999992E-2</v>
      </c>
      <c r="Q245">
        <v>7152</v>
      </c>
      <c r="R245" s="78">
        <f t="shared" si="30"/>
        <v>0.49202954340374155</v>
      </c>
      <c r="S245" s="78">
        <f t="shared" si="31"/>
        <v>3202.5419928295701</v>
      </c>
      <c r="T245" s="78">
        <f t="shared" si="32"/>
        <v>0.68875737752227872</v>
      </c>
    </row>
    <row r="246" spans="8:20" x14ac:dyDescent="0.25">
      <c r="H246" s="1"/>
      <c r="I246" s="1"/>
      <c r="J246" s="78"/>
      <c r="K246">
        <v>7.7350000000000002E-2</v>
      </c>
      <c r="L246">
        <v>8576</v>
      </c>
      <c r="M246" s="78">
        <f t="shared" si="27"/>
        <v>0.49864199162038103</v>
      </c>
      <c r="N246" s="78">
        <f t="shared" si="28"/>
        <v>2752.9608971163475</v>
      </c>
      <c r="O246" s="78">
        <f t="shared" si="29"/>
        <v>0.68208065984775901</v>
      </c>
      <c r="P246">
        <v>7.7199999999999991E-2</v>
      </c>
      <c r="Q246">
        <v>7098</v>
      </c>
      <c r="R246" s="78">
        <f t="shared" si="30"/>
        <v>0.48685825109931874</v>
      </c>
      <c r="S246" s="78">
        <f t="shared" si="31"/>
        <v>3168.882874217416</v>
      </c>
      <c r="T246" s="78">
        <f t="shared" si="32"/>
        <v>0.69815530801016179</v>
      </c>
    </row>
    <row r="247" spans="8:20" x14ac:dyDescent="0.25">
      <c r="H247" s="1"/>
      <c r="I247" s="1"/>
      <c r="J247" s="78"/>
      <c r="K247">
        <v>7.646E-2</v>
      </c>
      <c r="L247">
        <v>8473</v>
      </c>
      <c r="M247" s="78">
        <f t="shared" si="27"/>
        <v>0.49290454659721178</v>
      </c>
      <c r="N247" s="78">
        <f t="shared" si="28"/>
        <v>2721.2849410926428</v>
      </c>
      <c r="O247" s="78">
        <f t="shared" si="29"/>
        <v>0.68966822651079052</v>
      </c>
      <c r="P247">
        <v>7.7939999999999995E-2</v>
      </c>
      <c r="Q247">
        <v>7034</v>
      </c>
      <c r="R247" s="78">
        <f t="shared" si="30"/>
        <v>0.49152502708135887</v>
      </c>
      <c r="S247" s="78">
        <f t="shared" si="31"/>
        <v>3199.2581763796038</v>
      </c>
      <c r="T247" s="78">
        <f t="shared" si="32"/>
        <v>0.67878496001691968</v>
      </c>
    </row>
    <row r="248" spans="8:20" x14ac:dyDescent="0.25">
      <c r="H248" s="1"/>
      <c r="I248" s="1"/>
      <c r="J248" s="78"/>
      <c r="K248">
        <v>7.5450000000000003E-2</v>
      </c>
      <c r="L248">
        <v>8494</v>
      </c>
      <c r="M248" s="78">
        <f t="shared" si="27"/>
        <v>0.48639351348103099</v>
      </c>
      <c r="N248" s="78">
        <f t="shared" si="28"/>
        <v>2685.3380696500121</v>
      </c>
      <c r="O248" s="78">
        <f t="shared" si="29"/>
        <v>0.7100114747998767</v>
      </c>
      <c r="P248">
        <v>7.6769999999999991E-2</v>
      </c>
      <c r="Q248">
        <v>6963.9999999999991</v>
      </c>
      <c r="R248" s="78">
        <f t="shared" si="30"/>
        <v>0.48414647586651166</v>
      </c>
      <c r="S248" s="78">
        <f t="shared" si="31"/>
        <v>3151.2323607988478</v>
      </c>
      <c r="T248" s="78">
        <f t="shared" si="32"/>
        <v>0.69266992456060406</v>
      </c>
    </row>
    <row r="249" spans="8:20" x14ac:dyDescent="0.25">
      <c r="H249" s="1"/>
      <c r="I249" s="1"/>
      <c r="J249" s="78"/>
      <c r="K249">
        <v>7.4539999999999995E-2</v>
      </c>
      <c r="L249">
        <v>8298</v>
      </c>
      <c r="M249" s="78">
        <f t="shared" si="27"/>
        <v>0.48052713710902645</v>
      </c>
      <c r="N249" s="78">
        <f t="shared" si="28"/>
        <v>2652.9502943898192</v>
      </c>
      <c r="O249" s="78">
        <f t="shared" si="29"/>
        <v>0.71066716933714902</v>
      </c>
      <c r="P249">
        <v>7.5219999999999995E-2</v>
      </c>
      <c r="Q249">
        <v>6863</v>
      </c>
      <c r="R249" s="78">
        <f t="shared" si="30"/>
        <v>0.47437147212034658</v>
      </c>
      <c r="S249" s="78">
        <f t="shared" si="31"/>
        <v>3087.6084170807521</v>
      </c>
      <c r="T249" s="78">
        <f t="shared" si="32"/>
        <v>0.71104647973176516</v>
      </c>
    </row>
    <row r="250" spans="8:20" x14ac:dyDescent="0.25">
      <c r="H250" s="1"/>
      <c r="I250" s="1"/>
      <c r="J250" s="78"/>
      <c r="K250">
        <v>7.4609999999999996E-2</v>
      </c>
      <c r="L250">
        <v>8203</v>
      </c>
      <c r="M250" s="78">
        <f t="shared" si="27"/>
        <v>0.48097839682994986</v>
      </c>
      <c r="N250" s="78">
        <f t="shared" si="28"/>
        <v>2655.4416617175266</v>
      </c>
      <c r="O250" s="78">
        <f t="shared" si="29"/>
        <v>0.70121343872358033</v>
      </c>
      <c r="P250">
        <v>7.5149999999999995E-2</v>
      </c>
      <c r="Q250">
        <v>6816</v>
      </c>
      <c r="R250" s="78">
        <f t="shared" si="30"/>
        <v>0.4739300203382617</v>
      </c>
      <c r="S250" s="78">
        <f t="shared" si="31"/>
        <v>3084.7350776870312</v>
      </c>
      <c r="T250" s="78">
        <f t="shared" si="32"/>
        <v>0.70749318664743333</v>
      </c>
    </row>
    <row r="251" spans="8:20" x14ac:dyDescent="0.25">
      <c r="H251" s="1"/>
      <c r="I251" s="1"/>
      <c r="J251" s="78"/>
      <c r="K251">
        <v>7.3880000000000001E-2</v>
      </c>
      <c r="L251">
        <v>8192</v>
      </c>
      <c r="M251" s="78">
        <f t="shared" si="27"/>
        <v>0.47627240259746279</v>
      </c>
      <c r="N251" s="78">
        <f t="shared" si="28"/>
        <v>2629.4602595857236</v>
      </c>
      <c r="O251" s="78">
        <f t="shared" si="29"/>
        <v>0.714180140235396</v>
      </c>
      <c r="P251">
        <v>7.5889999999999999E-2</v>
      </c>
      <c r="Q251">
        <v>6831</v>
      </c>
      <c r="R251" s="78">
        <f t="shared" si="30"/>
        <v>0.47859679632030183</v>
      </c>
      <c r="S251" s="78">
        <f t="shared" si="31"/>
        <v>3115.110379849219</v>
      </c>
      <c r="T251" s="78">
        <f t="shared" si="32"/>
        <v>0.69528975411714622</v>
      </c>
    </row>
    <row r="252" spans="8:20" x14ac:dyDescent="0.25">
      <c r="H252" s="1"/>
      <c r="I252" s="1"/>
      <c r="J252" s="78"/>
      <c r="K252">
        <v>7.3369999999999991E-2</v>
      </c>
      <c r="L252">
        <v>8076.9999999999991</v>
      </c>
      <c r="M252" s="78">
        <f t="shared" si="27"/>
        <v>0.47298465320216354</v>
      </c>
      <c r="N252" s="78">
        <f t="shared" si="28"/>
        <v>2611.3088690552863</v>
      </c>
      <c r="O252" s="78">
        <f t="shared" si="29"/>
        <v>0.7139776941317294</v>
      </c>
      <c r="P252">
        <v>7.4689999999999993E-2</v>
      </c>
      <c r="Q252">
        <v>6651</v>
      </c>
      <c r="R252" s="78">
        <f t="shared" si="30"/>
        <v>0.47102905148456109</v>
      </c>
      <c r="S252" s="78">
        <f t="shared" si="31"/>
        <v>3065.8531330997257</v>
      </c>
      <c r="T252" s="78">
        <f t="shared" si="32"/>
        <v>0.69889619956190863</v>
      </c>
    </row>
    <row r="253" spans="8:20" x14ac:dyDescent="0.25">
      <c r="H253" s="1"/>
      <c r="I253" s="1"/>
      <c r="J253" s="78"/>
      <c r="K253">
        <v>7.2870000000000004E-2</v>
      </c>
      <c r="L253">
        <v>7983</v>
      </c>
      <c r="M253" s="78">
        <f t="shared" si="27"/>
        <v>0.46976136948128205</v>
      </c>
      <c r="N253" s="78">
        <f t="shared" si="28"/>
        <v>2593.5133881430929</v>
      </c>
      <c r="O253" s="78">
        <f t="shared" si="29"/>
        <v>0.71538559242241873</v>
      </c>
      <c r="P253">
        <v>7.492E-2</v>
      </c>
      <c r="Q253">
        <v>6711</v>
      </c>
      <c r="R253" s="78">
        <f t="shared" si="30"/>
        <v>0.47247953591141145</v>
      </c>
      <c r="S253" s="78">
        <f t="shared" si="31"/>
        <v>3075.2941053933787</v>
      </c>
      <c r="T253" s="78">
        <f t="shared" si="32"/>
        <v>0.70087787621618669</v>
      </c>
    </row>
    <row r="254" spans="8:20" x14ac:dyDescent="0.25">
      <c r="H254" s="1"/>
      <c r="I254" s="1"/>
      <c r="J254" s="78"/>
      <c r="K254">
        <v>7.2109999999999994E-2</v>
      </c>
      <c r="L254">
        <v>7945.0000000000009</v>
      </c>
      <c r="M254" s="78">
        <f t="shared" si="27"/>
        <v>0.46486197822554193</v>
      </c>
      <c r="N254" s="78">
        <f t="shared" si="28"/>
        <v>2566.4642571565582</v>
      </c>
      <c r="O254" s="78">
        <f t="shared" si="29"/>
        <v>0.7270671275390409</v>
      </c>
      <c r="P254">
        <v>7.4579999999999994E-2</v>
      </c>
      <c r="Q254">
        <v>6612.9999999999991</v>
      </c>
      <c r="R254" s="78">
        <f t="shared" si="30"/>
        <v>0.47033534154128487</v>
      </c>
      <c r="S254" s="78">
        <f t="shared" si="31"/>
        <v>3061.3378854810217</v>
      </c>
      <c r="T254" s="78">
        <f t="shared" si="32"/>
        <v>0.69695448082927824</v>
      </c>
    </row>
    <row r="255" spans="8:20" x14ac:dyDescent="0.25">
      <c r="H255" s="1"/>
      <c r="I255" s="1"/>
      <c r="J255" s="78"/>
      <c r="K255">
        <v>7.2160000000000002E-2</v>
      </c>
      <c r="L255">
        <v>7854.9999999999991</v>
      </c>
      <c r="M255" s="78">
        <f t="shared" si="27"/>
        <v>0.46518430659763016</v>
      </c>
      <c r="N255" s="78">
        <f t="shared" si="28"/>
        <v>2568.2438052477778</v>
      </c>
      <c r="O255" s="78">
        <f t="shared" si="29"/>
        <v>0.71783518140061398</v>
      </c>
      <c r="P255">
        <v>7.324E-2</v>
      </c>
      <c r="Q255">
        <v>6474.0000000000009</v>
      </c>
      <c r="R255" s="78">
        <f t="shared" si="30"/>
        <v>0.46188469314137443</v>
      </c>
      <c r="S255" s="78">
        <f t="shared" si="31"/>
        <v>3006.3339599440878</v>
      </c>
      <c r="T255" s="78">
        <f t="shared" si="32"/>
        <v>0.70750037393911236</v>
      </c>
    </row>
    <row r="256" spans="8:20" x14ac:dyDescent="0.25">
      <c r="H256" s="1"/>
      <c r="I256" s="1"/>
      <c r="J256" s="78"/>
      <c r="K256">
        <v>7.1929999999999994E-2</v>
      </c>
      <c r="L256">
        <v>7772</v>
      </c>
      <c r="M256" s="78">
        <f t="shared" si="27"/>
        <v>0.46370159608602457</v>
      </c>
      <c r="N256" s="78">
        <f t="shared" si="28"/>
        <v>2560.0578840281687</v>
      </c>
      <c r="O256" s="78">
        <f t="shared" si="29"/>
        <v>0.71479955010699248</v>
      </c>
      <c r="P256">
        <v>7.2689999999999991E-2</v>
      </c>
      <c r="Q256">
        <v>6453</v>
      </c>
      <c r="R256" s="78">
        <f t="shared" si="30"/>
        <v>0.45841614342499321</v>
      </c>
      <c r="S256" s="78">
        <f t="shared" si="31"/>
        <v>2983.7577218505699</v>
      </c>
      <c r="T256" s="78">
        <f t="shared" si="32"/>
        <v>0.71591749804129123</v>
      </c>
    </row>
    <row r="257" spans="8:20" x14ac:dyDescent="0.25">
      <c r="H257" s="1"/>
      <c r="I257" s="1"/>
      <c r="J257" s="78"/>
      <c r="K257">
        <v>7.1349999999999997E-2</v>
      </c>
      <c r="L257">
        <v>7740</v>
      </c>
      <c r="M257" s="78">
        <f t="shared" si="27"/>
        <v>0.45996258696980197</v>
      </c>
      <c r="N257" s="78">
        <f t="shared" si="28"/>
        <v>2539.415126170024</v>
      </c>
      <c r="O257" s="78">
        <f t="shared" si="29"/>
        <v>0.72347679325290526</v>
      </c>
      <c r="P257">
        <v>7.3639999999999997E-2</v>
      </c>
      <c r="Q257">
        <v>6446</v>
      </c>
      <c r="R257" s="78">
        <f t="shared" si="30"/>
        <v>0.46440727475328802</v>
      </c>
      <c r="S257" s="78">
        <f t="shared" si="31"/>
        <v>3022.7530421939191</v>
      </c>
      <c r="T257" s="78">
        <f t="shared" si="32"/>
        <v>0.69680842247239105</v>
      </c>
    </row>
    <row r="258" spans="8:20" x14ac:dyDescent="0.25">
      <c r="H258" s="1"/>
      <c r="I258" s="1"/>
      <c r="J258" s="78"/>
      <c r="K258">
        <v>7.0779999999999996E-2</v>
      </c>
      <c r="L258">
        <v>7638</v>
      </c>
      <c r="M258" s="78">
        <f t="shared" si="27"/>
        <v>0.45628804352799696</v>
      </c>
      <c r="N258" s="78">
        <f t="shared" si="28"/>
        <v>2519.1282779301237</v>
      </c>
      <c r="O258" s="78">
        <f t="shared" si="29"/>
        <v>0.72548783838278696</v>
      </c>
      <c r="P258">
        <v>7.213E-2</v>
      </c>
      <c r="Q258">
        <v>6315.9999999999991</v>
      </c>
      <c r="R258" s="78">
        <f t="shared" si="30"/>
        <v>0.45488452916831429</v>
      </c>
      <c r="S258" s="78">
        <f t="shared" si="31"/>
        <v>2960.7710067008061</v>
      </c>
      <c r="T258" s="78">
        <f t="shared" si="32"/>
        <v>0.71164091086941472</v>
      </c>
    </row>
    <row r="259" spans="8:20" x14ac:dyDescent="0.25">
      <c r="H259" s="1"/>
      <c r="I259" s="1"/>
      <c r="J259" s="78"/>
      <c r="K259">
        <v>7.0620000000000002E-2</v>
      </c>
      <c r="L259">
        <v>7591.0000000000009</v>
      </c>
      <c r="M259" s="78">
        <f t="shared" si="27"/>
        <v>0.45525659273731489</v>
      </c>
      <c r="N259" s="78">
        <f t="shared" si="28"/>
        <v>2513.433724038222</v>
      </c>
      <c r="O259" s="78">
        <f t="shared" si="29"/>
        <v>0.72429446127317365</v>
      </c>
      <c r="P259">
        <v>7.1809999999999999E-2</v>
      </c>
      <c r="Q259">
        <v>6242</v>
      </c>
      <c r="R259" s="78">
        <f t="shared" si="30"/>
        <v>0.45286646387878343</v>
      </c>
      <c r="S259" s="78">
        <f t="shared" si="31"/>
        <v>2947.6357409009411</v>
      </c>
      <c r="T259" s="78">
        <f t="shared" si="32"/>
        <v>0.709585219732631</v>
      </c>
    </row>
    <row r="260" spans="8:20" x14ac:dyDescent="0.25">
      <c r="H260" s="1"/>
      <c r="I260" s="1"/>
      <c r="J260" s="78"/>
      <c r="K260">
        <v>7.0289999999999991E-2</v>
      </c>
      <c r="L260">
        <v>7438</v>
      </c>
      <c r="M260" s="78">
        <f t="shared" si="27"/>
        <v>0.45312922548153295</v>
      </c>
      <c r="N260" s="78">
        <f t="shared" si="28"/>
        <v>2501.6887066361737</v>
      </c>
      <c r="O260" s="78">
        <f t="shared" si="29"/>
        <v>0.71637543726591668</v>
      </c>
      <c r="P260">
        <v>7.1849999999999997E-2</v>
      </c>
      <c r="Q260">
        <v>6260</v>
      </c>
      <c r="R260" s="78">
        <f t="shared" si="30"/>
        <v>0.45311872203997478</v>
      </c>
      <c r="S260" s="78">
        <f t="shared" si="31"/>
        <v>2949.2776491259247</v>
      </c>
      <c r="T260" s="78">
        <f t="shared" si="32"/>
        <v>0.71083931255146227</v>
      </c>
    </row>
    <row r="261" spans="8:20" x14ac:dyDescent="0.25">
      <c r="H261" s="1"/>
      <c r="I261" s="1"/>
      <c r="J261" s="78"/>
      <c r="K261">
        <v>6.966E-2</v>
      </c>
      <c r="L261">
        <v>7438</v>
      </c>
      <c r="M261" s="78">
        <f t="shared" si="27"/>
        <v>0.44906788799322223</v>
      </c>
      <c r="N261" s="78">
        <f t="shared" si="28"/>
        <v>2479.2664006868099</v>
      </c>
      <c r="O261" s="78">
        <f t="shared" si="29"/>
        <v>0.72939172674277664</v>
      </c>
      <c r="P261">
        <v>7.1929999999999994E-2</v>
      </c>
      <c r="Q261">
        <v>6185</v>
      </c>
      <c r="R261" s="78">
        <f t="shared" si="30"/>
        <v>0.45362323836235746</v>
      </c>
      <c r="S261" s="78">
        <f t="shared" si="31"/>
        <v>2952.5614655758905</v>
      </c>
      <c r="T261" s="78">
        <f t="shared" si="32"/>
        <v>0.70076149954389122</v>
      </c>
    </row>
    <row r="262" spans="8:20" x14ac:dyDescent="0.25">
      <c r="H262" s="1"/>
      <c r="I262" s="1"/>
      <c r="J262" s="78"/>
      <c r="K262">
        <v>7.0940000000000003E-2</v>
      </c>
      <c r="L262">
        <v>7342</v>
      </c>
      <c r="M262" s="78">
        <f t="shared" si="27"/>
        <v>0.45731949431867913</v>
      </c>
      <c r="N262" s="78">
        <f t="shared" si="28"/>
        <v>2524.8228318220258</v>
      </c>
      <c r="O262" s="78">
        <f t="shared" si="29"/>
        <v>0.69423037405772747</v>
      </c>
      <c r="P262">
        <v>7.1010000000000004E-2</v>
      </c>
      <c r="Q262">
        <v>6037</v>
      </c>
      <c r="R262" s="78">
        <f t="shared" si="30"/>
        <v>0.44782130065495634</v>
      </c>
      <c r="S262" s="78">
        <f t="shared" si="31"/>
        <v>2914.797576401279</v>
      </c>
      <c r="T262" s="78">
        <f t="shared" si="32"/>
        <v>0.70183140936802535</v>
      </c>
    </row>
    <row r="263" spans="8:20" x14ac:dyDescent="0.25">
      <c r="H263" s="1"/>
      <c r="I263" s="1"/>
      <c r="J263" s="78"/>
      <c r="K263">
        <v>6.8720000000000003E-2</v>
      </c>
      <c r="L263">
        <v>7271</v>
      </c>
      <c r="M263" s="78">
        <f t="shared" si="27"/>
        <v>0.44300811459796485</v>
      </c>
      <c r="N263" s="78">
        <f t="shared" si="28"/>
        <v>2445.8108965718866</v>
      </c>
      <c r="O263" s="78">
        <f t="shared" si="29"/>
        <v>0.73265487240483818</v>
      </c>
      <c r="P263">
        <v>7.034E-2</v>
      </c>
      <c r="Q263">
        <v>6041</v>
      </c>
      <c r="R263" s="78">
        <f t="shared" si="30"/>
        <v>0.4435959764550011</v>
      </c>
      <c r="S263" s="78">
        <f t="shared" si="31"/>
        <v>2887.2956136328116</v>
      </c>
      <c r="T263" s="78">
        <f t="shared" si="32"/>
        <v>0.71573912443915022</v>
      </c>
    </row>
    <row r="264" spans="8:20" x14ac:dyDescent="0.25">
      <c r="H264" s="1"/>
      <c r="I264" s="1"/>
      <c r="J264" s="78"/>
      <c r="K264">
        <v>6.7049999999999998E-2</v>
      </c>
      <c r="L264">
        <v>7223</v>
      </c>
      <c r="M264" s="78">
        <f t="shared" si="27"/>
        <v>0.43224234697022035</v>
      </c>
      <c r="N264" s="78">
        <f t="shared" si="28"/>
        <v>2386.3739903251594</v>
      </c>
      <c r="O264" s="78">
        <f t="shared" si="29"/>
        <v>0.7645249264514874</v>
      </c>
      <c r="P264">
        <v>6.9709999999999994E-2</v>
      </c>
      <c r="Q264">
        <v>5991</v>
      </c>
      <c r="R264" s="78">
        <f t="shared" si="30"/>
        <v>0.43962291041623719</v>
      </c>
      <c r="S264" s="78">
        <f t="shared" si="31"/>
        <v>2861.4355590893274</v>
      </c>
      <c r="T264" s="78">
        <f t="shared" si="32"/>
        <v>0.72270291102549544</v>
      </c>
    </row>
    <row r="265" spans="8:20" x14ac:dyDescent="0.25">
      <c r="H265" s="1"/>
      <c r="I265" s="1"/>
      <c r="J265" s="78"/>
      <c r="K265">
        <v>6.9190000000000002E-2</v>
      </c>
      <c r="L265">
        <v>7128</v>
      </c>
      <c r="M265" s="78">
        <f t="shared" si="27"/>
        <v>0.44603800129559357</v>
      </c>
      <c r="N265" s="78">
        <f t="shared" si="28"/>
        <v>2462.5386486293482</v>
      </c>
      <c r="O265" s="78">
        <f t="shared" si="29"/>
        <v>0.7085208402301425</v>
      </c>
      <c r="P265">
        <v>6.9669999999999996E-2</v>
      </c>
      <c r="Q265">
        <v>5899</v>
      </c>
      <c r="R265" s="78">
        <f t="shared" si="30"/>
        <v>0.43937065225504585</v>
      </c>
      <c r="S265" s="78">
        <f t="shared" si="31"/>
        <v>2859.7936508643443</v>
      </c>
      <c r="T265" s="78">
        <f t="shared" si="32"/>
        <v>0.71242216858231666</v>
      </c>
    </row>
    <row r="266" spans="8:20" x14ac:dyDescent="0.25">
      <c r="H266" s="1"/>
      <c r="I266" s="1"/>
      <c r="J266" s="78"/>
      <c r="K266">
        <v>6.8290000000000003E-2</v>
      </c>
      <c r="L266">
        <v>7038</v>
      </c>
      <c r="M266" s="78">
        <f t="shared" si="27"/>
        <v>0.44023609059800672</v>
      </c>
      <c r="N266" s="78">
        <f t="shared" si="28"/>
        <v>2430.5067829873997</v>
      </c>
      <c r="O266" s="78">
        <f t="shared" si="29"/>
        <v>0.71813589725738181</v>
      </c>
      <c r="P266">
        <v>6.9249999999999992E-2</v>
      </c>
      <c r="Q266">
        <v>5867</v>
      </c>
      <c r="R266" s="78">
        <f t="shared" si="30"/>
        <v>0.43672194156253658</v>
      </c>
      <c r="S266" s="78">
        <f t="shared" si="31"/>
        <v>2842.5536145020219</v>
      </c>
      <c r="T266" s="78">
        <f t="shared" si="32"/>
        <v>0.71717836974596505</v>
      </c>
    </row>
    <row r="267" spans="8:20" x14ac:dyDescent="0.25">
      <c r="H267" s="1"/>
      <c r="I267" s="1"/>
      <c r="J267" s="78"/>
      <c r="K267">
        <v>6.7019999999999996E-2</v>
      </c>
      <c r="L267">
        <v>6970</v>
      </c>
      <c r="M267" s="78">
        <f t="shared" si="27"/>
        <v>0.43204894994696746</v>
      </c>
      <c r="N267" s="78">
        <f t="shared" si="28"/>
        <v>2385.3062614704277</v>
      </c>
      <c r="O267" s="78">
        <f t="shared" si="29"/>
        <v>0.7384065327251953</v>
      </c>
      <c r="P267">
        <v>6.8859999999999991E-2</v>
      </c>
      <c r="Q267">
        <v>5823</v>
      </c>
      <c r="R267" s="78">
        <f t="shared" si="30"/>
        <v>0.43426242449092078</v>
      </c>
      <c r="S267" s="78">
        <f t="shared" si="31"/>
        <v>2826.545009308436</v>
      </c>
      <c r="T267" s="78">
        <f t="shared" si="32"/>
        <v>0.71988546228507755</v>
      </c>
    </row>
    <row r="268" spans="8:20" x14ac:dyDescent="0.25">
      <c r="H268" s="1"/>
      <c r="I268" s="1"/>
      <c r="J268" s="78"/>
      <c r="K268">
        <v>6.7629999999999996E-2</v>
      </c>
      <c r="L268">
        <v>6890</v>
      </c>
      <c r="M268" s="78">
        <f t="shared" si="27"/>
        <v>0.43598135608644301</v>
      </c>
      <c r="N268" s="78">
        <f t="shared" si="28"/>
        <v>2407.0167481833041</v>
      </c>
      <c r="O268" s="78">
        <f t="shared" si="29"/>
        <v>0.71682318908626419</v>
      </c>
      <c r="P268">
        <v>6.8499999999999991E-2</v>
      </c>
      <c r="Q268">
        <v>5738</v>
      </c>
      <c r="R268" s="78">
        <f t="shared" si="30"/>
        <v>0.43199210104019858</v>
      </c>
      <c r="S268" s="78">
        <f t="shared" si="31"/>
        <v>2811.7678352835883</v>
      </c>
      <c r="T268" s="78">
        <f t="shared" si="32"/>
        <v>0.71685290718548234</v>
      </c>
    </row>
    <row r="269" spans="8:20" x14ac:dyDescent="0.25">
      <c r="H269" s="1"/>
      <c r="I269" s="1"/>
      <c r="J269" s="78"/>
      <c r="K269">
        <v>6.6790000000000002E-2</v>
      </c>
      <c r="L269">
        <v>6788</v>
      </c>
      <c r="M269" s="78">
        <f t="shared" si="27"/>
        <v>0.43056623943536199</v>
      </c>
      <c r="N269" s="78">
        <f t="shared" si="28"/>
        <v>2377.120340250819</v>
      </c>
      <c r="O269" s="78">
        <f t="shared" si="29"/>
        <v>0.72408665903910363</v>
      </c>
      <c r="P269">
        <v>6.8040000000000003E-2</v>
      </c>
      <c r="Q269">
        <v>5665</v>
      </c>
      <c r="R269" s="78">
        <f t="shared" si="30"/>
        <v>0.42909113218649808</v>
      </c>
      <c r="S269" s="78">
        <f t="shared" si="31"/>
        <v>2792.8858906962823</v>
      </c>
      <c r="T269" s="78">
        <f t="shared" si="32"/>
        <v>0.71733488921147348</v>
      </c>
    </row>
    <row r="270" spans="8:20" x14ac:dyDescent="0.25">
      <c r="H270" s="1"/>
      <c r="I270" s="1"/>
      <c r="J270" s="78"/>
      <c r="K270">
        <v>6.6320000000000004E-2</v>
      </c>
      <c r="L270">
        <v>6755</v>
      </c>
      <c r="M270" s="78">
        <f t="shared" si="27"/>
        <v>0.42753635273773327</v>
      </c>
      <c r="N270" s="78">
        <f t="shared" si="28"/>
        <v>2360.3925881933569</v>
      </c>
      <c r="O270" s="78">
        <f t="shared" si="29"/>
        <v>0.73081578207820397</v>
      </c>
      <c r="P270">
        <v>6.7669999999999994E-2</v>
      </c>
      <c r="Q270">
        <v>5685</v>
      </c>
      <c r="R270" s="78">
        <f t="shared" si="30"/>
        <v>0.42675774419547796</v>
      </c>
      <c r="S270" s="78">
        <f t="shared" si="31"/>
        <v>2777.6982396151884</v>
      </c>
      <c r="T270" s="78">
        <f t="shared" si="32"/>
        <v>0.72776097910137538</v>
      </c>
    </row>
    <row r="271" spans="8:20" x14ac:dyDescent="0.25">
      <c r="H271" s="1"/>
      <c r="I271" s="1"/>
      <c r="J271" s="78"/>
      <c r="K271">
        <v>6.5849999999999992E-2</v>
      </c>
      <c r="L271">
        <v>6680</v>
      </c>
      <c r="M271" s="78">
        <f t="shared" si="27"/>
        <v>0.4245064660401045</v>
      </c>
      <c r="N271" s="78">
        <f t="shared" si="28"/>
        <v>2343.6648361358943</v>
      </c>
      <c r="O271" s="78">
        <f t="shared" si="29"/>
        <v>0.73305490332705492</v>
      </c>
      <c r="P271">
        <v>6.8129999999999996E-2</v>
      </c>
      <c r="Q271">
        <v>5615</v>
      </c>
      <c r="R271" s="78">
        <f t="shared" si="30"/>
        <v>0.42965871304917858</v>
      </c>
      <c r="S271" s="78">
        <f t="shared" si="31"/>
        <v>2796.5801842024944</v>
      </c>
      <c r="T271" s="78">
        <f t="shared" si="32"/>
        <v>0.70912636516209637</v>
      </c>
    </row>
    <row r="272" spans="8:20" x14ac:dyDescent="0.25">
      <c r="H272" s="1"/>
      <c r="I272" s="1"/>
      <c r="J272" s="78"/>
      <c r="K272">
        <v>6.6029999999999991E-2</v>
      </c>
      <c r="L272">
        <v>6605</v>
      </c>
      <c r="M272" s="78">
        <f t="shared" si="27"/>
        <v>0.42566684817962186</v>
      </c>
      <c r="N272" s="78">
        <f t="shared" si="28"/>
        <v>2350.0712092642843</v>
      </c>
      <c r="O272" s="78">
        <f t="shared" si="29"/>
        <v>0.72087809094353938</v>
      </c>
      <c r="P272">
        <v>6.651E-2</v>
      </c>
      <c r="Q272">
        <v>5661</v>
      </c>
      <c r="R272" s="78">
        <f t="shared" si="30"/>
        <v>0.41944225752092867</v>
      </c>
      <c r="S272" s="78">
        <f t="shared" si="31"/>
        <v>2730.0829010906782</v>
      </c>
      <c r="T272" s="78">
        <f t="shared" si="32"/>
        <v>0.75018764804049132</v>
      </c>
    </row>
    <row r="273" spans="8:20" x14ac:dyDescent="0.25">
      <c r="H273" s="1"/>
      <c r="I273" s="1"/>
      <c r="J273" s="78"/>
      <c r="K273">
        <v>6.5089999999999995E-2</v>
      </c>
      <c r="L273">
        <v>6582</v>
      </c>
      <c r="M273" s="78">
        <f t="shared" si="27"/>
        <v>0.41960707478436454</v>
      </c>
      <c r="N273" s="78">
        <f t="shared" si="28"/>
        <v>2316.6157051493606</v>
      </c>
      <c r="O273" s="78">
        <f t="shared" si="29"/>
        <v>0.73926634259656521</v>
      </c>
      <c r="P273">
        <v>6.5669999999999992E-2</v>
      </c>
      <c r="Q273">
        <v>5568</v>
      </c>
      <c r="R273" s="78">
        <f t="shared" si="30"/>
        <v>0.41414483613591013</v>
      </c>
      <c r="S273" s="78">
        <f t="shared" si="31"/>
        <v>2695.6028283660326</v>
      </c>
      <c r="T273" s="78">
        <f t="shared" si="32"/>
        <v>0.75686050634632895</v>
      </c>
    </row>
    <row r="274" spans="8:20" x14ac:dyDescent="0.25">
      <c r="H274" s="1"/>
      <c r="I274" s="1"/>
      <c r="J274" s="78"/>
      <c r="K274">
        <v>6.3799999999999996E-2</v>
      </c>
      <c r="L274">
        <v>6490</v>
      </c>
      <c r="M274" s="78">
        <f t="shared" si="27"/>
        <v>0.41129100278449005</v>
      </c>
      <c r="N274" s="78">
        <f t="shared" si="28"/>
        <v>2270.7033643959012</v>
      </c>
      <c r="O274" s="78">
        <f t="shared" si="29"/>
        <v>0.75870848064565888</v>
      </c>
      <c r="P274">
        <v>6.5419999999999992E-2</v>
      </c>
      <c r="Q274">
        <v>5504</v>
      </c>
      <c r="R274" s="78">
        <f t="shared" si="30"/>
        <v>0.41256822262846415</v>
      </c>
      <c r="S274" s="78">
        <f t="shared" si="31"/>
        <v>2685.3409019598885</v>
      </c>
      <c r="T274" s="78">
        <f t="shared" si="32"/>
        <v>0.75389002246684156</v>
      </c>
    </row>
    <row r="275" spans="8:20" x14ac:dyDescent="0.25">
      <c r="H275" s="1"/>
      <c r="I275" s="1"/>
      <c r="J275" s="78"/>
      <c r="K275">
        <v>6.3949999999999993E-2</v>
      </c>
      <c r="L275">
        <v>6465</v>
      </c>
      <c r="M275" s="78">
        <f t="shared" si="27"/>
        <v>0.41225798790075452</v>
      </c>
      <c r="N275" s="78">
        <f t="shared" si="28"/>
        <v>2276.042008669559</v>
      </c>
      <c r="O275" s="78">
        <f t="shared" si="29"/>
        <v>0.75224451671577064</v>
      </c>
      <c r="P275">
        <v>6.4939999999999998E-2</v>
      </c>
      <c r="Q275">
        <v>5403</v>
      </c>
      <c r="R275" s="78">
        <f t="shared" si="30"/>
        <v>0.40954112469416787</v>
      </c>
      <c r="S275" s="78">
        <f t="shared" si="31"/>
        <v>2665.6380032600905</v>
      </c>
      <c r="T275" s="78">
        <f t="shared" si="32"/>
        <v>0.75103650843182201</v>
      </c>
    </row>
    <row r="276" spans="8:20" x14ac:dyDescent="0.25">
      <c r="H276" s="1"/>
      <c r="I276" s="1"/>
      <c r="J276" s="78"/>
      <c r="K276">
        <v>6.3049999999999995E-2</v>
      </c>
      <c r="L276">
        <v>6308</v>
      </c>
      <c r="M276" s="78">
        <f t="shared" si="27"/>
        <v>0.40645607720316768</v>
      </c>
      <c r="N276" s="78">
        <f t="shared" si="28"/>
        <v>2244.0101430276104</v>
      </c>
      <c r="O276" s="78">
        <f t="shared" si="29"/>
        <v>0.75508023445975203</v>
      </c>
      <c r="P276">
        <v>6.4449999999999993E-2</v>
      </c>
      <c r="Q276">
        <v>5371</v>
      </c>
      <c r="R276" s="78">
        <f t="shared" si="30"/>
        <v>0.40645096221957372</v>
      </c>
      <c r="S276" s="78">
        <f t="shared" si="31"/>
        <v>2645.5246275040477</v>
      </c>
      <c r="T276" s="78">
        <f t="shared" si="32"/>
        <v>0.75798386134535489</v>
      </c>
    </row>
    <row r="277" spans="8:20" x14ac:dyDescent="0.25">
      <c r="H277" s="1"/>
      <c r="I277" s="1"/>
      <c r="J277" s="78"/>
      <c r="K277">
        <v>6.3009999999999997E-2</v>
      </c>
      <c r="L277">
        <v>6272</v>
      </c>
      <c r="M277" s="78">
        <f t="shared" ref="M277:M340" si="33">K277/($AB$27*$AC$21)</f>
        <v>0.40619821450549715</v>
      </c>
      <c r="N277" s="78">
        <f t="shared" ref="N277:N340" si="34">(K277*$AC$22)/($AA$27*$AC$21)</f>
        <v>2242.5865045546352</v>
      </c>
      <c r="O277" s="78">
        <f t="shared" ref="O277:O340" si="35">(L277*$AC$22)/(2*$AC$23*$AB$27*M277^2)</f>
        <v>0.75172447356153282</v>
      </c>
      <c r="P277">
        <v>6.5279999999999991E-2</v>
      </c>
      <c r="Q277">
        <v>5318</v>
      </c>
      <c r="R277" s="78">
        <f t="shared" ref="R277:R340" si="36">P277/($AB$27*$AD$21)</f>
        <v>0.4116853190642944</v>
      </c>
      <c r="S277" s="78">
        <f t="shared" ref="S277:S340" si="37">(P277*$AD$22)/($AA$27*$AD$21)</f>
        <v>2679.5942231724471</v>
      </c>
      <c r="T277" s="78">
        <f t="shared" ref="T277:T340" si="38">(Q277*$AD$22)/(2*$AD$23*$AB$27*R277^2)</f>
        <v>0.73154103333439924</v>
      </c>
    </row>
    <row r="278" spans="8:20" x14ac:dyDescent="0.25">
      <c r="H278" s="1"/>
      <c r="I278" s="1"/>
      <c r="J278" s="78"/>
      <c r="K278">
        <v>6.3579999999999998E-2</v>
      </c>
      <c r="L278">
        <v>6216</v>
      </c>
      <c r="M278" s="78">
        <f t="shared" si="33"/>
        <v>0.40987275794730216</v>
      </c>
      <c r="N278" s="78">
        <f t="shared" si="34"/>
        <v>2262.873352794536</v>
      </c>
      <c r="O278" s="78">
        <f t="shared" si="35"/>
        <v>0.73171432561264871</v>
      </c>
      <c r="P278">
        <v>6.5119999999999997E-2</v>
      </c>
      <c r="Q278">
        <v>5215</v>
      </c>
      <c r="R278" s="78">
        <f t="shared" si="36"/>
        <v>0.41067628641952897</v>
      </c>
      <c r="S278" s="78">
        <f t="shared" si="37"/>
        <v>2673.026590272515</v>
      </c>
      <c r="T278" s="78">
        <f t="shared" si="38"/>
        <v>0.72090191457979313</v>
      </c>
    </row>
    <row r="279" spans="8:20" x14ac:dyDescent="0.25">
      <c r="H279" s="1"/>
      <c r="I279" s="1"/>
      <c r="J279" s="78"/>
      <c r="K279">
        <v>6.2670000000000003E-2</v>
      </c>
      <c r="L279">
        <v>6159</v>
      </c>
      <c r="M279" s="78">
        <f t="shared" si="33"/>
        <v>0.40400638157529772</v>
      </c>
      <c r="N279" s="78">
        <f t="shared" si="34"/>
        <v>2230.485577534344</v>
      </c>
      <c r="O279" s="78">
        <f t="shared" si="35"/>
        <v>0.74621231805491617</v>
      </c>
      <c r="P279">
        <v>6.4570000000000002E-2</v>
      </c>
      <c r="Q279">
        <v>5213</v>
      </c>
      <c r="R279" s="78">
        <f t="shared" si="36"/>
        <v>0.40720773670314786</v>
      </c>
      <c r="S279" s="78">
        <f t="shared" si="37"/>
        <v>2650.4503521789975</v>
      </c>
      <c r="T279" s="78">
        <f t="shared" si="38"/>
        <v>0.73295413966553535</v>
      </c>
    </row>
    <row r="280" spans="8:20" x14ac:dyDescent="0.25">
      <c r="H280" s="1"/>
      <c r="I280" s="1"/>
      <c r="J280" s="78"/>
      <c r="K280">
        <v>6.207E-2</v>
      </c>
      <c r="L280">
        <v>6055</v>
      </c>
      <c r="M280" s="78">
        <f t="shared" si="33"/>
        <v>0.40013844111023977</v>
      </c>
      <c r="N280" s="78">
        <f t="shared" si="34"/>
        <v>2209.1310004397114</v>
      </c>
      <c r="O280" s="78">
        <f t="shared" si="35"/>
        <v>0.74786335909845325</v>
      </c>
      <c r="P280">
        <v>6.3729999999999995E-2</v>
      </c>
      <c r="Q280">
        <v>5160</v>
      </c>
      <c r="R280" s="78">
        <f t="shared" si="36"/>
        <v>0.40191031531812932</v>
      </c>
      <c r="S280" s="78">
        <f t="shared" si="37"/>
        <v>2615.9702794543514</v>
      </c>
      <c r="T280" s="78">
        <f t="shared" si="38"/>
        <v>0.74475343435502628</v>
      </c>
    </row>
    <row r="281" spans="8:20" x14ac:dyDescent="0.25">
      <c r="H281" s="1"/>
      <c r="I281" s="1"/>
      <c r="J281" s="78"/>
      <c r="K281">
        <v>6.2729999999999994E-2</v>
      </c>
      <c r="L281">
        <v>6007</v>
      </c>
      <c r="M281" s="78">
        <f t="shared" si="33"/>
        <v>0.40439317562180344</v>
      </c>
      <c r="N281" s="78">
        <f t="shared" si="34"/>
        <v>2232.6210352438065</v>
      </c>
      <c r="O281" s="78">
        <f t="shared" si="35"/>
        <v>0.72640471761648973</v>
      </c>
      <c r="P281">
        <v>6.3350000000000004E-2</v>
      </c>
      <c r="Q281">
        <v>5122</v>
      </c>
      <c r="R281" s="78">
        <f t="shared" si="36"/>
        <v>0.3995138627868115</v>
      </c>
      <c r="S281" s="78">
        <f t="shared" si="37"/>
        <v>2600.3721513170121</v>
      </c>
      <c r="T281" s="78">
        <f t="shared" si="38"/>
        <v>0.74816430758928043</v>
      </c>
    </row>
    <row r="282" spans="8:20" x14ac:dyDescent="0.25">
      <c r="H282" s="1"/>
      <c r="I282" s="1"/>
      <c r="J282" s="78"/>
      <c r="K282">
        <v>6.3719999999999999E-2</v>
      </c>
      <c r="L282">
        <v>5964</v>
      </c>
      <c r="M282" s="78">
        <f t="shared" si="33"/>
        <v>0.41077527738914904</v>
      </c>
      <c r="N282" s="78">
        <f t="shared" si="34"/>
        <v>2267.8560874499503</v>
      </c>
      <c r="O282" s="78">
        <f t="shared" si="35"/>
        <v>0.69896865384959894</v>
      </c>
      <c r="P282">
        <v>6.3189999999999996E-2</v>
      </c>
      <c r="Q282">
        <v>5080</v>
      </c>
      <c r="R282" s="78">
        <f t="shared" si="36"/>
        <v>0.39850483014204602</v>
      </c>
      <c r="S282" s="78">
        <f t="shared" si="37"/>
        <v>2593.8045184170796</v>
      </c>
      <c r="T282" s="78">
        <f t="shared" si="38"/>
        <v>0.74579188159101095</v>
      </c>
    </row>
    <row r="283" spans="8:20" x14ac:dyDescent="0.25">
      <c r="H283" s="1"/>
      <c r="I283" s="1"/>
      <c r="J283" s="78"/>
      <c r="K283">
        <v>6.2240000000000004E-2</v>
      </c>
      <c r="L283">
        <v>5858</v>
      </c>
      <c r="M283" s="78">
        <f t="shared" si="33"/>
        <v>0.40123435757533954</v>
      </c>
      <c r="N283" s="78">
        <f t="shared" si="34"/>
        <v>2215.1814639498575</v>
      </c>
      <c r="O283" s="78">
        <f t="shared" si="35"/>
        <v>0.7195844976228839</v>
      </c>
      <c r="P283">
        <v>6.1969999999999997E-2</v>
      </c>
      <c r="Q283">
        <v>5012</v>
      </c>
      <c r="R283" s="78">
        <f t="shared" si="36"/>
        <v>0.3908109562257096</v>
      </c>
      <c r="S283" s="78">
        <f t="shared" si="37"/>
        <v>2543.7263175550943</v>
      </c>
      <c r="T283" s="78">
        <f t="shared" si="38"/>
        <v>0.76506567915628954</v>
      </c>
    </row>
    <row r="284" spans="8:20" x14ac:dyDescent="0.25">
      <c r="H284" s="1"/>
      <c r="I284" s="1"/>
      <c r="J284" s="78"/>
      <c r="K284">
        <v>6.089E-2</v>
      </c>
      <c r="L284">
        <v>5820</v>
      </c>
      <c r="M284" s="78">
        <f t="shared" si="33"/>
        <v>0.39253149152895928</v>
      </c>
      <c r="N284" s="78">
        <f t="shared" si="34"/>
        <v>2167.1336654869347</v>
      </c>
      <c r="O284" s="78">
        <f t="shared" si="35"/>
        <v>0.74696909837037584</v>
      </c>
      <c r="P284">
        <v>6.1619999999999994E-2</v>
      </c>
      <c r="Q284">
        <v>4939</v>
      </c>
      <c r="R284" s="78">
        <f t="shared" si="36"/>
        <v>0.38860369731528521</v>
      </c>
      <c r="S284" s="78">
        <f t="shared" si="37"/>
        <v>2529.3596205864919</v>
      </c>
      <c r="T284" s="78">
        <f t="shared" si="38"/>
        <v>0.76251130712126447</v>
      </c>
    </row>
    <row r="285" spans="8:20" x14ac:dyDescent="0.25">
      <c r="H285" s="1"/>
      <c r="I285" s="1"/>
      <c r="J285" s="78"/>
      <c r="K285">
        <v>6.0249999999999998E-2</v>
      </c>
      <c r="L285">
        <v>5740</v>
      </c>
      <c r="M285" s="78">
        <f t="shared" si="33"/>
        <v>0.38840568836623079</v>
      </c>
      <c r="N285" s="78">
        <f t="shared" si="34"/>
        <v>2144.3554499193265</v>
      </c>
      <c r="O285" s="78">
        <f t="shared" si="35"/>
        <v>0.75243569341934535</v>
      </c>
      <c r="P285">
        <v>6.1159999999999992E-2</v>
      </c>
      <c r="Q285">
        <v>4940</v>
      </c>
      <c r="R285" s="78">
        <f t="shared" si="36"/>
        <v>0.3857027284615846</v>
      </c>
      <c r="S285" s="78">
        <f t="shared" si="37"/>
        <v>2510.477675999186</v>
      </c>
      <c r="T285" s="78">
        <f t="shared" si="38"/>
        <v>0.77418124375830388</v>
      </c>
    </row>
    <row r="286" spans="8:20" x14ac:dyDescent="0.25">
      <c r="H286" s="1"/>
      <c r="I286" s="1"/>
      <c r="J286" s="78"/>
      <c r="K286">
        <v>5.9810000000000002E-2</v>
      </c>
      <c r="L286">
        <v>5682</v>
      </c>
      <c r="M286" s="78">
        <f t="shared" si="33"/>
        <v>0.38556919869185508</v>
      </c>
      <c r="N286" s="78">
        <f t="shared" si="34"/>
        <v>2128.6954267165966</v>
      </c>
      <c r="O286" s="78">
        <f t="shared" si="35"/>
        <v>0.75583191095402891</v>
      </c>
      <c r="P286">
        <v>6.1049999999999993E-2</v>
      </c>
      <c r="Q286">
        <v>4833</v>
      </c>
      <c r="R286" s="78">
        <f t="shared" si="36"/>
        <v>0.38500901851830838</v>
      </c>
      <c r="S286" s="78">
        <f t="shared" si="37"/>
        <v>2505.9624283804824</v>
      </c>
      <c r="T286" s="78">
        <f t="shared" si="38"/>
        <v>0.76014441419837653</v>
      </c>
    </row>
    <row r="287" spans="8:20" x14ac:dyDescent="0.25">
      <c r="H287" s="1"/>
      <c r="I287" s="1"/>
      <c r="J287" s="78"/>
      <c r="K287">
        <v>5.9819999999999998E-2</v>
      </c>
      <c r="L287">
        <v>5652</v>
      </c>
      <c r="M287" s="78">
        <f t="shared" si="33"/>
        <v>0.38563366436627267</v>
      </c>
      <c r="N287" s="78">
        <f t="shared" si="34"/>
        <v>2129.0513363348405</v>
      </c>
      <c r="O287" s="78">
        <f t="shared" si="35"/>
        <v>0.75158989932353859</v>
      </c>
      <c r="P287">
        <v>6.0659999999999992E-2</v>
      </c>
      <c r="Q287">
        <v>4795</v>
      </c>
      <c r="R287" s="78">
        <f t="shared" si="36"/>
        <v>0.38254950144669264</v>
      </c>
      <c r="S287" s="78">
        <f t="shared" si="37"/>
        <v>2489.9538231868974</v>
      </c>
      <c r="T287" s="78">
        <f t="shared" si="38"/>
        <v>0.76389637563072388</v>
      </c>
    </row>
    <row r="288" spans="8:20" x14ac:dyDescent="0.25">
      <c r="H288" s="1"/>
      <c r="I288" s="1"/>
      <c r="J288" s="78"/>
      <c r="K288">
        <v>5.9359999999999996E-2</v>
      </c>
      <c r="L288">
        <v>5540</v>
      </c>
      <c r="M288" s="78">
        <f t="shared" si="33"/>
        <v>0.3826682433430616</v>
      </c>
      <c r="N288" s="78">
        <f t="shared" si="34"/>
        <v>2112.6794938956223</v>
      </c>
      <c r="O288" s="78">
        <f t="shared" si="35"/>
        <v>0.74815843958575723</v>
      </c>
      <c r="P288">
        <v>5.983999999999999E-2</v>
      </c>
      <c r="Q288">
        <v>4747</v>
      </c>
      <c r="R288" s="78">
        <f t="shared" si="36"/>
        <v>0.37737820914226983</v>
      </c>
      <c r="S288" s="78">
        <f t="shared" si="37"/>
        <v>2456.2947045747433</v>
      </c>
      <c r="T288" s="78">
        <f t="shared" si="38"/>
        <v>0.77711754104154107</v>
      </c>
    </row>
    <row r="289" spans="8:20" x14ac:dyDescent="0.25">
      <c r="H289" s="1"/>
      <c r="I289" s="1"/>
      <c r="J289" s="78"/>
      <c r="K289">
        <v>5.8859999999999996E-2</v>
      </c>
      <c r="L289">
        <v>5489</v>
      </c>
      <c r="M289" s="78">
        <f t="shared" si="33"/>
        <v>0.37944495962218</v>
      </c>
      <c r="N289" s="78">
        <f t="shared" si="34"/>
        <v>2094.8840129834284</v>
      </c>
      <c r="O289" s="78">
        <f t="shared" si="35"/>
        <v>0.75391835080583913</v>
      </c>
      <c r="P289">
        <v>5.9799999999999992E-2</v>
      </c>
      <c r="Q289">
        <v>4770</v>
      </c>
      <c r="R289" s="78">
        <f t="shared" si="36"/>
        <v>0.37712595098107848</v>
      </c>
      <c r="S289" s="78">
        <f t="shared" si="37"/>
        <v>2454.6527963497601</v>
      </c>
      <c r="T289" s="78">
        <f t="shared" si="38"/>
        <v>0.78192781269193734</v>
      </c>
    </row>
    <row r="290" spans="8:20" x14ac:dyDescent="0.25">
      <c r="H290" s="1"/>
      <c r="I290" s="1"/>
      <c r="J290" s="78"/>
      <c r="K290">
        <v>5.849E-2</v>
      </c>
      <c r="L290">
        <v>5394</v>
      </c>
      <c r="M290" s="78">
        <f t="shared" si="33"/>
        <v>0.37705972966872764</v>
      </c>
      <c r="N290" s="78">
        <f t="shared" si="34"/>
        <v>2081.7153571084054</v>
      </c>
      <c r="O290" s="78">
        <f t="shared" si="35"/>
        <v>0.7502729667183462</v>
      </c>
      <c r="P290">
        <v>6.0039999999999996E-2</v>
      </c>
      <c r="Q290">
        <v>4658</v>
      </c>
      <c r="R290" s="78">
        <f t="shared" si="36"/>
        <v>0.37863949994822665</v>
      </c>
      <c r="S290" s="78">
        <f t="shared" si="37"/>
        <v>2464.5042456996589</v>
      </c>
      <c r="T290" s="78">
        <f t="shared" si="38"/>
        <v>0.75747580788896873</v>
      </c>
    </row>
    <row r="291" spans="8:20" x14ac:dyDescent="0.25">
      <c r="H291" s="1"/>
      <c r="I291" s="1"/>
      <c r="J291" s="78"/>
      <c r="K291">
        <v>5.774E-2</v>
      </c>
      <c r="L291">
        <v>5334</v>
      </c>
      <c r="M291" s="78">
        <f t="shared" si="33"/>
        <v>0.37222480408740527</v>
      </c>
      <c r="N291" s="78">
        <f t="shared" si="34"/>
        <v>2055.0221357401147</v>
      </c>
      <c r="O291" s="78">
        <f t="shared" si="35"/>
        <v>0.76132668335463061</v>
      </c>
      <c r="P291">
        <v>5.9109999999999996E-2</v>
      </c>
      <c r="Q291">
        <v>4633</v>
      </c>
      <c r="R291" s="78">
        <f t="shared" si="36"/>
        <v>0.37277449770052762</v>
      </c>
      <c r="S291" s="78">
        <f t="shared" si="37"/>
        <v>2426.3298794688017</v>
      </c>
      <c r="T291" s="78">
        <f t="shared" si="38"/>
        <v>0.77730423061246723</v>
      </c>
    </row>
    <row r="292" spans="8:20" x14ac:dyDescent="0.25">
      <c r="H292" s="1"/>
      <c r="I292" s="1"/>
      <c r="J292" s="78"/>
      <c r="K292">
        <v>5.8119999999999998E-2</v>
      </c>
      <c r="L292">
        <v>5294</v>
      </c>
      <c r="M292" s="78">
        <f t="shared" si="33"/>
        <v>0.37467449971527528</v>
      </c>
      <c r="N292" s="78">
        <f t="shared" si="34"/>
        <v>2068.546701233382</v>
      </c>
      <c r="O292" s="78">
        <f t="shared" si="35"/>
        <v>0.74576899683406028</v>
      </c>
      <c r="P292">
        <v>5.806E-2</v>
      </c>
      <c r="Q292">
        <v>4521</v>
      </c>
      <c r="R292" s="78">
        <f t="shared" si="36"/>
        <v>0.3661527209692545</v>
      </c>
      <c r="S292" s="78">
        <f t="shared" si="37"/>
        <v>2383.2297885629951</v>
      </c>
      <c r="T292" s="78">
        <f t="shared" si="38"/>
        <v>0.78619647806256654</v>
      </c>
    </row>
    <row r="293" spans="8:20" x14ac:dyDescent="0.25">
      <c r="H293" s="1"/>
      <c r="I293" s="1"/>
      <c r="J293" s="78"/>
      <c r="K293">
        <v>5.6979999999999996E-2</v>
      </c>
      <c r="L293">
        <v>5214</v>
      </c>
      <c r="M293" s="78">
        <f t="shared" si="33"/>
        <v>0.36732541283166525</v>
      </c>
      <c r="N293" s="78">
        <f t="shared" si="34"/>
        <v>2027.9730047535804</v>
      </c>
      <c r="O293" s="78">
        <f t="shared" si="35"/>
        <v>0.76418364055623511</v>
      </c>
      <c r="P293">
        <v>5.824E-2</v>
      </c>
      <c r="Q293">
        <v>4502</v>
      </c>
      <c r="R293" s="78">
        <f t="shared" si="36"/>
        <v>0.3672878826946156</v>
      </c>
      <c r="S293" s="78">
        <f t="shared" si="37"/>
        <v>2390.6183755754187</v>
      </c>
      <c r="T293" s="78">
        <f t="shared" si="38"/>
        <v>0.77806057175137022</v>
      </c>
    </row>
    <row r="294" spans="8:20" x14ac:dyDescent="0.25">
      <c r="H294" s="1"/>
      <c r="I294" s="1"/>
      <c r="J294" s="78"/>
      <c r="K294">
        <v>5.6579999999999998E-2</v>
      </c>
      <c r="L294">
        <v>5167</v>
      </c>
      <c r="M294" s="78">
        <f t="shared" si="33"/>
        <v>0.36474678585496001</v>
      </c>
      <c r="N294" s="78">
        <f t="shared" si="34"/>
        <v>2013.7366200238257</v>
      </c>
      <c r="O294" s="78">
        <f t="shared" si="35"/>
        <v>0.76804059336094088</v>
      </c>
      <c r="P294">
        <v>5.7929999999999995E-2</v>
      </c>
      <c r="Q294">
        <v>4485</v>
      </c>
      <c r="R294" s="78">
        <f t="shared" si="36"/>
        <v>0.36533288194538255</v>
      </c>
      <c r="S294" s="78">
        <f t="shared" si="37"/>
        <v>2377.8935868317994</v>
      </c>
      <c r="T294" s="78">
        <f t="shared" si="38"/>
        <v>0.78344053904045496</v>
      </c>
    </row>
    <row r="295" spans="8:20" x14ac:dyDescent="0.25">
      <c r="H295" s="1"/>
      <c r="I295" s="1"/>
      <c r="J295" s="78"/>
      <c r="K295">
        <v>5.6689999999999997E-2</v>
      </c>
      <c r="L295">
        <v>5165</v>
      </c>
      <c r="M295" s="78">
        <f t="shared" si="33"/>
        <v>0.36545590827355395</v>
      </c>
      <c r="N295" s="78">
        <f t="shared" si="34"/>
        <v>2017.6516258245083</v>
      </c>
      <c r="O295" s="78">
        <f t="shared" si="35"/>
        <v>0.76476677344533628</v>
      </c>
      <c r="P295">
        <v>5.7479999999999996E-2</v>
      </c>
      <c r="Q295">
        <v>4461</v>
      </c>
      <c r="R295" s="78">
        <f t="shared" si="36"/>
        <v>0.3624949776319798</v>
      </c>
      <c r="S295" s="78">
        <f t="shared" si="37"/>
        <v>2359.4221193007397</v>
      </c>
      <c r="T295" s="78">
        <f t="shared" si="38"/>
        <v>0.79149714788640013</v>
      </c>
    </row>
    <row r="296" spans="8:20" x14ac:dyDescent="0.25">
      <c r="H296" s="1"/>
      <c r="I296" s="1"/>
      <c r="J296" s="78"/>
      <c r="K296">
        <v>5.5559999999999998E-2</v>
      </c>
      <c r="L296">
        <v>5077</v>
      </c>
      <c r="M296" s="78">
        <f t="shared" si="33"/>
        <v>0.35817128706436158</v>
      </c>
      <c r="N296" s="78">
        <f t="shared" si="34"/>
        <v>1977.4338389629511</v>
      </c>
      <c r="O296" s="78">
        <f t="shared" si="35"/>
        <v>0.78262603013777043</v>
      </c>
      <c r="P296">
        <v>5.7729999999999997E-2</v>
      </c>
      <c r="Q296">
        <v>4382</v>
      </c>
      <c r="R296" s="78">
        <f t="shared" si="36"/>
        <v>0.36407159113942578</v>
      </c>
      <c r="S296" s="78">
        <f t="shared" si="37"/>
        <v>2369.6840457068843</v>
      </c>
      <c r="T296" s="78">
        <f t="shared" si="38"/>
        <v>0.77076131347755805</v>
      </c>
    </row>
    <row r="297" spans="8:20" x14ac:dyDescent="0.25">
      <c r="H297" s="1"/>
      <c r="I297" s="1"/>
      <c r="J297" s="78"/>
      <c r="K297">
        <v>5.5359999999999999E-2</v>
      </c>
      <c r="L297">
        <v>5024</v>
      </c>
      <c r="M297" s="78">
        <f t="shared" si="33"/>
        <v>0.35688197357600893</v>
      </c>
      <c r="N297" s="78">
        <f t="shared" si="34"/>
        <v>1970.3156465980735</v>
      </c>
      <c r="O297" s="78">
        <f t="shared" si="35"/>
        <v>0.78006190091204497</v>
      </c>
      <c r="P297">
        <v>5.6409999999999995E-2</v>
      </c>
      <c r="Q297">
        <v>4329</v>
      </c>
      <c r="R297" s="78">
        <f t="shared" si="36"/>
        <v>0.355747071820111</v>
      </c>
      <c r="S297" s="78">
        <f t="shared" si="37"/>
        <v>2315.5010742824411</v>
      </c>
      <c r="T297" s="78">
        <f t="shared" si="38"/>
        <v>0.79749145121166698</v>
      </c>
    </row>
    <row r="298" spans="8:20" x14ac:dyDescent="0.25">
      <c r="H298" s="1"/>
      <c r="I298" s="1"/>
      <c r="J298" s="78"/>
      <c r="K298">
        <v>5.6209999999999996E-2</v>
      </c>
      <c r="L298">
        <v>4917</v>
      </c>
      <c r="M298" s="78">
        <f t="shared" si="33"/>
        <v>0.36236155590150759</v>
      </c>
      <c r="N298" s="78">
        <f t="shared" si="34"/>
        <v>2000.5679641488025</v>
      </c>
      <c r="O298" s="78">
        <f t="shared" si="35"/>
        <v>0.74053337569829969</v>
      </c>
      <c r="P298">
        <v>5.6669999999999998E-2</v>
      </c>
      <c r="Q298">
        <v>4310</v>
      </c>
      <c r="R298" s="78">
        <f t="shared" si="36"/>
        <v>0.35738674986785485</v>
      </c>
      <c r="S298" s="78">
        <f t="shared" si="37"/>
        <v>2326.1734777448314</v>
      </c>
      <c r="T298" s="78">
        <f t="shared" si="38"/>
        <v>0.78672236193416856</v>
      </c>
    </row>
    <row r="299" spans="8:20" x14ac:dyDescent="0.25">
      <c r="H299" s="1"/>
      <c r="I299" s="1"/>
      <c r="J299" s="78"/>
      <c r="K299">
        <v>5.4209999999999994E-2</v>
      </c>
      <c r="L299">
        <v>4875</v>
      </c>
      <c r="M299" s="78">
        <f t="shared" si="33"/>
        <v>0.34946842101798126</v>
      </c>
      <c r="N299" s="78">
        <f t="shared" si="34"/>
        <v>1929.3860405000282</v>
      </c>
      <c r="O299" s="78">
        <f t="shared" si="35"/>
        <v>0.78938233722098972</v>
      </c>
      <c r="P299">
        <v>5.5809999999999998E-2</v>
      </c>
      <c r="Q299">
        <v>4223</v>
      </c>
      <c r="R299" s="78">
        <f t="shared" si="36"/>
        <v>0.35196319940224069</v>
      </c>
      <c r="S299" s="78">
        <f t="shared" si="37"/>
        <v>2290.8724509076942</v>
      </c>
      <c r="T299" s="78">
        <f t="shared" si="38"/>
        <v>0.79478138428137113</v>
      </c>
    </row>
    <row r="300" spans="8:20" x14ac:dyDescent="0.25">
      <c r="H300" s="1"/>
      <c r="I300" s="1"/>
      <c r="J300" s="78"/>
      <c r="K300">
        <v>5.4889999999999994E-2</v>
      </c>
      <c r="L300">
        <v>4766</v>
      </c>
      <c r="M300" s="78">
        <f t="shared" si="33"/>
        <v>0.35385208687838021</v>
      </c>
      <c r="N300" s="78">
        <f t="shared" si="34"/>
        <v>1953.5878945406114</v>
      </c>
      <c r="O300" s="78">
        <f t="shared" si="35"/>
        <v>0.75272991412972878</v>
      </c>
      <c r="P300">
        <v>5.5819999999999995E-2</v>
      </c>
      <c r="Q300">
        <v>4182</v>
      </c>
      <c r="R300" s="78">
        <f t="shared" si="36"/>
        <v>0.3520262639425385</v>
      </c>
      <c r="S300" s="78">
        <f t="shared" si="37"/>
        <v>2291.28292796394</v>
      </c>
      <c r="T300" s="78">
        <f t="shared" si="38"/>
        <v>0.7867830843255571</v>
      </c>
    </row>
    <row r="301" spans="8:20" x14ac:dyDescent="0.25">
      <c r="H301" s="1"/>
      <c r="I301" s="1"/>
      <c r="J301" s="78"/>
      <c r="K301">
        <v>5.3919999999999996E-2</v>
      </c>
      <c r="L301">
        <v>4764</v>
      </c>
      <c r="M301" s="78">
        <f t="shared" si="33"/>
        <v>0.34759891645986996</v>
      </c>
      <c r="N301" s="78">
        <f t="shared" si="34"/>
        <v>1919.0646615709561</v>
      </c>
      <c r="O301" s="78">
        <f t="shared" si="35"/>
        <v>0.77972881676366768</v>
      </c>
      <c r="P301">
        <v>5.364E-2</v>
      </c>
      <c r="Q301">
        <v>4128</v>
      </c>
      <c r="R301" s="78">
        <f t="shared" si="36"/>
        <v>0.33827819415760957</v>
      </c>
      <c r="S301" s="78">
        <f t="shared" si="37"/>
        <v>2201.7989297023605</v>
      </c>
      <c r="T301" s="78">
        <f t="shared" si="38"/>
        <v>0.84103254189757959</v>
      </c>
    </row>
    <row r="302" spans="8:20" x14ac:dyDescent="0.25">
      <c r="H302" s="1"/>
      <c r="I302" s="1"/>
      <c r="J302" s="78"/>
      <c r="K302">
        <v>5.3379999999999997E-2</v>
      </c>
      <c r="L302">
        <v>4660</v>
      </c>
      <c r="M302" s="78">
        <f t="shared" si="33"/>
        <v>0.34411777004131783</v>
      </c>
      <c r="N302" s="78">
        <f t="shared" si="34"/>
        <v>1899.8455421857868</v>
      </c>
      <c r="O302" s="78">
        <f t="shared" si="35"/>
        <v>0.77821639666441289</v>
      </c>
      <c r="P302">
        <v>5.459E-2</v>
      </c>
      <c r="Q302">
        <v>4080.0000000000005</v>
      </c>
      <c r="R302" s="78">
        <f t="shared" si="36"/>
        <v>0.34426932548590428</v>
      </c>
      <c r="S302" s="78">
        <f t="shared" si="37"/>
        <v>2240.7942500457093</v>
      </c>
      <c r="T302" s="78">
        <f t="shared" si="38"/>
        <v>0.80257314638232957</v>
      </c>
    </row>
    <row r="303" spans="8:20" x14ac:dyDescent="0.25">
      <c r="H303" s="1"/>
      <c r="I303" s="1"/>
      <c r="J303" s="78"/>
      <c r="K303">
        <v>5.3929999999999999E-2</v>
      </c>
      <c r="L303">
        <v>4618</v>
      </c>
      <c r="M303" s="78">
        <f t="shared" si="33"/>
        <v>0.3476633821342876</v>
      </c>
      <c r="N303" s="78">
        <f t="shared" si="34"/>
        <v>1919.4205711891998</v>
      </c>
      <c r="O303" s="78">
        <f t="shared" si="35"/>
        <v>0.7555525700119492</v>
      </c>
      <c r="P303">
        <v>5.484E-2</v>
      </c>
      <c r="Q303">
        <v>4018</v>
      </c>
      <c r="R303" s="78">
        <f t="shared" si="36"/>
        <v>0.34584593899335025</v>
      </c>
      <c r="S303" s="78">
        <f t="shared" si="37"/>
        <v>2251.0561764518538</v>
      </c>
      <c r="T303" s="78">
        <f t="shared" si="38"/>
        <v>0.78318739680775429</v>
      </c>
    </row>
    <row r="304" spans="8:20" x14ac:dyDescent="0.25">
      <c r="H304" s="1"/>
      <c r="I304" s="1"/>
      <c r="J304" s="78"/>
      <c r="K304">
        <v>5.3059999999999996E-2</v>
      </c>
      <c r="L304">
        <v>4531</v>
      </c>
      <c r="M304" s="78">
        <f t="shared" si="33"/>
        <v>0.34205486845995364</v>
      </c>
      <c r="N304" s="78">
        <f t="shared" si="34"/>
        <v>1888.456434401983</v>
      </c>
      <c r="O304" s="78">
        <f t="shared" si="35"/>
        <v>0.76582787513259776</v>
      </c>
      <c r="P304">
        <v>5.4239999999999997E-2</v>
      </c>
      <c r="Q304">
        <v>3948.9999999999995</v>
      </c>
      <c r="R304" s="78">
        <f t="shared" si="36"/>
        <v>0.34206206657547988</v>
      </c>
      <c r="S304" s="78">
        <f t="shared" si="37"/>
        <v>2226.4275530771069</v>
      </c>
      <c r="T304" s="78">
        <f t="shared" si="38"/>
        <v>0.78686172742177629</v>
      </c>
    </row>
    <row r="305" spans="8:20" x14ac:dyDescent="0.25">
      <c r="H305" s="1"/>
      <c r="I305" s="1"/>
      <c r="J305" s="78"/>
      <c r="K305">
        <v>5.3039999999999997E-2</v>
      </c>
      <c r="L305">
        <v>4488</v>
      </c>
      <c r="M305" s="78">
        <f t="shared" si="33"/>
        <v>0.34192593711111835</v>
      </c>
      <c r="N305" s="78">
        <f t="shared" si="34"/>
        <v>1887.7446151654951</v>
      </c>
      <c r="O305" s="78">
        <f t="shared" si="35"/>
        <v>0.75913220593626318</v>
      </c>
      <c r="P305">
        <v>5.2859999999999997E-2</v>
      </c>
      <c r="Q305">
        <v>3991</v>
      </c>
      <c r="R305" s="78">
        <f t="shared" si="36"/>
        <v>0.3333591600143781</v>
      </c>
      <c r="S305" s="78">
        <f t="shared" si="37"/>
        <v>2169.7817193151891</v>
      </c>
      <c r="T305" s="78">
        <f t="shared" si="38"/>
        <v>0.83729415622369352</v>
      </c>
    </row>
    <row r="306" spans="8:20" x14ac:dyDescent="0.25">
      <c r="H306" s="1"/>
      <c r="I306" s="1"/>
      <c r="J306" s="78"/>
      <c r="K306">
        <v>5.2019999999999997E-2</v>
      </c>
      <c r="L306">
        <v>4425</v>
      </c>
      <c r="M306" s="78">
        <f t="shared" si="33"/>
        <v>0.33535043832051992</v>
      </c>
      <c r="N306" s="78">
        <f t="shared" si="34"/>
        <v>1851.4418341046203</v>
      </c>
      <c r="O306" s="78">
        <f t="shared" si="35"/>
        <v>0.77811570060368396</v>
      </c>
      <c r="P306">
        <v>5.3800000000000001E-2</v>
      </c>
      <c r="Q306">
        <v>3923</v>
      </c>
      <c r="R306" s="78">
        <f t="shared" si="36"/>
        <v>0.339287226802375</v>
      </c>
      <c r="S306" s="78">
        <f t="shared" si="37"/>
        <v>2208.366562602293</v>
      </c>
      <c r="T306" s="78">
        <f t="shared" si="38"/>
        <v>0.79451921845398321</v>
      </c>
    </row>
    <row r="307" spans="8:20" x14ac:dyDescent="0.25">
      <c r="H307" s="1"/>
      <c r="I307" s="1"/>
      <c r="J307" s="78"/>
      <c r="K307">
        <v>5.0849999999999999E-2</v>
      </c>
      <c r="L307">
        <v>4355</v>
      </c>
      <c r="M307" s="78">
        <f t="shared" si="33"/>
        <v>0.32780795441365707</v>
      </c>
      <c r="N307" s="78">
        <f t="shared" si="34"/>
        <v>1809.8004087700874</v>
      </c>
      <c r="O307" s="78">
        <f t="shared" si="35"/>
        <v>0.8014526034142152</v>
      </c>
      <c r="P307">
        <v>5.2809999999999996E-2</v>
      </c>
      <c r="Q307">
        <v>3848</v>
      </c>
      <c r="R307" s="78">
        <f t="shared" si="36"/>
        <v>0.33304383731288889</v>
      </c>
      <c r="S307" s="78">
        <f t="shared" si="37"/>
        <v>2167.7293340339606</v>
      </c>
      <c r="T307" s="78">
        <f t="shared" si="38"/>
        <v>0.80882278730757406</v>
      </c>
    </row>
    <row r="308" spans="8:20" x14ac:dyDescent="0.25">
      <c r="H308" s="1"/>
      <c r="I308" s="1"/>
      <c r="J308" s="78"/>
      <c r="K308">
        <v>5.1409999999999997E-2</v>
      </c>
      <c r="L308">
        <v>4269</v>
      </c>
      <c r="M308" s="78">
        <f t="shared" si="33"/>
        <v>0.33141803218104443</v>
      </c>
      <c r="N308" s="78">
        <f t="shared" si="34"/>
        <v>1829.7313473917443</v>
      </c>
      <c r="O308" s="78">
        <f t="shared" si="35"/>
        <v>0.76860383351090988</v>
      </c>
      <c r="P308">
        <v>5.1699999999999996E-2</v>
      </c>
      <c r="Q308">
        <v>3780</v>
      </c>
      <c r="R308" s="78">
        <f t="shared" si="36"/>
        <v>0.32604367333982875</v>
      </c>
      <c r="S308" s="78">
        <f t="shared" si="37"/>
        <v>2122.1663807906793</v>
      </c>
      <c r="T308" s="78">
        <f t="shared" si="38"/>
        <v>0.8290130432811349</v>
      </c>
    </row>
    <row r="309" spans="8:20" x14ac:dyDescent="0.25">
      <c r="H309" s="1"/>
      <c r="I309" s="1"/>
      <c r="J309" s="78"/>
      <c r="K309">
        <v>5.1359999999999996E-2</v>
      </c>
      <c r="L309">
        <v>4247</v>
      </c>
      <c r="M309" s="78">
        <f t="shared" si="33"/>
        <v>0.33109570380895625</v>
      </c>
      <c r="N309" s="78">
        <f t="shared" si="34"/>
        <v>1827.9517993005247</v>
      </c>
      <c r="O309" s="78">
        <f t="shared" si="35"/>
        <v>0.76613240148754991</v>
      </c>
      <c r="P309">
        <v>5.1589999999999997E-2</v>
      </c>
      <c r="Q309">
        <v>3747.0000000000005</v>
      </c>
      <c r="R309" s="78">
        <f t="shared" si="36"/>
        <v>0.32534996339655253</v>
      </c>
      <c r="S309" s="78">
        <f t="shared" si="37"/>
        <v>2117.6511331719753</v>
      </c>
      <c r="T309" s="78">
        <f t="shared" si="38"/>
        <v>0.82528373750939321</v>
      </c>
    </row>
    <row r="310" spans="8:20" x14ac:dyDescent="0.25">
      <c r="H310" s="1"/>
      <c r="I310" s="1"/>
      <c r="J310" s="78"/>
      <c r="K310">
        <v>5.0009999999999999E-2</v>
      </c>
      <c r="L310">
        <v>4207</v>
      </c>
      <c r="M310" s="78">
        <f t="shared" si="33"/>
        <v>0.32239283776257599</v>
      </c>
      <c r="N310" s="78">
        <f t="shared" si="34"/>
        <v>1779.9040008376023</v>
      </c>
      <c r="O310" s="78">
        <f t="shared" si="35"/>
        <v>0.80044298356942867</v>
      </c>
      <c r="P310">
        <v>5.1729999999999998E-2</v>
      </c>
      <c r="Q310">
        <v>3740.0000000000005</v>
      </c>
      <c r="R310" s="78">
        <f t="shared" si="36"/>
        <v>0.32623286696072229</v>
      </c>
      <c r="S310" s="78">
        <f t="shared" si="37"/>
        <v>2123.3978119594162</v>
      </c>
      <c r="T310" s="78">
        <f t="shared" si="38"/>
        <v>0.81928932328746451</v>
      </c>
    </row>
    <row r="311" spans="8:20" x14ac:dyDescent="0.25">
      <c r="H311" s="1"/>
      <c r="I311" s="1"/>
      <c r="J311" s="78"/>
      <c r="K311">
        <v>5.0569999999999997E-2</v>
      </c>
      <c r="L311">
        <v>4155</v>
      </c>
      <c r="M311" s="78">
        <f t="shared" si="33"/>
        <v>0.32600291552996336</v>
      </c>
      <c r="N311" s="78">
        <f t="shared" si="34"/>
        <v>1799.8349394592587</v>
      </c>
      <c r="O311" s="78">
        <f t="shared" si="35"/>
        <v>0.77313746682482376</v>
      </c>
      <c r="P311">
        <v>5.1159999999999997E-2</v>
      </c>
      <c r="Q311">
        <v>3646</v>
      </c>
      <c r="R311" s="78">
        <f t="shared" si="36"/>
        <v>0.32263818816374545</v>
      </c>
      <c r="S311" s="78">
        <f t="shared" si="37"/>
        <v>2100.0006197534067</v>
      </c>
      <c r="T311" s="78">
        <f t="shared" si="38"/>
        <v>0.81659410915980102</v>
      </c>
    </row>
    <row r="312" spans="8:20" x14ac:dyDescent="0.25">
      <c r="H312" s="1"/>
      <c r="I312" s="1"/>
      <c r="J312" s="78"/>
      <c r="K312">
        <v>5.0199999999999995E-2</v>
      </c>
      <c r="L312">
        <v>4104</v>
      </c>
      <c r="M312" s="78">
        <f t="shared" si="33"/>
        <v>0.32361768557651094</v>
      </c>
      <c r="N312" s="78">
        <f t="shared" si="34"/>
        <v>1786.6662835842355</v>
      </c>
      <c r="O312" s="78">
        <f t="shared" si="35"/>
        <v>0.77494613569155291</v>
      </c>
      <c r="P312">
        <v>5.2939999999999994E-2</v>
      </c>
      <c r="Q312">
        <v>3642</v>
      </c>
      <c r="R312" s="78">
        <f t="shared" si="36"/>
        <v>0.33386367633676078</v>
      </c>
      <c r="S312" s="78">
        <f t="shared" si="37"/>
        <v>2173.0655357651553</v>
      </c>
      <c r="T312" s="78">
        <f t="shared" si="38"/>
        <v>0.76176798665590595</v>
      </c>
    </row>
    <row r="313" spans="8:20" x14ac:dyDescent="0.25">
      <c r="H313" s="1"/>
      <c r="I313" s="1"/>
      <c r="J313" s="78"/>
      <c r="K313">
        <v>4.9409999999999996E-2</v>
      </c>
      <c r="L313">
        <v>4005</v>
      </c>
      <c r="M313" s="78">
        <f t="shared" si="33"/>
        <v>0.31852489729751809</v>
      </c>
      <c r="N313" s="78">
        <f t="shared" si="34"/>
        <v>1758.5494237429698</v>
      </c>
      <c r="O313" s="78">
        <f t="shared" si="35"/>
        <v>0.7806285159870463</v>
      </c>
      <c r="P313">
        <v>5.1709999999999999E-2</v>
      </c>
      <c r="Q313">
        <v>3592.9999999999995</v>
      </c>
      <c r="R313" s="78">
        <f t="shared" si="36"/>
        <v>0.32610673788012662</v>
      </c>
      <c r="S313" s="78">
        <f t="shared" si="37"/>
        <v>2122.5768578469247</v>
      </c>
      <c r="T313" s="78">
        <f t="shared" si="38"/>
        <v>0.7876962747923768</v>
      </c>
    </row>
    <row r="314" spans="8:20" x14ac:dyDescent="0.25">
      <c r="H314" s="1"/>
      <c r="I314" s="1"/>
      <c r="J314" s="78"/>
      <c r="K314">
        <v>4.9149999999999999E-2</v>
      </c>
      <c r="L314">
        <v>3957</v>
      </c>
      <c r="M314" s="78">
        <f t="shared" si="33"/>
        <v>0.31684878976265968</v>
      </c>
      <c r="N314" s="78">
        <f t="shared" si="34"/>
        <v>1749.2957736686292</v>
      </c>
      <c r="O314" s="78">
        <f t="shared" si="35"/>
        <v>0.77945420638312313</v>
      </c>
      <c r="P314">
        <v>4.9639999999999997E-2</v>
      </c>
      <c r="Q314">
        <v>3530</v>
      </c>
      <c r="R314" s="78">
        <f t="shared" si="36"/>
        <v>0.31305237803847386</v>
      </c>
      <c r="S314" s="78">
        <f t="shared" si="37"/>
        <v>2037.6081072040483</v>
      </c>
      <c r="T314" s="78">
        <f t="shared" si="38"/>
        <v>0.83977281122982794</v>
      </c>
    </row>
    <row r="315" spans="8:20" x14ac:dyDescent="0.25">
      <c r="H315" s="1"/>
      <c r="I315" s="1"/>
      <c r="J315" s="78"/>
      <c r="K315">
        <v>4.8159999999999994E-2</v>
      </c>
      <c r="L315">
        <v>3922</v>
      </c>
      <c r="M315" s="78">
        <f t="shared" si="33"/>
        <v>0.31046668799531413</v>
      </c>
      <c r="N315" s="78">
        <f t="shared" si="34"/>
        <v>1714.0607214624858</v>
      </c>
      <c r="O315" s="78">
        <f t="shared" si="35"/>
        <v>0.80464854812294373</v>
      </c>
      <c r="P315">
        <v>5.0299999999999997E-2</v>
      </c>
      <c r="Q315">
        <v>3478</v>
      </c>
      <c r="R315" s="78">
        <f t="shared" si="36"/>
        <v>0.31721463769813124</v>
      </c>
      <c r="S315" s="78">
        <f t="shared" si="37"/>
        <v>2064.6995929162699</v>
      </c>
      <c r="T315" s="78">
        <f t="shared" si="38"/>
        <v>0.80583153247757289</v>
      </c>
    </row>
    <row r="316" spans="8:20" x14ac:dyDescent="0.25">
      <c r="H316" s="1"/>
      <c r="I316" s="1"/>
      <c r="J316" s="78"/>
      <c r="K316">
        <v>4.7889999999999995E-2</v>
      </c>
      <c r="L316">
        <v>3860.0000000000005</v>
      </c>
      <c r="M316" s="78">
        <f t="shared" si="33"/>
        <v>0.30872611478603806</v>
      </c>
      <c r="N316" s="78">
        <f t="shared" si="34"/>
        <v>1704.4511617699011</v>
      </c>
      <c r="O316" s="78">
        <f t="shared" si="35"/>
        <v>0.80088328504658379</v>
      </c>
      <c r="P316">
        <v>5.0109999999999995E-2</v>
      </c>
      <c r="Q316">
        <v>3453</v>
      </c>
      <c r="R316" s="78">
        <f t="shared" si="36"/>
        <v>0.31601641143247228</v>
      </c>
      <c r="S316" s="78">
        <f t="shared" si="37"/>
        <v>2056.9005288476001</v>
      </c>
      <c r="T316" s="78">
        <f t="shared" si="38"/>
        <v>0.80611763632014144</v>
      </c>
    </row>
    <row r="317" spans="8:20" x14ac:dyDescent="0.25">
      <c r="H317" s="1"/>
      <c r="I317" s="1"/>
      <c r="J317" s="78"/>
      <c r="K317">
        <v>4.7979999999999995E-2</v>
      </c>
      <c r="L317">
        <v>3805.9999999999995</v>
      </c>
      <c r="M317" s="78">
        <f t="shared" si="33"/>
        <v>0.30930630585579671</v>
      </c>
      <c r="N317" s="78">
        <f t="shared" si="34"/>
        <v>1707.6543483340961</v>
      </c>
      <c r="O317" s="78">
        <f t="shared" si="35"/>
        <v>0.78671946543857274</v>
      </c>
      <c r="P317">
        <v>4.8889999999999996E-2</v>
      </c>
      <c r="Q317">
        <v>3413</v>
      </c>
      <c r="R317" s="78">
        <f t="shared" si="36"/>
        <v>0.30832253751613592</v>
      </c>
      <c r="S317" s="78">
        <f t="shared" si="37"/>
        <v>2006.8223279856152</v>
      </c>
      <c r="T317" s="78">
        <f t="shared" si="38"/>
        <v>0.8370412554206017</v>
      </c>
    </row>
    <row r="318" spans="8:20" x14ac:dyDescent="0.25">
      <c r="H318" s="1"/>
      <c r="I318" s="1"/>
      <c r="J318" s="78"/>
      <c r="K318">
        <v>4.6979999999999994E-2</v>
      </c>
      <c r="L318">
        <v>3731.0000000000005</v>
      </c>
      <c r="M318" s="78">
        <f t="shared" si="33"/>
        <v>0.30285973841403357</v>
      </c>
      <c r="N318" s="78">
        <f t="shared" si="34"/>
        <v>1672.0633865097088</v>
      </c>
      <c r="O318" s="78">
        <f t="shared" si="35"/>
        <v>0.80439770586280235</v>
      </c>
      <c r="P318">
        <v>4.9229999999999996E-2</v>
      </c>
      <c r="Q318">
        <v>3370</v>
      </c>
      <c r="R318" s="78">
        <f t="shared" si="36"/>
        <v>0.31046673188626245</v>
      </c>
      <c r="S318" s="78">
        <f t="shared" si="37"/>
        <v>2020.7785478979717</v>
      </c>
      <c r="T318" s="78">
        <f t="shared" si="38"/>
        <v>0.81511874253139582</v>
      </c>
    </row>
    <row r="319" spans="8:20" x14ac:dyDescent="0.25">
      <c r="H319" s="1"/>
      <c r="I319" s="1"/>
      <c r="J319" s="78"/>
      <c r="K319">
        <v>4.6820000000000001E-2</v>
      </c>
      <c r="L319">
        <v>3694</v>
      </c>
      <c r="M319" s="78">
        <f t="shared" si="33"/>
        <v>0.30182828762335151</v>
      </c>
      <c r="N319" s="78">
        <f t="shared" si="34"/>
        <v>1666.3688326178071</v>
      </c>
      <c r="O319" s="78">
        <f t="shared" si="35"/>
        <v>0.80187314960579648</v>
      </c>
      <c r="P319">
        <v>4.7709999999999995E-2</v>
      </c>
      <c r="Q319">
        <v>3323.0000000000005</v>
      </c>
      <c r="R319" s="78">
        <f t="shared" si="36"/>
        <v>0.3008809217609909</v>
      </c>
      <c r="S319" s="78">
        <f t="shared" si="37"/>
        <v>1958.3860353486132</v>
      </c>
      <c r="T319" s="78">
        <f t="shared" si="38"/>
        <v>0.85578005024687454</v>
      </c>
    </row>
    <row r="320" spans="8:20" x14ac:dyDescent="0.25">
      <c r="H320" s="1"/>
      <c r="I320" s="1"/>
      <c r="J320" s="78"/>
      <c r="K320">
        <v>4.632E-2</v>
      </c>
      <c r="L320">
        <v>3671</v>
      </c>
      <c r="M320" s="78">
        <f t="shared" si="33"/>
        <v>0.29860500390246991</v>
      </c>
      <c r="N320" s="78">
        <f t="shared" si="34"/>
        <v>1648.5733517056135</v>
      </c>
      <c r="O320" s="78">
        <f t="shared" si="35"/>
        <v>0.81417709854332854</v>
      </c>
      <c r="P320">
        <v>4.7549999999999995E-2</v>
      </c>
      <c r="Q320">
        <v>3286</v>
      </c>
      <c r="R320" s="78">
        <f t="shared" si="36"/>
        <v>0.29987188911622548</v>
      </c>
      <c r="S320" s="78">
        <f t="shared" si="37"/>
        <v>1951.8184024486807</v>
      </c>
      <c r="T320" s="78">
        <f t="shared" si="38"/>
        <v>0.85195600126998861</v>
      </c>
    </row>
    <row r="321" spans="8:20" x14ac:dyDescent="0.25">
      <c r="H321" s="1"/>
      <c r="I321" s="1"/>
      <c r="J321" s="78"/>
      <c r="K321">
        <v>4.573E-2</v>
      </c>
      <c r="L321">
        <v>3592.9999999999995</v>
      </c>
      <c r="M321" s="78">
        <f t="shared" si="33"/>
        <v>0.29480152911182966</v>
      </c>
      <c r="N321" s="78">
        <f t="shared" si="34"/>
        <v>1627.5746842292251</v>
      </c>
      <c r="O321" s="78">
        <f t="shared" si="35"/>
        <v>0.81757276086159469</v>
      </c>
      <c r="P321">
        <v>4.7579999999999997E-2</v>
      </c>
      <c r="Q321">
        <v>3219.0000000000005</v>
      </c>
      <c r="R321" s="78">
        <f t="shared" si="36"/>
        <v>0.30006108273711901</v>
      </c>
      <c r="S321" s="78">
        <f t="shared" si="37"/>
        <v>1953.0498336174178</v>
      </c>
      <c r="T321" s="78">
        <f t="shared" si="38"/>
        <v>0.83353290934498059</v>
      </c>
    </row>
    <row r="322" spans="8:20" x14ac:dyDescent="0.25">
      <c r="H322" s="1"/>
      <c r="I322" s="1"/>
      <c r="J322" s="78"/>
      <c r="K322">
        <v>4.5449999999999997E-2</v>
      </c>
      <c r="L322">
        <v>3531</v>
      </c>
      <c r="M322" s="78">
        <f t="shared" si="33"/>
        <v>0.29299649022813595</v>
      </c>
      <c r="N322" s="78">
        <f t="shared" si="34"/>
        <v>1617.6092149183967</v>
      </c>
      <c r="O322" s="78">
        <f t="shared" si="35"/>
        <v>0.81339508086247769</v>
      </c>
      <c r="P322">
        <v>4.7119999999999995E-2</v>
      </c>
      <c r="Q322">
        <v>3185.0000000000005</v>
      </c>
      <c r="R322" s="78">
        <f t="shared" si="36"/>
        <v>0.2971601138834184</v>
      </c>
      <c r="S322" s="78">
        <f t="shared" si="37"/>
        <v>1934.1678890301121</v>
      </c>
      <c r="T322" s="78">
        <f t="shared" si="38"/>
        <v>0.84091001152932654</v>
      </c>
    </row>
    <row r="323" spans="8:20" x14ac:dyDescent="0.25">
      <c r="H323" s="1"/>
      <c r="I323" s="1"/>
      <c r="J323" s="78"/>
      <c r="K323">
        <v>4.5309999999999996E-2</v>
      </c>
      <c r="L323">
        <v>3497</v>
      </c>
      <c r="M323" s="78">
        <f t="shared" si="33"/>
        <v>0.29209397078628907</v>
      </c>
      <c r="N323" s="78">
        <f t="shared" si="34"/>
        <v>1612.6264802629826</v>
      </c>
      <c r="O323" s="78">
        <f t="shared" si="35"/>
        <v>0.81054868793697155</v>
      </c>
      <c r="P323">
        <v>4.6779999999999995E-2</v>
      </c>
      <c r="Q323">
        <v>3155</v>
      </c>
      <c r="R323" s="78">
        <f t="shared" si="36"/>
        <v>0.29501591951329181</v>
      </c>
      <c r="S323" s="78">
        <f t="shared" si="37"/>
        <v>1920.2116691177557</v>
      </c>
      <c r="T323" s="78">
        <f t="shared" si="38"/>
        <v>0.84514179316563387</v>
      </c>
    </row>
    <row r="324" spans="8:20" x14ac:dyDescent="0.25">
      <c r="H324" s="1"/>
      <c r="I324" s="1"/>
      <c r="J324" s="78"/>
      <c r="K324">
        <v>4.5089999999999998E-2</v>
      </c>
      <c r="L324">
        <v>3462</v>
      </c>
      <c r="M324" s="78">
        <f t="shared" si="33"/>
        <v>0.29067572594910118</v>
      </c>
      <c r="N324" s="78">
        <f t="shared" si="34"/>
        <v>1604.7964686616172</v>
      </c>
      <c r="O324" s="78">
        <f t="shared" si="35"/>
        <v>0.81028573281107275</v>
      </c>
      <c r="P324">
        <v>4.6169999999999996E-2</v>
      </c>
      <c r="Q324">
        <v>3096</v>
      </c>
      <c r="R324" s="78">
        <f t="shared" si="36"/>
        <v>0.29116898255512363</v>
      </c>
      <c r="S324" s="78">
        <f t="shared" si="37"/>
        <v>1895.1725686867633</v>
      </c>
      <c r="T324" s="78">
        <f t="shared" si="38"/>
        <v>0.85139648496600295</v>
      </c>
    </row>
    <row r="325" spans="8:20" x14ac:dyDescent="0.25">
      <c r="H325" s="1"/>
      <c r="I325" s="1"/>
      <c r="J325" s="78"/>
      <c r="K325">
        <v>4.4539999999999996E-2</v>
      </c>
      <c r="L325">
        <v>3408</v>
      </c>
      <c r="M325" s="78">
        <f t="shared" si="33"/>
        <v>0.28713011385613146</v>
      </c>
      <c r="N325" s="78">
        <f t="shared" si="34"/>
        <v>1585.2214396582042</v>
      </c>
      <c r="O325" s="78">
        <f t="shared" si="35"/>
        <v>0.81746799768297396</v>
      </c>
      <c r="P325">
        <v>4.5069999999999999E-2</v>
      </c>
      <c r="Q325">
        <v>3055</v>
      </c>
      <c r="R325" s="78">
        <f t="shared" si="36"/>
        <v>0.28423188312236136</v>
      </c>
      <c r="S325" s="78">
        <f t="shared" si="37"/>
        <v>1850.0200924997275</v>
      </c>
      <c r="T325" s="78">
        <f t="shared" si="38"/>
        <v>0.88163078863806987</v>
      </c>
    </row>
    <row r="326" spans="8:20" x14ac:dyDescent="0.25">
      <c r="H326" s="1"/>
      <c r="I326" s="1"/>
      <c r="J326" s="78"/>
      <c r="K326">
        <v>4.3799999999999999E-2</v>
      </c>
      <c r="L326">
        <v>3318.9999999999995</v>
      </c>
      <c r="M326" s="78">
        <f t="shared" si="33"/>
        <v>0.28235965394922674</v>
      </c>
      <c r="N326" s="78">
        <f t="shared" si="34"/>
        <v>1558.8841279081578</v>
      </c>
      <c r="O326" s="78">
        <f t="shared" si="35"/>
        <v>0.82324789812024057</v>
      </c>
      <c r="P326">
        <v>4.5399999999999996E-2</v>
      </c>
      <c r="Q326">
        <v>3031</v>
      </c>
      <c r="R326" s="78">
        <f t="shared" si="36"/>
        <v>0.28631301295219003</v>
      </c>
      <c r="S326" s="78">
        <f t="shared" si="37"/>
        <v>1863.5658353558379</v>
      </c>
      <c r="T326" s="78">
        <f t="shared" si="38"/>
        <v>0.86203496297996496</v>
      </c>
    </row>
    <row r="327" spans="8:20" x14ac:dyDescent="0.25">
      <c r="H327" s="1"/>
      <c r="I327" s="1"/>
      <c r="J327" s="78"/>
      <c r="K327">
        <v>4.369E-2</v>
      </c>
      <c r="L327">
        <v>3284.9999999999995</v>
      </c>
      <c r="M327" s="78">
        <f t="shared" si="33"/>
        <v>0.2816505315306328</v>
      </c>
      <c r="N327" s="78">
        <f t="shared" si="34"/>
        <v>1554.9691221074752</v>
      </c>
      <c r="O327" s="78">
        <f t="shared" si="35"/>
        <v>0.81892265097679695</v>
      </c>
      <c r="P327">
        <v>4.5599999999999995E-2</v>
      </c>
      <c r="Q327">
        <v>2982</v>
      </c>
      <c r="R327" s="78">
        <f t="shared" si="36"/>
        <v>0.2875743037581468</v>
      </c>
      <c r="S327" s="78">
        <f t="shared" si="37"/>
        <v>1871.7753764807537</v>
      </c>
      <c r="T327" s="78">
        <f t="shared" si="38"/>
        <v>0.84067591203893743</v>
      </c>
    </row>
    <row r="328" spans="8:20" x14ac:dyDescent="0.25">
      <c r="H328" s="1"/>
      <c r="I328" s="1"/>
      <c r="J328" s="78"/>
      <c r="K328">
        <v>4.3019999999999996E-2</v>
      </c>
      <c r="L328">
        <v>3216.9999999999995</v>
      </c>
      <c r="M328" s="78">
        <f t="shared" si="33"/>
        <v>0.27733133134465143</v>
      </c>
      <c r="N328" s="78">
        <f t="shared" si="34"/>
        <v>1531.1231776851357</v>
      </c>
      <c r="O328" s="78">
        <f t="shared" si="35"/>
        <v>0.8271453792685185</v>
      </c>
      <c r="P328">
        <v>4.5309999999999996E-2</v>
      </c>
      <c r="Q328">
        <v>2919</v>
      </c>
      <c r="R328" s="78">
        <f t="shared" si="36"/>
        <v>0.28574543208950948</v>
      </c>
      <c r="S328" s="78">
        <f t="shared" si="37"/>
        <v>1859.8715418496258</v>
      </c>
      <c r="T328" s="78">
        <f t="shared" si="38"/>
        <v>0.83348275880132261</v>
      </c>
    </row>
    <row r="329" spans="8:20" x14ac:dyDescent="0.25">
      <c r="H329" s="1"/>
      <c r="I329" s="1"/>
      <c r="J329" s="78"/>
      <c r="K329">
        <v>4.3319999999999997E-2</v>
      </c>
      <c r="L329">
        <v>3184</v>
      </c>
      <c r="M329" s="78">
        <f t="shared" si="33"/>
        <v>0.27926530157718038</v>
      </c>
      <c r="N329" s="78">
        <f t="shared" si="34"/>
        <v>1541.800466232452</v>
      </c>
      <c r="O329" s="78">
        <f t="shared" si="35"/>
        <v>0.80736099175778209</v>
      </c>
      <c r="P329">
        <v>4.4119999999999999E-2</v>
      </c>
      <c r="Q329">
        <v>2891</v>
      </c>
      <c r="R329" s="78">
        <f t="shared" si="36"/>
        <v>0.27824075179406665</v>
      </c>
      <c r="S329" s="78">
        <f t="shared" si="37"/>
        <v>1811.0247721563785</v>
      </c>
      <c r="T329" s="78">
        <f t="shared" si="38"/>
        <v>0.87061818467945473</v>
      </c>
    </row>
    <row r="330" spans="8:20" x14ac:dyDescent="0.25">
      <c r="H330" s="1"/>
      <c r="I330" s="1"/>
      <c r="J330" s="78"/>
      <c r="K330">
        <v>4.2859999999999995E-2</v>
      </c>
      <c r="L330">
        <v>3139.9999999999995</v>
      </c>
      <c r="M330" s="78">
        <f t="shared" si="33"/>
        <v>0.27629988055396931</v>
      </c>
      <c r="N330" s="78">
        <f t="shared" si="34"/>
        <v>1525.4286237932338</v>
      </c>
      <c r="O330" s="78">
        <f t="shared" si="35"/>
        <v>0.81338641347643836</v>
      </c>
      <c r="P330">
        <v>4.4229999999999998E-2</v>
      </c>
      <c r="Q330">
        <v>2845</v>
      </c>
      <c r="R330" s="78">
        <f t="shared" si="36"/>
        <v>0.27893446173734288</v>
      </c>
      <c r="S330" s="78">
        <f t="shared" si="37"/>
        <v>1815.5400197750819</v>
      </c>
      <c r="T330" s="78">
        <f t="shared" si="38"/>
        <v>0.85250913613955637</v>
      </c>
    </row>
    <row r="331" spans="8:20" x14ac:dyDescent="0.25">
      <c r="H331" s="1"/>
      <c r="I331" s="1"/>
      <c r="J331" s="78"/>
      <c r="K331">
        <v>4.215E-2</v>
      </c>
      <c r="L331">
        <v>3082</v>
      </c>
      <c r="M331" s="78">
        <f t="shared" si="33"/>
        <v>0.27172281767031753</v>
      </c>
      <c r="N331" s="78">
        <f t="shared" si="34"/>
        <v>1500.1590408979191</v>
      </c>
      <c r="O331" s="78">
        <f t="shared" si="35"/>
        <v>0.82548479011554698</v>
      </c>
      <c r="P331">
        <v>4.3589999999999997E-2</v>
      </c>
      <c r="Q331">
        <v>2822</v>
      </c>
      <c r="R331" s="78">
        <f t="shared" si="36"/>
        <v>0.27489833115828116</v>
      </c>
      <c r="S331" s="78">
        <f t="shared" si="37"/>
        <v>1789.2694881753521</v>
      </c>
      <c r="T331" s="78">
        <f t="shared" si="38"/>
        <v>0.87063058817465988</v>
      </c>
    </row>
    <row r="332" spans="8:20" x14ac:dyDescent="0.25">
      <c r="H332" s="1"/>
      <c r="I332" s="1"/>
      <c r="J332" s="78"/>
      <c r="K332">
        <v>4.2220000000000001E-2</v>
      </c>
      <c r="L332">
        <v>3037</v>
      </c>
      <c r="M332" s="78">
        <f t="shared" si="33"/>
        <v>0.27217407739124094</v>
      </c>
      <c r="N332" s="78">
        <f t="shared" si="34"/>
        <v>1502.6504082256263</v>
      </c>
      <c r="O332" s="78">
        <f t="shared" si="35"/>
        <v>0.81073688717110082</v>
      </c>
      <c r="P332">
        <v>4.3209999999999998E-2</v>
      </c>
      <c r="Q332">
        <v>2779</v>
      </c>
      <c r="R332" s="78">
        <f t="shared" si="36"/>
        <v>0.27250187862696323</v>
      </c>
      <c r="S332" s="78">
        <f t="shared" si="37"/>
        <v>1773.6713600380124</v>
      </c>
      <c r="T332" s="78">
        <f t="shared" si="38"/>
        <v>0.87251050405388242</v>
      </c>
    </row>
    <row r="333" spans="8:20" x14ac:dyDescent="0.25">
      <c r="H333" s="1"/>
      <c r="I333" s="1"/>
      <c r="J333" s="78"/>
      <c r="K333">
        <v>4.1479999999999996E-2</v>
      </c>
      <c r="L333">
        <v>2959</v>
      </c>
      <c r="M333" s="78">
        <f t="shared" si="33"/>
        <v>0.26740361748433616</v>
      </c>
      <c r="N333" s="78">
        <f t="shared" si="34"/>
        <v>1476.3130964755796</v>
      </c>
      <c r="O333" s="78">
        <f t="shared" si="35"/>
        <v>0.81834996634526913</v>
      </c>
      <c r="P333">
        <v>4.1799999999999997E-2</v>
      </c>
      <c r="Q333">
        <v>2764</v>
      </c>
      <c r="R333" s="78">
        <f t="shared" si="36"/>
        <v>0.26360977844496791</v>
      </c>
      <c r="S333" s="78">
        <f t="shared" si="37"/>
        <v>1715.7940951073574</v>
      </c>
      <c r="T333" s="78">
        <f t="shared" si="38"/>
        <v>0.92733387600004902</v>
      </c>
    </row>
    <row r="334" spans="8:20" x14ac:dyDescent="0.25">
      <c r="H334" s="1"/>
      <c r="I334" s="1"/>
      <c r="J334" s="78"/>
      <c r="K334">
        <v>4.1249999999999995E-2</v>
      </c>
      <c r="L334">
        <v>2943</v>
      </c>
      <c r="M334" s="78">
        <f t="shared" si="33"/>
        <v>0.26592090697273063</v>
      </c>
      <c r="N334" s="78">
        <f t="shared" si="34"/>
        <v>1468.1271752559705</v>
      </c>
      <c r="O334" s="78">
        <f t="shared" si="35"/>
        <v>0.82302675875272269</v>
      </c>
      <c r="P334">
        <v>4.2569999999999997E-2</v>
      </c>
      <c r="Q334">
        <v>2701</v>
      </c>
      <c r="R334" s="78">
        <f t="shared" si="36"/>
        <v>0.26846574804790152</v>
      </c>
      <c r="S334" s="78">
        <f t="shared" si="37"/>
        <v>1747.4008284382826</v>
      </c>
      <c r="T334" s="78">
        <f t="shared" si="38"/>
        <v>0.87371126205507843</v>
      </c>
    </row>
    <row r="335" spans="8:20" x14ac:dyDescent="0.25">
      <c r="H335" s="1"/>
      <c r="I335" s="1"/>
      <c r="J335" s="78"/>
      <c r="K335">
        <v>4.1439999999999998E-2</v>
      </c>
      <c r="L335">
        <v>2879</v>
      </c>
      <c r="M335" s="78">
        <f t="shared" si="33"/>
        <v>0.26714575478666563</v>
      </c>
      <c r="N335" s="78">
        <f t="shared" si="34"/>
        <v>1474.8894580026042</v>
      </c>
      <c r="O335" s="78">
        <f t="shared" si="35"/>
        <v>0.79776278061627803</v>
      </c>
      <c r="P335">
        <v>4.2779999999999999E-2</v>
      </c>
      <c r="Q335">
        <v>2640</v>
      </c>
      <c r="R335" s="78">
        <f t="shared" si="36"/>
        <v>0.26979010339415616</v>
      </c>
      <c r="S335" s="78">
        <f t="shared" si="37"/>
        <v>1756.020846619444</v>
      </c>
      <c r="T335" s="78">
        <f t="shared" si="38"/>
        <v>0.84561565850521814</v>
      </c>
    </row>
    <row r="336" spans="8:20" x14ac:dyDescent="0.25">
      <c r="H336" s="1"/>
      <c r="I336" s="1"/>
      <c r="J336" s="78"/>
      <c r="K336">
        <v>4.0329999999999998E-2</v>
      </c>
      <c r="L336">
        <v>2845</v>
      </c>
      <c r="M336" s="78">
        <f t="shared" si="33"/>
        <v>0.25999006492630855</v>
      </c>
      <c r="N336" s="78">
        <f t="shared" si="34"/>
        <v>1435.3834903775344</v>
      </c>
      <c r="O336" s="78">
        <f t="shared" si="35"/>
        <v>0.83233359828791753</v>
      </c>
      <c r="P336">
        <v>4.1419999999999998E-2</v>
      </c>
      <c r="Q336">
        <v>2594</v>
      </c>
      <c r="R336" s="78">
        <f t="shared" si="36"/>
        <v>0.26121332591365004</v>
      </c>
      <c r="S336" s="78">
        <f t="shared" si="37"/>
        <v>1700.1959669700179</v>
      </c>
      <c r="T336" s="78">
        <f t="shared" si="38"/>
        <v>0.88634017013275812</v>
      </c>
    </row>
    <row r="337" spans="8:20" x14ac:dyDescent="0.25">
      <c r="H337" s="1"/>
      <c r="I337" s="1"/>
      <c r="J337" s="78"/>
      <c r="K337">
        <v>4.0259999999999997E-2</v>
      </c>
      <c r="L337">
        <v>2797</v>
      </c>
      <c r="M337" s="78">
        <f t="shared" si="33"/>
        <v>0.25953880520538508</v>
      </c>
      <c r="N337" s="78">
        <f t="shared" si="34"/>
        <v>1432.8921230498272</v>
      </c>
      <c r="O337" s="78">
        <f t="shared" si="35"/>
        <v>0.82113870692022128</v>
      </c>
      <c r="P337">
        <v>4.1769999999999995E-2</v>
      </c>
      <c r="Q337">
        <v>2560</v>
      </c>
      <c r="R337" s="78">
        <f t="shared" si="36"/>
        <v>0.26342058482407438</v>
      </c>
      <c r="S337" s="78">
        <f t="shared" si="37"/>
        <v>1714.5626639386201</v>
      </c>
      <c r="T337" s="78">
        <f t="shared" si="38"/>
        <v>0.86012518588363585</v>
      </c>
    </row>
    <row r="338" spans="8:20" x14ac:dyDescent="0.25">
      <c r="H338" s="1"/>
      <c r="I338" s="1"/>
      <c r="J338" s="78"/>
      <c r="K338">
        <v>3.916E-2</v>
      </c>
      <c r="L338">
        <v>2717</v>
      </c>
      <c r="M338" s="78">
        <f t="shared" si="33"/>
        <v>0.25244758101944564</v>
      </c>
      <c r="N338" s="78">
        <f t="shared" si="34"/>
        <v>1393.7420650430015</v>
      </c>
      <c r="O338" s="78">
        <f t="shared" si="35"/>
        <v>0.84309375292389865</v>
      </c>
      <c r="P338">
        <v>4.1329999999999999E-2</v>
      </c>
      <c r="Q338">
        <v>2551</v>
      </c>
      <c r="R338" s="78">
        <f t="shared" si="36"/>
        <v>0.26064574505096949</v>
      </c>
      <c r="S338" s="78">
        <f t="shared" si="37"/>
        <v>1696.5016734638059</v>
      </c>
      <c r="T338" s="78">
        <f t="shared" si="38"/>
        <v>0.87544788526705297</v>
      </c>
    </row>
    <row r="339" spans="8:20" x14ac:dyDescent="0.25">
      <c r="H339" s="1"/>
      <c r="I339" s="1"/>
      <c r="J339" s="78"/>
      <c r="K339">
        <v>3.8949999999999999E-2</v>
      </c>
      <c r="L339">
        <v>2666</v>
      </c>
      <c r="M339" s="78">
        <f t="shared" si="33"/>
        <v>0.25109380185667535</v>
      </c>
      <c r="N339" s="78">
        <f t="shared" si="34"/>
        <v>1386.26796305988</v>
      </c>
      <c r="O339" s="78">
        <f t="shared" si="35"/>
        <v>0.83621281764937438</v>
      </c>
      <c r="P339">
        <v>4.1029999999999997E-2</v>
      </c>
      <c r="Q339">
        <v>2482</v>
      </c>
      <c r="R339" s="78">
        <f t="shared" si="36"/>
        <v>0.25875380884203431</v>
      </c>
      <c r="S339" s="78">
        <f t="shared" si="37"/>
        <v>1684.1873617764325</v>
      </c>
      <c r="T339" s="78">
        <f t="shared" si="38"/>
        <v>0.86426991015895971</v>
      </c>
    </row>
    <row r="340" spans="8:20" x14ac:dyDescent="0.25">
      <c r="H340" s="1"/>
      <c r="I340" s="1"/>
      <c r="J340" s="78"/>
      <c r="K340">
        <v>3.798E-2</v>
      </c>
      <c r="L340">
        <v>2623</v>
      </c>
      <c r="M340" s="78">
        <f t="shared" si="33"/>
        <v>0.24484063143816509</v>
      </c>
      <c r="N340" s="78">
        <f t="shared" si="34"/>
        <v>1351.7447300902247</v>
      </c>
      <c r="O340" s="78">
        <f t="shared" si="35"/>
        <v>0.8652865815812204</v>
      </c>
      <c r="P340">
        <v>3.9779999999999996E-2</v>
      </c>
      <c r="Q340">
        <v>2446</v>
      </c>
      <c r="R340" s="78">
        <f t="shared" si="36"/>
        <v>0.25087074130480441</v>
      </c>
      <c r="S340" s="78">
        <f t="shared" si="37"/>
        <v>1632.87772974571</v>
      </c>
      <c r="T340" s="78">
        <f t="shared" si="38"/>
        <v>0.906102951486907</v>
      </c>
    </row>
    <row r="341" spans="8:20" x14ac:dyDescent="0.25">
      <c r="H341" s="1"/>
      <c r="I341" s="1"/>
      <c r="J341" s="78"/>
      <c r="K341">
        <v>3.8449999999999998E-2</v>
      </c>
      <c r="L341">
        <v>2589</v>
      </c>
      <c r="M341" s="78">
        <f t="shared" ref="M341:M343" si="39">K341/($AB$27*$AC$21)</f>
        <v>0.24787051813579378</v>
      </c>
      <c r="N341" s="78">
        <f t="shared" ref="N341:N343" si="40">(K341*$AC$22)/($AA$27*$AC$21)</f>
        <v>1368.4724821476866</v>
      </c>
      <c r="O341" s="78">
        <f t="shared" ref="O341:O343" si="41">(L341*$AC$22)/(2*$AC$23*$AB$27*M341^2)</f>
        <v>0.83331838080854692</v>
      </c>
      <c r="P341">
        <v>3.9459999999999995E-2</v>
      </c>
      <c r="Q341">
        <v>2427</v>
      </c>
      <c r="R341" s="78">
        <f t="shared" ref="R341:R343" si="42">P341/($AB$27*$AD$21)</f>
        <v>0.24885267601527353</v>
      </c>
      <c r="S341" s="78">
        <f t="shared" ref="S341:S343" si="43">(P341*$AD$22)/($AA$27*$AD$21)</f>
        <v>1619.742463945845</v>
      </c>
      <c r="T341" s="78">
        <f t="shared" ref="T341:T343" si="44">(Q341*$AD$22)/(2*$AD$23*$AB$27*R341^2)</f>
        <v>0.91370555322289571</v>
      </c>
    </row>
    <row r="342" spans="8:20" x14ac:dyDescent="0.25">
      <c r="H342" s="1"/>
      <c r="I342" s="1"/>
      <c r="J342" s="78"/>
      <c r="K342">
        <v>3.771E-2</v>
      </c>
      <c r="L342">
        <v>2560</v>
      </c>
      <c r="M342" s="78">
        <f t="shared" si="39"/>
        <v>0.24310005822888905</v>
      </c>
      <c r="N342" s="78">
        <f t="shared" si="40"/>
        <v>1342.1351703976402</v>
      </c>
      <c r="O342" s="78">
        <f t="shared" si="41"/>
        <v>0.85664029618360349</v>
      </c>
      <c r="P342">
        <v>3.9079999999999997E-2</v>
      </c>
      <c r="Q342">
        <v>2439</v>
      </c>
      <c r="R342" s="78">
        <f t="shared" si="42"/>
        <v>0.24645622348395566</v>
      </c>
      <c r="S342" s="78">
        <f t="shared" si="43"/>
        <v>1604.1443358085055</v>
      </c>
      <c r="T342" s="78">
        <f t="shared" si="44"/>
        <v>0.93616702591312018</v>
      </c>
    </row>
    <row r="343" spans="8:20" x14ac:dyDescent="0.25">
      <c r="H343" s="1"/>
      <c r="I343" s="1"/>
      <c r="J343" s="78"/>
      <c r="K343">
        <v>3.7869999999999994E-2</v>
      </c>
      <c r="L343">
        <v>2488</v>
      </c>
      <c r="M343" s="78">
        <f t="shared" si="39"/>
        <v>0.24413150901957112</v>
      </c>
      <c r="N343" s="78">
        <f t="shared" si="40"/>
        <v>1347.8297242895419</v>
      </c>
      <c r="O343" s="78">
        <f t="shared" si="41"/>
        <v>0.82552715759770634</v>
      </c>
      <c r="P343">
        <v>3.8269999999999998E-2</v>
      </c>
      <c r="Q343">
        <v>2509</v>
      </c>
      <c r="R343" s="78">
        <f t="shared" si="42"/>
        <v>0.24134799571983068</v>
      </c>
      <c r="S343" s="78">
        <f t="shared" si="43"/>
        <v>1570.8956942525974</v>
      </c>
      <c r="T343" s="78">
        <f t="shared" si="44"/>
        <v>1.0042327646383253</v>
      </c>
    </row>
    <row r="344" spans="8:20" x14ac:dyDescent="0.25">
      <c r="H344" s="1"/>
      <c r="I344" s="1"/>
      <c r="J344" s="78"/>
      <c r="M344" s="78"/>
      <c r="N344" s="78"/>
      <c r="O344" s="78"/>
      <c r="R344" s="78"/>
      <c r="S344" s="78"/>
      <c r="T344" s="78"/>
    </row>
    <row r="345" spans="8:20" x14ac:dyDescent="0.25">
      <c r="H345" s="1"/>
      <c r="I345" s="1"/>
      <c r="J345" s="78"/>
      <c r="M345" s="78"/>
      <c r="N345" s="78"/>
      <c r="O345" s="78"/>
      <c r="R345" s="78"/>
      <c r="S345" s="78"/>
      <c r="T345" s="78"/>
    </row>
    <row r="346" spans="8:20" x14ac:dyDescent="0.25">
      <c r="H346" s="1"/>
      <c r="I346" s="1"/>
      <c r="J346" s="78"/>
      <c r="M346" s="78"/>
      <c r="N346" s="78"/>
      <c r="O346" s="78"/>
      <c r="R346" s="78"/>
      <c r="S346" s="78"/>
      <c r="T346" s="78"/>
    </row>
    <row r="347" spans="8:20" x14ac:dyDescent="0.25">
      <c r="H347" s="1"/>
      <c r="I347" s="1"/>
      <c r="J347" s="78"/>
      <c r="M347" s="78"/>
      <c r="N347" s="78"/>
      <c r="O347" s="78"/>
      <c r="R347" s="78"/>
      <c r="S347" s="78"/>
      <c r="T347" s="78"/>
    </row>
    <row r="348" spans="8:20" x14ac:dyDescent="0.25">
      <c r="H348" s="1"/>
      <c r="I348" s="1"/>
      <c r="J348" s="78"/>
      <c r="M348" s="78"/>
      <c r="N348" s="78"/>
      <c r="O348" s="78"/>
      <c r="R348" s="78"/>
      <c r="S348" s="78"/>
      <c r="T348" s="78"/>
    </row>
    <row r="349" spans="8:20" x14ac:dyDescent="0.25">
      <c r="H349" s="1"/>
      <c r="I349" s="1"/>
      <c r="J349" s="78"/>
      <c r="M349" s="78"/>
      <c r="N349" s="78"/>
      <c r="O349" s="78"/>
      <c r="R349" s="78"/>
      <c r="S349" s="78"/>
      <c r="T349" s="78"/>
    </row>
    <row r="350" spans="8:20" x14ac:dyDescent="0.25">
      <c r="H350" s="1"/>
      <c r="I350" s="1"/>
      <c r="J350" s="78"/>
      <c r="M350" s="78"/>
      <c r="N350" s="78"/>
      <c r="O350" s="78"/>
      <c r="R350" s="78"/>
      <c r="S350" s="78"/>
      <c r="T350" s="78"/>
    </row>
    <row r="351" spans="8:20" x14ac:dyDescent="0.25">
      <c r="H351" s="1"/>
      <c r="I351" s="1"/>
      <c r="J351" s="78"/>
      <c r="M351" s="78"/>
      <c r="N351" s="78"/>
      <c r="O351" s="78"/>
      <c r="R351" s="78"/>
      <c r="S351" s="78"/>
      <c r="T351" s="78"/>
    </row>
    <row r="352" spans="8:20" x14ac:dyDescent="0.25">
      <c r="H352" s="1"/>
      <c r="I352" s="1"/>
      <c r="J352" s="78"/>
      <c r="M352" s="78"/>
      <c r="N352" s="78"/>
      <c r="O352" s="78"/>
      <c r="R352" s="78"/>
      <c r="S352" s="78"/>
      <c r="T352" s="78"/>
    </row>
    <row r="353" spans="8:20" x14ac:dyDescent="0.25">
      <c r="H353" s="1"/>
      <c r="I353" s="1"/>
      <c r="J353" s="78"/>
      <c r="M353" s="78"/>
      <c r="N353" s="78"/>
      <c r="O353" s="78"/>
      <c r="R353" s="78"/>
      <c r="S353" s="78"/>
      <c r="T353" s="78"/>
    </row>
    <row r="354" spans="8:20" x14ac:dyDescent="0.25">
      <c r="H354" s="1"/>
      <c r="I354" s="1"/>
      <c r="J354" s="78"/>
      <c r="M354" s="78"/>
      <c r="N354" s="78"/>
      <c r="O354" s="78"/>
      <c r="R354" s="78"/>
      <c r="S354" s="78"/>
      <c r="T354" s="78"/>
    </row>
    <row r="355" spans="8:20" x14ac:dyDescent="0.25">
      <c r="H355" s="1"/>
      <c r="I355" s="1"/>
      <c r="J355" s="78"/>
      <c r="M355" s="78"/>
      <c r="N355" s="78"/>
      <c r="O355" s="78"/>
      <c r="R355" s="78"/>
      <c r="S355" s="78"/>
      <c r="T355" s="78"/>
    </row>
    <row r="356" spans="8:20" x14ac:dyDescent="0.25">
      <c r="H356" s="1"/>
      <c r="I356" s="1"/>
      <c r="J356" s="78"/>
      <c r="M356" s="78"/>
      <c r="N356" s="78"/>
      <c r="O356" s="78"/>
      <c r="R356" s="78"/>
      <c r="S356" s="78"/>
      <c r="T356" s="78"/>
    </row>
    <row r="357" spans="8:20" x14ac:dyDescent="0.25">
      <c r="H357" s="1"/>
      <c r="I357" s="1"/>
      <c r="J357" s="78"/>
      <c r="M357" s="78"/>
      <c r="N357" s="78"/>
      <c r="O357" s="78"/>
      <c r="R357" s="78"/>
      <c r="S357" s="78"/>
      <c r="T357" s="78"/>
    </row>
    <row r="358" spans="8:20" x14ac:dyDescent="0.25">
      <c r="H358" s="1"/>
      <c r="I358" s="1"/>
      <c r="J358" s="78"/>
      <c r="M358" s="78"/>
      <c r="N358" s="78"/>
      <c r="O358" s="78"/>
      <c r="R358" s="78"/>
      <c r="S358" s="78"/>
      <c r="T358" s="78"/>
    </row>
    <row r="359" spans="8:20" x14ac:dyDescent="0.25">
      <c r="H359" s="1"/>
      <c r="I359" s="1"/>
      <c r="J359" s="78"/>
      <c r="M359" s="78"/>
      <c r="N359" s="78"/>
      <c r="O359" s="78"/>
      <c r="R359" s="78"/>
      <c r="S359" s="78"/>
      <c r="T359" s="78"/>
    </row>
    <row r="360" spans="8:20" x14ac:dyDescent="0.25">
      <c r="H360" s="1"/>
      <c r="I360" s="1"/>
      <c r="J360" s="78"/>
      <c r="M360" s="78"/>
      <c r="N360" s="78"/>
      <c r="O360" s="78"/>
      <c r="R360" s="78"/>
      <c r="S360" s="78"/>
      <c r="T360" s="78"/>
    </row>
    <row r="361" spans="8:20" x14ac:dyDescent="0.25">
      <c r="H361" s="1"/>
      <c r="I361" s="1"/>
      <c r="J361" s="78"/>
      <c r="M361" s="78"/>
      <c r="N361" s="78"/>
      <c r="O361" s="78"/>
      <c r="R361" s="78"/>
      <c r="S361" s="78"/>
      <c r="T361" s="78"/>
    </row>
    <row r="362" spans="8:20" x14ac:dyDescent="0.25">
      <c r="H362" s="1"/>
      <c r="I362" s="1"/>
      <c r="J362" s="78"/>
      <c r="M362" s="78"/>
      <c r="N362" s="78"/>
      <c r="O362" s="78"/>
      <c r="R362" s="78"/>
      <c r="S362" s="78"/>
      <c r="T362" s="78"/>
    </row>
    <row r="363" spans="8:20" x14ac:dyDescent="0.25">
      <c r="H363" s="1"/>
      <c r="I363" s="1"/>
      <c r="J363" s="78"/>
      <c r="M363" s="78"/>
      <c r="N363" s="78"/>
      <c r="O363" s="78"/>
      <c r="R363" s="78"/>
      <c r="S363" s="78"/>
      <c r="T363" s="78"/>
    </row>
    <row r="364" spans="8:20" x14ac:dyDescent="0.25">
      <c r="H364" s="1"/>
      <c r="I364" s="1"/>
      <c r="J364" s="78"/>
      <c r="M364" s="78"/>
      <c r="N364" s="78"/>
      <c r="O364" s="78"/>
      <c r="R364" s="78"/>
      <c r="S364" s="78"/>
      <c r="T364" s="78"/>
    </row>
    <row r="365" spans="8:20" x14ac:dyDescent="0.25">
      <c r="H365" s="1"/>
      <c r="I365" s="1"/>
      <c r="J365" s="78"/>
      <c r="M365" s="78"/>
      <c r="N365" s="78"/>
      <c r="O365" s="78"/>
      <c r="R365" s="78"/>
      <c r="S365" s="78"/>
      <c r="T365" s="78"/>
    </row>
    <row r="366" spans="8:20" x14ac:dyDescent="0.25">
      <c r="H366" s="1"/>
      <c r="I366" s="1"/>
      <c r="J366" s="78"/>
      <c r="M366" s="78"/>
      <c r="N366" s="78"/>
      <c r="O366" s="78"/>
      <c r="R366" s="78"/>
      <c r="S366" s="78"/>
      <c r="T366" s="78"/>
    </row>
    <row r="367" spans="8:20" x14ac:dyDescent="0.25">
      <c r="H367" s="1"/>
      <c r="I367" s="1"/>
      <c r="J367" s="78"/>
      <c r="M367" s="78"/>
      <c r="N367" s="78"/>
      <c r="O367" s="78"/>
      <c r="R367" s="78"/>
      <c r="S367" s="78"/>
      <c r="T367" s="78"/>
    </row>
    <row r="368" spans="8:20" x14ac:dyDescent="0.25">
      <c r="H368" s="1"/>
      <c r="I368" s="1"/>
      <c r="J368" s="78"/>
      <c r="M368" s="78"/>
      <c r="N368" s="78"/>
      <c r="O368" s="78"/>
      <c r="R368" s="78"/>
      <c r="S368" s="78"/>
      <c r="T368" s="78"/>
    </row>
    <row r="369" spans="8:20" x14ac:dyDescent="0.25">
      <c r="H369" s="1"/>
      <c r="I369" s="1"/>
      <c r="J369" s="78"/>
      <c r="M369" s="78"/>
      <c r="N369" s="78"/>
      <c r="O369" s="78"/>
      <c r="R369" s="78"/>
      <c r="S369" s="78"/>
      <c r="T369" s="78"/>
    </row>
    <row r="370" spans="8:20" x14ac:dyDescent="0.25">
      <c r="H370" s="1"/>
      <c r="I370" s="1"/>
      <c r="J370" s="78"/>
      <c r="M370" s="78"/>
      <c r="N370" s="78"/>
      <c r="O370" s="78"/>
      <c r="R370" s="78"/>
      <c r="S370" s="78"/>
      <c r="T370" s="78"/>
    </row>
    <row r="371" spans="8:20" x14ac:dyDescent="0.25">
      <c r="H371" s="1"/>
      <c r="I371" s="1"/>
      <c r="J371" s="78"/>
      <c r="M371" s="78"/>
      <c r="N371" s="78"/>
      <c r="O371" s="78"/>
      <c r="R371" s="78"/>
      <c r="S371" s="78"/>
      <c r="T371" s="78"/>
    </row>
    <row r="372" spans="8:20" x14ac:dyDescent="0.25">
      <c r="H372" s="1"/>
      <c r="I372" s="1"/>
      <c r="J372" s="78"/>
      <c r="M372" s="78"/>
      <c r="N372" s="78"/>
      <c r="O372" s="78"/>
      <c r="R372" s="78"/>
      <c r="S372" s="78"/>
      <c r="T372" s="78"/>
    </row>
    <row r="373" spans="8:20" x14ac:dyDescent="0.25">
      <c r="H373" s="1"/>
      <c r="I373" s="1"/>
      <c r="J373" s="78"/>
      <c r="M373" s="78"/>
      <c r="N373" s="78"/>
      <c r="O373" s="78"/>
      <c r="R373" s="78"/>
      <c r="S373" s="78"/>
      <c r="T373" s="78"/>
    </row>
    <row r="374" spans="8:20" x14ac:dyDescent="0.25">
      <c r="H374" s="1"/>
      <c r="I374" s="1"/>
      <c r="J374" s="78"/>
      <c r="M374" s="78"/>
      <c r="N374" s="78"/>
      <c r="O374" s="78"/>
      <c r="R374" s="78"/>
      <c r="S374" s="78"/>
      <c r="T374" s="78"/>
    </row>
    <row r="375" spans="8:20" x14ac:dyDescent="0.25">
      <c r="H375" s="1"/>
      <c r="I375" s="1"/>
      <c r="J375" s="78"/>
      <c r="M375" s="78"/>
      <c r="N375" s="78"/>
      <c r="O375" s="78"/>
      <c r="R375" s="78"/>
      <c r="S375" s="78"/>
      <c r="T375" s="78"/>
    </row>
    <row r="376" spans="8:20" x14ac:dyDescent="0.25">
      <c r="H376" s="1"/>
      <c r="I376" s="1"/>
      <c r="J376" s="78"/>
      <c r="M376" s="78"/>
      <c r="N376" s="78"/>
      <c r="O376" s="78"/>
      <c r="R376" s="78"/>
      <c r="S376" s="78"/>
      <c r="T376" s="78"/>
    </row>
    <row r="377" spans="8:20" x14ac:dyDescent="0.25">
      <c r="H377" s="1"/>
      <c r="I377" s="1"/>
      <c r="J377" s="78"/>
      <c r="M377" s="78"/>
      <c r="N377" s="78"/>
      <c r="O377" s="78"/>
      <c r="R377" s="78"/>
      <c r="S377" s="78"/>
      <c r="T377" s="78"/>
    </row>
    <row r="378" spans="8:20" x14ac:dyDescent="0.25">
      <c r="H378" s="1"/>
      <c r="I378" s="1"/>
      <c r="J378" s="78"/>
      <c r="M378" s="78"/>
      <c r="N378" s="78"/>
      <c r="O378" s="78"/>
      <c r="R378" s="78"/>
      <c r="S378" s="78"/>
      <c r="T378" s="78"/>
    </row>
  </sheetData>
  <mergeCells count="16">
    <mergeCell ref="A1:Y1"/>
    <mergeCell ref="A2:E2"/>
    <mergeCell ref="F2:J2"/>
    <mergeCell ref="K2:O2"/>
    <mergeCell ref="P2:T2"/>
    <mergeCell ref="U2:Y2"/>
    <mergeCell ref="AA17:AD17"/>
    <mergeCell ref="AA25:AD25"/>
    <mergeCell ref="AB26:AD26"/>
    <mergeCell ref="AB27:AD27"/>
    <mergeCell ref="A17:Y17"/>
    <mergeCell ref="A18:E18"/>
    <mergeCell ref="F18:J18"/>
    <mergeCell ref="K18:O18"/>
    <mergeCell ref="P18:T18"/>
    <mergeCell ref="U18:Y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</vt:vector>
  </HeadingPairs>
  <TitlesOfParts>
    <vt:vector size="8" baseType="lpstr">
      <vt:lpstr>CFD_Results</vt:lpstr>
      <vt:lpstr>EXP_Validação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2024-09-02T14:35:40Z</dcterms:modified>
</cp:coreProperties>
</file>