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088BF603-6F60-4C2E-8A32-776006A6002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<sst xmlns="http://schemas.openxmlformats.org/spreadsheetml/2006/main" count="301" uniqueCount="40">
  <si>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</si>
  <si>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</si>
  <si>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</si>
  <si>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</si>
  <si>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</si>
  <si>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</si>
  <si>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</si>
  <si>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</si>
  <si>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</si>
  <si>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</si>
  <si>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</si>
  <si>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</si>
  <si>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</si>
  <si>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</si>
  <si>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</si>
  <si>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</si>
  <si>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</si>
  <si>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</si>
  <si>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</si>
  <si>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</si>
  <si>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</si>
  <si>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</si>
  <si>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</si>
  <si>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</si>
  <si>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</si>
  <si>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</si>
  <si>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</si>
  <si>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</si>
  <si>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</si>
  <si>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</si>
  <si>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</si>
  <si>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</si>
  <si>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</si>
  <si>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</si>
  <si>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</si>
  <si>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</si>
  <si>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</si>
  <si>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</si>
  <si>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DpL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</si>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</sst>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75" t="s">
        <v>19</v>
      </c>
      <c r="B1" s="75"/>
      <c r="C1" s="75"/>
      <c r="D1" s="75"/>
      <c r="E1" s="75"/>
      <c r="F1" s="8"/>
      <c r="G1" s="73" t="s">
        <v>10</v>
      </c>
      <c r="H1" s="74"/>
      <c r="I1" s="8"/>
    </row>
    <row r="2" spans="1:10" ht="24.95" customHeight="1" x14ac:dyDescent="0.25">
      <c r="A2" s="75"/>
      <c r="B2" s="75"/>
      <c r="C2" s="75"/>
      <c r="D2" s="75"/>
      <c r="E2" s="7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75"/>
      <c r="B3" s="75"/>
      <c r="C3" s="75"/>
      <c r="D3" s="75"/>
      <c r="E3" s="7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x14ac:dyDescent="0.2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63">
        <f t="shared" ref="B11" si="1">120/1000</f>
        <v>0.12</v>
      </c>
      <c r="C11" s="63"/>
      <c r="D11" s="63"/>
      <c r="E11" s="64"/>
      <c r="F11" s="8"/>
      <c r="G11" s="8"/>
      <c r="H11" s="8"/>
      <c r="I11" s="8"/>
    </row>
    <row r="12" spans="1:10" ht="15.75" x14ac:dyDescent="0.25">
      <c r="A12" s="3" t="s">
        <v>11</v>
      </c>
      <c r="B12" s="63">
        <f>14/1000</f>
        <v>1.4E-2</v>
      </c>
      <c r="C12" s="63"/>
      <c r="D12" s="63"/>
      <c r="E12" s="64"/>
      <c r="F12" s="8"/>
      <c r="G12" s="8"/>
      <c r="H12" s="8"/>
      <c r="I12" s="8"/>
    </row>
    <row r="13" spans="1:10" ht="16.5" thickBot="1" x14ac:dyDescent="0.3">
      <c r="A13" s="6" t="s">
        <v>12</v>
      </c>
      <c r="B13" s="65">
        <f>PI()*B12^2</f>
        <v>6.1575216010359955E-4</v>
      </c>
      <c r="C13" s="65"/>
      <c r="D13" s="65"/>
      <c r="E13" s="66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x14ac:dyDescent="0.2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63">
        <f t="shared" ref="B21" si="4">120/1000</f>
        <v>0.12</v>
      </c>
      <c r="C21" s="63"/>
      <c r="D21" s="63"/>
      <c r="E21" s="64"/>
      <c r="F21" s="8"/>
      <c r="G21" s="8"/>
      <c r="H21" s="8"/>
      <c r="I21" s="8"/>
    </row>
    <row r="22" spans="1:9" ht="15.75" x14ac:dyDescent="0.25">
      <c r="A22" s="3" t="s">
        <v>11</v>
      </c>
      <c r="B22" s="63">
        <f>13/1000</f>
        <v>1.2999999999999999E-2</v>
      </c>
      <c r="C22" s="63"/>
      <c r="D22" s="63"/>
      <c r="E22" s="64"/>
      <c r="F22" s="8"/>
      <c r="G22" s="8"/>
      <c r="H22" s="8"/>
      <c r="I22" s="8"/>
    </row>
    <row r="23" spans="1:9" ht="16.5" thickBot="1" x14ac:dyDescent="0.3">
      <c r="A23" s="6" t="s">
        <v>12</v>
      </c>
      <c r="B23" s="65">
        <f>PI()*B22^2</f>
        <v>5.3092915845667494E-4</v>
      </c>
      <c r="C23" s="65"/>
      <c r="D23" s="65"/>
      <c r="E23" s="66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67" t="s">
        <v>28</v>
      </c>
      <c r="B25" s="68"/>
      <c r="C25" s="68"/>
      <c r="D25" s="68"/>
      <c r="E25" s="69"/>
      <c r="F25" s="8"/>
      <c r="G25" s="8"/>
      <c r="H25" s="8"/>
      <c r="I25" s="8"/>
    </row>
    <row r="26" spans="1:9" x14ac:dyDescent="0.2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63">
        <f t="shared" ref="B31" si="7">120/1000</f>
        <v>0.12</v>
      </c>
      <c r="C31" s="63"/>
      <c r="D31" s="63"/>
      <c r="E31" s="64"/>
      <c r="F31" s="8"/>
      <c r="G31" s="8"/>
      <c r="H31" s="8"/>
      <c r="I31" s="8"/>
    </row>
    <row r="32" spans="1:9" ht="15.75" x14ac:dyDescent="0.25">
      <c r="A32" s="3" t="s">
        <v>11</v>
      </c>
      <c r="B32" s="63">
        <f>12/1000</f>
        <v>1.2E-2</v>
      </c>
      <c r="C32" s="63"/>
      <c r="D32" s="63"/>
      <c r="E32" s="64"/>
      <c r="F32" s="8"/>
      <c r="G32" s="8"/>
      <c r="H32" s="8"/>
      <c r="I32" s="8"/>
    </row>
    <row r="33" spans="1:9" ht="16.5" thickBot="1" x14ac:dyDescent="0.3">
      <c r="A33" s="6" t="s">
        <v>12</v>
      </c>
      <c r="B33" s="65">
        <f>PI()*B32^2</f>
        <v>4.523893421169302E-4</v>
      </c>
      <c r="C33" s="65"/>
      <c r="D33" s="65"/>
      <c r="E33" s="66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x14ac:dyDescent="0.2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63">
        <f t="shared" ref="B41" si="10">120/1000</f>
        <v>0.12</v>
      </c>
      <c r="C41" s="63"/>
      <c r="D41" s="63"/>
      <c r="E41" s="64"/>
      <c r="F41" s="8"/>
      <c r="G41" s="8"/>
      <c r="H41" s="8"/>
      <c r="I41" s="8"/>
    </row>
    <row r="42" spans="1:9" ht="15.75" x14ac:dyDescent="0.25">
      <c r="A42" s="3" t="s">
        <v>11</v>
      </c>
      <c r="B42" s="63">
        <f>10/1000</f>
        <v>0.01</v>
      </c>
      <c r="C42" s="63"/>
      <c r="D42" s="63"/>
      <c r="E42" s="64"/>
      <c r="F42" s="8"/>
      <c r="G42" s="8"/>
      <c r="H42" s="8"/>
      <c r="I42" s="8"/>
    </row>
    <row r="43" spans="1:9" ht="16.5" thickBot="1" x14ac:dyDescent="0.3">
      <c r="A43" s="6" t="s">
        <v>12</v>
      </c>
      <c r="B43" s="65">
        <f>PI()*B42^2</f>
        <v>3.1415926535897931E-4</v>
      </c>
      <c r="C43" s="65"/>
      <c r="D43" s="65"/>
      <c r="E43" s="66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75" x14ac:dyDescent="0.25"/>
  <cols>
    <col min="1" max="1" width="9.5703125" style="48" bestFit="1" customWidth="1"/>
    <col min="2" max="2" width="19.140625" style="48" bestFit="1" customWidth="1"/>
    <col min="3" max="3" width="9.5703125" style="48" bestFit="1" customWidth="1"/>
  </cols>
  <sheetData>
    <row r="1" spans="1:15" ht="16.5" thickBot="1" x14ac:dyDescent="0.3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25">
      <c r="A2" s="49" t="s">
        <v>18</v>
      </c>
      <c r="B2" s="50" t="s">
        <v>37</v>
      </c>
      <c r="C2" s="51" t="s">
        <v>35</v>
      </c>
    </row>
    <row r="3" spans="1:15" x14ac:dyDescent="0.25">
      <c r="A3" s="52">
        <v>0.33260000000000001</v>
      </c>
      <c r="B3" s="53">
        <v>7.1944389449968319E-9</v>
      </c>
      <c r="C3" s="54">
        <v>3.7689588666724456E-2</v>
      </c>
    </row>
    <row r="4" spans="1:15" x14ac:dyDescent="0.25">
      <c r="A4" s="52">
        <v>0.3745</v>
      </c>
      <c r="B4" s="53">
        <v>1.1347375444075907E-8</v>
      </c>
      <c r="C4" s="54">
        <v>2.8470636523807883E-2</v>
      </c>
    </row>
    <row r="5" spans="1:15" x14ac:dyDescent="0.25">
      <c r="A5" s="52">
        <v>0.39960000000000001</v>
      </c>
      <c r="B5" s="53">
        <v>1.350302860035332E-8</v>
      </c>
      <c r="C5" s="54">
        <v>2.123013285869178E-2</v>
      </c>
    </row>
    <row r="6" spans="1:15" ht="16.5" thickBot="1" x14ac:dyDescent="0.3">
      <c r="A6" s="52">
        <v>0.41620000000000001</v>
      </c>
      <c r="B6" s="53">
        <v>3.9492204935051303E-8</v>
      </c>
      <c r="C6" s="54">
        <v>3.9778147089005664E-2</v>
      </c>
    </row>
    <row r="7" spans="1:15" ht="16.5" thickBot="1" x14ac:dyDescent="0.3">
      <c r="A7" s="76">
        <v>24</v>
      </c>
      <c r="B7" s="77"/>
      <c r="C7" s="78"/>
    </row>
    <row r="8" spans="1:15" x14ac:dyDescent="0.25">
      <c r="A8" s="49" t="s">
        <v>18</v>
      </c>
      <c r="B8" s="50" t="s">
        <v>37</v>
      </c>
      <c r="C8" s="51" t="s">
        <v>35</v>
      </c>
    </row>
    <row r="9" spans="1:15" x14ac:dyDescent="0.2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2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2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3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3">
      <c r="A13" s="76">
        <v>26</v>
      </c>
      <c r="B13" s="77"/>
      <c r="C13" s="78"/>
    </row>
    <row r="14" spans="1:15" ht="16.5" customHeight="1" x14ac:dyDescent="0.25">
      <c r="A14" s="49" t="s">
        <v>18</v>
      </c>
      <c r="B14" s="50" t="s">
        <v>37</v>
      </c>
      <c r="C14" s="51" t="s">
        <v>35</v>
      </c>
    </row>
    <row r="15" spans="1:15" x14ac:dyDescent="0.2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25">
      <c r="A16" s="52">
        <v>0.3745</v>
      </c>
      <c r="B16" s="53">
        <v>1.1107616167964755E-8</v>
      </c>
      <c r="C16" s="54">
        <v>2.3534775946876165E-2</v>
      </c>
    </row>
    <row r="17" spans="1:3" x14ac:dyDescent="0.25">
      <c r="A17" s="52">
        <v>0.39960000000000001</v>
      </c>
      <c r="B17" s="53">
        <v>1.2712825157632065E-8</v>
      </c>
      <c r="C17" s="54">
        <v>0.02</v>
      </c>
    </row>
    <row r="18" spans="1:3" ht="16.5" thickBot="1" x14ac:dyDescent="0.3">
      <c r="A18" s="52">
        <v>0.41620000000000001</v>
      </c>
      <c r="B18" s="53">
        <v>1.7228875876050673E-8</v>
      </c>
      <c r="C18" s="54">
        <v>1.8017573657071302E-2</v>
      </c>
    </row>
    <row r="19" spans="1:3" ht="16.5" thickBot="1" x14ac:dyDescent="0.3">
      <c r="A19" s="76">
        <v>28</v>
      </c>
      <c r="B19" s="77"/>
      <c r="C19" s="78"/>
    </row>
    <row r="20" spans="1:3" x14ac:dyDescent="0.25">
      <c r="A20" s="49" t="s">
        <v>18</v>
      </c>
      <c r="B20" s="50" t="s">
        <v>37</v>
      </c>
      <c r="C20" s="51" t="s">
        <v>35</v>
      </c>
    </row>
    <row r="21" spans="1:3" x14ac:dyDescent="0.25">
      <c r="A21" s="52">
        <v>0.33260000000000001</v>
      </c>
      <c r="B21" s="53"/>
      <c r="C21" s="54"/>
    </row>
    <row r="22" spans="1:3" x14ac:dyDescent="0.25">
      <c r="A22" s="52">
        <v>0.3745</v>
      </c>
      <c r="B22" s="53">
        <v>8.8100000000000008E-9</v>
      </c>
      <c r="C22" s="54">
        <v>1.89E-2</v>
      </c>
    </row>
    <row r="23" spans="1:3" x14ac:dyDescent="0.25">
      <c r="A23" s="52">
        <v>0.39960000000000001</v>
      </c>
      <c r="B23" s="53"/>
      <c r="C23" s="54"/>
    </row>
    <row r="24" spans="1:3" ht="16.5" thickBot="1" x14ac:dyDescent="0.3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5" x14ac:dyDescent="0.25"/>
  <cols>
    <col min="1" max="1" width="8.5703125" style="15" customWidth="1"/>
    <col min="2" max="2" width="10.7109375" style="15" customWidth="1"/>
    <col min="3" max="3" width="10.7109375" style="47" customWidth="1"/>
    <col min="4" max="4" width="10.7109375" style="15" customWidth="1"/>
    <col min="5" max="5" width="10.7109375" style="47" customWidth="1"/>
    <col min="6" max="10" width="10.7109375" style="15" customWidth="1"/>
    <col min="11" max="11" width="15.140625" style="15" customWidth="1"/>
    <col min="12" max="12" width="12.5703125" style="15" customWidth="1"/>
    <col min="13" max="13" width="5.7109375" style="15" customWidth="1"/>
    <col min="14" max="23" width="10.7109375" style="15" customWidth="1"/>
    <col min="24" max="24" width="14.85546875" style="15" customWidth="1"/>
    <col min="25" max="25" width="10.7109375" style="15" customWidth="1"/>
    <col min="26" max="26" width="5.7109375" style="15" customWidth="1"/>
    <col min="27" max="36" width="10.7109375" style="15" customWidth="1"/>
    <col min="37" max="37" width="13.85546875" style="15" customWidth="1"/>
    <col min="38" max="38" width="10.7109375" style="15" customWidth="1"/>
    <col min="39" max="39" width="5.7109375" style="15" customWidth="1"/>
    <col min="40" max="47" width="10.7109375" style="15" customWidth="1"/>
    <col min="48" max="48" width="10.7109375" style="61" customWidth="1"/>
    <col min="49" max="49" width="10.7109375" style="15" customWidth="1"/>
    <col min="50" max="50" width="14.42578125" style="15" customWidth="1"/>
    <col min="51" max="51" width="10.7109375" style="15" customWidth="1"/>
    <col min="52" max="52" width="16.5703125" customWidth="1"/>
    <col min="53" max="53" width="47.85546875" customWidth="1"/>
  </cols>
  <sheetData>
    <row r="1" spans="1:55" ht="15.75" x14ac:dyDescent="0.25">
      <c r="A1" s="80" t="s">
        <v>21</v>
      </c>
      <c r="B1" s="81"/>
      <c r="C1" s="81"/>
      <c r="D1" s="81"/>
      <c r="E1" s="81"/>
      <c r="F1" s="81"/>
      <c r="G1" s="81"/>
      <c r="H1" s="81"/>
      <c r="I1" s="82"/>
      <c r="J1" s="37"/>
      <c r="K1" s="37"/>
      <c r="L1" s="37"/>
      <c r="N1" s="80" t="s">
        <v>22</v>
      </c>
      <c r="O1" s="81"/>
      <c r="P1" s="81"/>
      <c r="Q1" s="81"/>
      <c r="R1" s="81"/>
      <c r="S1" s="81"/>
      <c r="T1" s="81"/>
      <c r="U1" s="81"/>
      <c r="V1" s="82"/>
      <c r="W1" s="37"/>
      <c r="X1" s="37"/>
      <c r="Y1" s="37"/>
      <c r="AA1" s="80" t="s">
        <v>23</v>
      </c>
      <c r="AB1" s="81"/>
      <c r="AC1" s="81"/>
      <c r="AD1" s="81"/>
      <c r="AE1" s="81"/>
      <c r="AF1" s="81"/>
      <c r="AG1" s="81"/>
      <c r="AH1" s="81"/>
      <c r="AI1" s="82"/>
      <c r="AJ1" s="37"/>
      <c r="AK1" s="37"/>
      <c r="AL1" s="37"/>
      <c r="AN1" s="80" t="s">
        <v>24</v>
      </c>
      <c r="AO1" s="81"/>
      <c r="AP1" s="81"/>
      <c r="AQ1" s="81"/>
      <c r="AR1" s="81"/>
      <c r="AS1" s="81"/>
      <c r="AT1" s="81"/>
      <c r="AU1" s="81"/>
      <c r="AV1" s="82"/>
      <c r="AW1" s="37"/>
      <c r="AX1" s="37"/>
      <c r="AY1" s="37"/>
    </row>
    <row r="2" spans="1:55" x14ac:dyDescent="0.2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2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2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2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2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2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2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2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2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2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2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2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2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2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2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75" x14ac:dyDescent="0.25">
      <c r="A17" s="83" t="s">
        <v>6</v>
      </c>
      <c r="B17" s="84"/>
      <c r="C17" s="84"/>
      <c r="D17" s="84"/>
      <c r="E17" s="84"/>
      <c r="F17" s="84"/>
      <c r="G17" s="84"/>
      <c r="H17" s="84"/>
      <c r="I17" s="85"/>
      <c r="J17" s="38"/>
      <c r="K17" s="38"/>
      <c r="L17" s="38"/>
      <c r="N17" s="83" t="s">
        <v>6</v>
      </c>
      <c r="O17" s="84"/>
      <c r="P17" s="84"/>
      <c r="Q17" s="84"/>
      <c r="R17" s="84"/>
      <c r="S17" s="84"/>
      <c r="T17" s="84"/>
      <c r="U17" s="84"/>
      <c r="V17" s="85"/>
      <c r="W17" s="38"/>
      <c r="X17" s="38"/>
      <c r="Y17" s="38"/>
      <c r="AA17" s="83" t="s">
        <v>6</v>
      </c>
      <c r="AB17" s="84"/>
      <c r="AC17" s="84"/>
      <c r="AD17" s="84"/>
      <c r="AE17" s="84"/>
      <c r="AF17" s="84"/>
      <c r="AG17" s="84"/>
      <c r="AH17" s="84"/>
      <c r="AI17" s="85"/>
      <c r="AJ17" s="38"/>
      <c r="AK17" s="38"/>
      <c r="AL17" s="38"/>
      <c r="AN17" s="83" t="s">
        <v>6</v>
      </c>
      <c r="AO17" s="84"/>
      <c r="AP17" s="84"/>
      <c r="AQ17" s="84"/>
      <c r="AR17" s="84"/>
      <c r="AS17" s="84"/>
      <c r="AT17" s="84"/>
      <c r="AU17" s="84"/>
      <c r="AV17" s="85"/>
      <c r="AW17" s="38"/>
      <c r="AX17" s="38"/>
      <c r="AY17" s="38"/>
      <c r="BA17" s="28"/>
      <c r="BB17" s="28">
        <f t="shared" si="4"/>
        <v>0</v>
      </c>
    </row>
    <row r="18" spans="1:54" x14ac:dyDescent="0.2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2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2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2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2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2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2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2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2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2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2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2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2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2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2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2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2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2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2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2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2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2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2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2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2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2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2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2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2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2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2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2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2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2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2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2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2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2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2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2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2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2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2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2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2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2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2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2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2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2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.75" thickBot="1" x14ac:dyDescent="0.3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3">
      <c r="A69" s="88" t="s">
        <v>25</v>
      </c>
      <c r="B69" s="86">
        <f>Parâmetros!$H$3 / H69</f>
        <v>5.6963255376840795E-9</v>
      </c>
      <c r="C69" s="86"/>
      <c r="D69" s="86"/>
      <c r="E69" s="87"/>
      <c r="H69" s="91">
        <v>149876</v>
      </c>
      <c r="I69" s="92"/>
      <c r="J69" s="27"/>
      <c r="K69" s="27"/>
      <c r="L69" s="27"/>
      <c r="N69" s="90" t="s">
        <v>25</v>
      </c>
      <c r="O69" s="86">
        <f>Parâmetros!$H$3 / U69</f>
        <v>8.8085520963861563E-9</v>
      </c>
      <c r="P69" s="86"/>
      <c r="Q69" s="86"/>
      <c r="R69" s="87"/>
      <c r="U69" s="91">
        <v>96922</v>
      </c>
      <c r="V69" s="92"/>
      <c r="W69" s="27"/>
      <c r="X69" s="27"/>
      <c r="Y69" s="27"/>
      <c r="AA69" s="90" t="s">
        <v>25</v>
      </c>
      <c r="AB69" s="86">
        <f>Parâmetros!$H$3 / AH69</f>
        <v>3.6758050731332945E-8</v>
      </c>
      <c r="AC69" s="86"/>
      <c r="AD69" s="86"/>
      <c r="AE69" s="87"/>
      <c r="AH69" s="91">
        <v>23226</v>
      </c>
      <c r="AI69" s="92"/>
      <c r="AJ69" s="27"/>
      <c r="AK69" s="27"/>
      <c r="AL69" s="27"/>
      <c r="AN69" s="90" t="s">
        <v>25</v>
      </c>
      <c r="AO69" s="86">
        <f>Parâmetros!$H$3 / AU69</f>
        <v>1.9985076576837918E-8</v>
      </c>
      <c r="AP69" s="86"/>
      <c r="AQ69" s="86"/>
      <c r="AR69" s="87"/>
      <c r="AU69" s="91">
        <v>42719</v>
      </c>
      <c r="AV69" s="92"/>
      <c r="AW69" s="27"/>
      <c r="AX69" s="27"/>
      <c r="AY69" s="27"/>
    </row>
    <row r="70" spans="1:54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L70" s="27"/>
      <c r="N70" s="90"/>
      <c r="O70" s="86"/>
      <c r="P70" s="86"/>
      <c r="Q70" s="86"/>
      <c r="R70" s="87"/>
      <c r="U70" s="93"/>
      <c r="V70" s="94"/>
      <c r="W70" s="27"/>
      <c r="X70" s="27"/>
      <c r="Y70" s="27"/>
      <c r="AA70" s="90"/>
      <c r="AB70" s="86"/>
      <c r="AC70" s="86"/>
      <c r="AD70" s="86"/>
      <c r="AE70" s="87"/>
      <c r="AH70" s="93"/>
      <c r="AI70" s="94"/>
      <c r="AJ70" s="27"/>
      <c r="AK70" s="27"/>
      <c r="AL70" s="27"/>
      <c r="AN70" s="90"/>
      <c r="AO70" s="86"/>
      <c r="AP70" s="86"/>
      <c r="AQ70" s="86"/>
      <c r="AR70" s="87"/>
      <c r="AU70" s="93"/>
      <c r="AV70" s="94"/>
      <c r="AW70" s="27"/>
      <c r="AX70" s="27"/>
      <c r="AY70" s="27"/>
    </row>
    <row r="71" spans="1:54" ht="15" customHeight="1" thickBot="1" x14ac:dyDescent="0.3">
      <c r="A71" s="88" t="s">
        <v>35</v>
      </c>
      <c r="B71" s="86">
        <f>((SQRT(B69))*H71)/Parâmetros!$G$3</f>
        <v>2.0799894845746868E-2</v>
      </c>
      <c r="C71" s="86"/>
      <c r="D71" s="86"/>
      <c r="E71" s="87"/>
      <c r="H71" s="95">
        <v>275039</v>
      </c>
      <c r="I71" s="96"/>
      <c r="J71" s="27"/>
      <c r="K71" s="27" t="s">
        <v>36</v>
      </c>
      <c r="L71" s="27"/>
      <c r="N71" s="88" t="s">
        <v>35</v>
      </c>
      <c r="O71" s="86">
        <f>((SQRT(O69))*U71)/Parâmetros!$G$3</f>
        <v>1.8869709544195166E-2</v>
      </c>
      <c r="P71" s="86"/>
      <c r="Q71" s="86"/>
      <c r="R71" s="87"/>
      <c r="U71" s="95">
        <v>200652</v>
      </c>
      <c r="V71" s="96"/>
      <c r="W71" s="27"/>
      <c r="X71" s="27"/>
      <c r="Y71" s="27"/>
      <c r="AA71" s="88" t="s">
        <v>35</v>
      </c>
      <c r="AB71" s="86">
        <f>((SQRT(AB69))*AH71)/Parâmetros!$G$3</f>
        <v>4.0147712977974821E-2</v>
      </c>
      <c r="AC71" s="86"/>
      <c r="AD71" s="86"/>
      <c r="AE71" s="87"/>
      <c r="AH71" s="95">
        <v>208985</v>
      </c>
      <c r="AI71" s="96"/>
      <c r="AJ71" s="27"/>
      <c r="AK71" s="27"/>
      <c r="AL71" s="27"/>
      <c r="AN71" s="88" t="s">
        <v>35</v>
      </c>
      <c r="AO71" s="86">
        <f>((SQRT(AO69))*AU71)/Parâmetros!$G$3</f>
        <v>1.9047079454374453E-2</v>
      </c>
      <c r="AP71" s="86"/>
      <c r="AQ71" s="86"/>
      <c r="AR71" s="87"/>
      <c r="AU71" s="95">
        <v>134464</v>
      </c>
      <c r="AV71" s="96"/>
      <c r="AW71" s="27"/>
      <c r="AX71" s="27"/>
      <c r="AY71" s="27"/>
    </row>
    <row r="72" spans="1:54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L72" s="27"/>
      <c r="N72" s="89"/>
      <c r="O72" s="86"/>
      <c r="P72" s="86"/>
      <c r="Q72" s="86"/>
      <c r="R72" s="87"/>
      <c r="U72" s="97"/>
      <c r="V72" s="98"/>
      <c r="W72" s="27"/>
      <c r="X72" s="27"/>
      <c r="Y72" s="27"/>
      <c r="AA72" s="89"/>
      <c r="AB72" s="86"/>
      <c r="AC72" s="86"/>
      <c r="AD72" s="86"/>
      <c r="AE72" s="87"/>
      <c r="AH72" s="97"/>
      <c r="AI72" s="98"/>
      <c r="AJ72" s="27"/>
      <c r="AK72" s="27"/>
      <c r="AL72" s="27"/>
      <c r="AN72" s="89"/>
      <c r="AO72" s="86"/>
      <c r="AP72" s="86"/>
      <c r="AQ72" s="86"/>
      <c r="AR72" s="87"/>
      <c r="AU72" s="97"/>
      <c r="AV72" s="98"/>
      <c r="AW72" s="27"/>
      <c r="AX72" s="27"/>
      <c r="AY72" s="27"/>
    </row>
    <row r="73" spans="1:54" ht="25.5" x14ac:dyDescent="0.25">
      <c r="U73" s="27"/>
      <c r="V73" s="27"/>
      <c r="W73" s="27"/>
      <c r="X73" s="27"/>
      <c r="Y73" s="27"/>
    </row>
  </sheetData>
  <mergeCells count="32"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  <mergeCell ref="O69:R70"/>
    <mergeCell ref="N71:N72"/>
    <mergeCell ref="O71:R72"/>
    <mergeCell ref="AA69:AA70"/>
    <mergeCell ref="A69:A70"/>
    <mergeCell ref="A71:A72"/>
    <mergeCell ref="B69:E70"/>
    <mergeCell ref="B71:E72"/>
    <mergeCell ref="AA1:AI1"/>
    <mergeCell ref="A1:I1"/>
    <mergeCell ref="N1:V1"/>
    <mergeCell ref="AN1:AV1"/>
    <mergeCell ref="AA17:AI17"/>
    <mergeCell ref="A17:I17"/>
    <mergeCell ref="N17:V17"/>
    <mergeCell ref="AN17:AV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5" x14ac:dyDescent="0.25"/>
  <cols>
    <col min="1" max="1" width="8.5703125" style="15" customWidth="1"/>
    <col min="2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8" width="10.7109375" style="15" customWidth="1"/>
    <col min="49" max="49" width="16.5703125" customWidth="1"/>
  </cols>
  <sheetData>
    <row r="1" spans="1:48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1"/>
      <c r="AS1" s="82"/>
      <c r="AT1" s="37"/>
      <c r="AU1" s="37"/>
      <c r="AV1" s="37"/>
    </row>
    <row r="2" spans="1:48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2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2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2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2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2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2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2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2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2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2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2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2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2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2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4"/>
      <c r="AS17" s="85"/>
      <c r="AT17" s="38"/>
      <c r="AU17" s="38"/>
      <c r="AV17" s="38"/>
    </row>
    <row r="18" spans="1:48" x14ac:dyDescent="0.2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2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2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2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2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2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2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2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2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2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2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2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2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2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2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2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2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2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2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2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2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2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2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2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2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2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2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2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2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2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2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2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2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2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2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2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2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2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2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2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2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2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2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2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2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3">
      <c r="A69" s="88" t="s">
        <v>25</v>
      </c>
      <c r="B69" s="86">
        <f>Parâmetros!$H$3 / H69</f>
        <v>1.9543149508662905E-8</v>
      </c>
      <c r="C69" s="86"/>
      <c r="D69" s="86"/>
      <c r="E69" s="87"/>
      <c r="H69" s="91">
        <v>43685</v>
      </c>
      <c r="I69" s="92"/>
      <c r="J69" s="27"/>
      <c r="K69" s="27"/>
      <c r="M69" s="88" t="s">
        <v>25</v>
      </c>
      <c r="N69" s="86">
        <f>Parâmetros!$H$3 / T69</f>
        <v>8.0902753445652688E-9</v>
      </c>
      <c r="O69" s="86"/>
      <c r="P69" s="86"/>
      <c r="Q69" s="87"/>
      <c r="T69" s="91">
        <v>105527</v>
      </c>
      <c r="U69" s="92"/>
      <c r="V69" s="27"/>
      <c r="W69" s="27"/>
      <c r="Y69" s="88" t="s">
        <v>25</v>
      </c>
      <c r="Z69" s="86">
        <f>Parâmetros!$H$3 / AF69</f>
        <v>1.2169374759973473E-8</v>
      </c>
      <c r="AA69" s="86"/>
      <c r="AB69" s="86"/>
      <c r="AC69" s="87"/>
      <c r="AF69" s="91">
        <v>70155</v>
      </c>
      <c r="AG69" s="92"/>
      <c r="AH69" s="27"/>
      <c r="AI69" s="27"/>
      <c r="AK69" s="88" t="s">
        <v>25</v>
      </c>
      <c r="AL69" s="86">
        <f>Parâmetros!$H$3 / AR69</f>
        <v>1.5721539597192455E-8</v>
      </c>
      <c r="AM69" s="86"/>
      <c r="AN69" s="86"/>
      <c r="AO69" s="87"/>
      <c r="AR69" s="91">
        <v>54304</v>
      </c>
      <c r="AS69" s="92"/>
      <c r="AT69" s="27"/>
      <c r="AU69" s="27"/>
      <c r="AV69" s="27"/>
    </row>
    <row r="70" spans="1:48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  <c r="AV70" s="27"/>
    </row>
    <row r="71" spans="1:48" ht="15.75" customHeight="1" thickBot="1" x14ac:dyDescent="0.3">
      <c r="A71" s="88" t="s">
        <v>35</v>
      </c>
      <c r="B71" s="86">
        <f>((SQRT(B69))*H71)/Parâmetros!$G$3</f>
        <v>1.1385596119381619E-2</v>
      </c>
      <c r="C71" s="86"/>
      <c r="D71" s="86"/>
      <c r="E71" s="87"/>
      <c r="H71" s="95">
        <v>81281</v>
      </c>
      <c r="I71" s="96"/>
      <c r="J71" s="27"/>
      <c r="K71" s="27"/>
      <c r="M71" s="88" t="s">
        <v>35</v>
      </c>
      <c r="N71" s="86">
        <f>((SQRT(N69))*T71)/Parâmetros!$G$3</f>
        <v>1.7003751598473407E-2</v>
      </c>
      <c r="O71" s="86"/>
      <c r="P71" s="86"/>
      <c r="Q71" s="87"/>
      <c r="T71" s="95">
        <v>188666</v>
      </c>
      <c r="U71" s="96"/>
      <c r="V71" s="27"/>
      <c r="W71" s="27"/>
      <c r="Y71" s="88" t="s">
        <v>35</v>
      </c>
      <c r="Z71" s="86">
        <f>((SQRT(Z69))*AF71)/Parâmetros!$G$3</f>
        <v>1.7165239925068857E-2</v>
      </c>
      <c r="AA71" s="86"/>
      <c r="AB71" s="86"/>
      <c r="AC71" s="87"/>
      <c r="AF71" s="95">
        <v>155291</v>
      </c>
      <c r="AG71" s="96"/>
      <c r="AH71" s="27"/>
      <c r="AI71" s="27"/>
      <c r="AK71" s="88" t="s">
        <v>35</v>
      </c>
      <c r="AL71" s="86">
        <f>((SQRT(AL69))*AR71)/Parâmetros!$G$3</f>
        <v>1.599331813065457E-2</v>
      </c>
      <c r="AM71" s="86"/>
      <c r="AN71" s="86"/>
      <c r="AO71" s="87"/>
      <c r="AR71" s="95">
        <v>127298</v>
      </c>
      <c r="AS71" s="96"/>
      <c r="AT71" s="27"/>
      <c r="AU71" s="27"/>
      <c r="AV71" s="27"/>
    </row>
    <row r="72" spans="1:48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  <c r="AV72" s="27"/>
    </row>
  </sheetData>
  <mergeCells count="32">
    <mergeCell ref="Z69:AC70"/>
    <mergeCell ref="Y71:Y72"/>
    <mergeCell ref="Z71:AC72"/>
    <mergeCell ref="T69:U70"/>
    <mergeCell ref="T71:U72"/>
    <mergeCell ref="AR69:AS70"/>
    <mergeCell ref="AR71:AS72"/>
    <mergeCell ref="AK69:AK70"/>
    <mergeCell ref="AL69:AO70"/>
    <mergeCell ref="AK71:AK72"/>
    <mergeCell ref="AL71:AO72"/>
    <mergeCell ref="AK1:AS1"/>
    <mergeCell ref="AK17:AS17"/>
    <mergeCell ref="Y17:AF17"/>
    <mergeCell ref="M17:T17"/>
    <mergeCell ref="A17:H17"/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5" x14ac:dyDescent="0.25"/>
  <cols>
    <col min="1" max="1" width="8.5703125" style="15" customWidth="1"/>
    <col min="2" max="8" width="10.7109375" style="15" customWidth="1"/>
    <col min="9" max="10" width="12" style="15" customWidth="1"/>
    <col min="11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7" width="10.7109375" style="15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2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2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2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2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2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2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2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2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2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2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2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2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2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3">
      <c r="A69" s="88" t="s">
        <v>25</v>
      </c>
      <c r="B69" s="86">
        <f>Parâmetros!$H$3 / H69</f>
        <v>3.9099366448942033E-9</v>
      </c>
      <c r="C69" s="86"/>
      <c r="D69" s="86"/>
      <c r="E69" s="87"/>
      <c r="H69" s="91">
        <v>218352</v>
      </c>
      <c r="I69" s="92"/>
      <c r="J69" s="27"/>
      <c r="K69" s="27"/>
      <c r="M69" s="88" t="s">
        <v>25</v>
      </c>
      <c r="N69" s="86">
        <f>Parâmetros!$H$3 / T69</f>
        <v>6.4788386653356427E-9</v>
      </c>
      <c r="O69" s="86"/>
      <c r="P69" s="86"/>
      <c r="Q69" s="87"/>
      <c r="T69" s="91">
        <v>131774</v>
      </c>
      <c r="U69" s="92"/>
      <c r="V69" s="27"/>
      <c r="W69" s="27"/>
      <c r="Y69" s="88" t="s">
        <v>25</v>
      </c>
      <c r="Z69" s="86">
        <f>Parâmetros!$H$3 / AF69</f>
        <v>9.9325509724496705E-9</v>
      </c>
      <c r="AA69" s="86"/>
      <c r="AB69" s="86"/>
      <c r="AC69" s="87"/>
      <c r="AF69" s="91">
        <v>85954</v>
      </c>
      <c r="AG69" s="92"/>
      <c r="AH69" s="27"/>
      <c r="AI69" s="27"/>
      <c r="AK69" s="88" t="s">
        <v>25</v>
      </c>
      <c r="AL69" s="86">
        <f>Parâmetros!$H$3 / AR69</f>
        <v>1.1712109176145348E-8</v>
      </c>
      <c r="AM69" s="86"/>
      <c r="AN69" s="86"/>
      <c r="AO69" s="87"/>
      <c r="AR69" s="91">
        <v>72894</v>
      </c>
      <c r="AS69" s="92"/>
      <c r="AT69" s="27"/>
      <c r="AU69" s="27"/>
    </row>
    <row r="70" spans="1:47" ht="26.2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</row>
    <row r="71" spans="1:47" ht="26.25" customHeight="1" thickBot="1" x14ac:dyDescent="0.3">
      <c r="A71" s="88" t="s">
        <v>35</v>
      </c>
      <c r="B71" s="86">
        <f>((SQRT(B69))*H71)/Parâmetros!$G$3</f>
        <v>1.7216973991373771E-2</v>
      </c>
      <c r="C71" s="86"/>
      <c r="D71" s="86"/>
      <c r="E71" s="87"/>
      <c r="H71" s="95">
        <v>274791</v>
      </c>
      <c r="I71" s="96"/>
      <c r="J71" s="27"/>
      <c r="K71" s="27"/>
      <c r="M71" s="88" t="s">
        <v>35</v>
      </c>
      <c r="N71" s="86">
        <f>((SQRT(N69))*T71)/Parâmetros!$G$3</f>
        <v>1.5722486516682909E-2</v>
      </c>
      <c r="O71" s="86"/>
      <c r="P71" s="86"/>
      <c r="Q71" s="87"/>
      <c r="T71" s="95">
        <v>194941</v>
      </c>
      <c r="U71" s="96"/>
      <c r="V71" s="27"/>
      <c r="W71" s="27"/>
      <c r="Y71" s="88" t="s">
        <v>35</v>
      </c>
      <c r="Z71" s="86">
        <f>((SQRT(Z69))*AF71)/Parâmetros!$G$3</f>
        <v>1.6068480043598486E-2</v>
      </c>
      <c r="AA71" s="86"/>
      <c r="AB71" s="86"/>
      <c r="AC71" s="87"/>
      <c r="AF71" s="95">
        <v>160907</v>
      </c>
      <c r="AG71" s="96"/>
      <c r="AH71" s="27"/>
      <c r="AI71" s="27"/>
      <c r="AK71" s="88" t="s">
        <v>35</v>
      </c>
      <c r="AL71" s="86">
        <f>((SQRT(AL69))*AR71)/Parâmetros!$G$3</f>
        <v>1.4232234503841748E-2</v>
      </c>
      <c r="AM71" s="86"/>
      <c r="AN71" s="86"/>
      <c r="AO71" s="87"/>
      <c r="AR71" s="95">
        <v>131246</v>
      </c>
      <c r="AS71" s="96"/>
      <c r="AT71" s="27"/>
      <c r="AU71" s="27"/>
    </row>
    <row r="72" spans="1:47" ht="26.2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</row>
  </sheetData>
  <mergeCells count="32"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  <mergeCell ref="H69:I70"/>
    <mergeCell ref="T69:U70"/>
    <mergeCell ref="AF69:AG70"/>
    <mergeCell ref="A69:A70"/>
    <mergeCell ref="B69:E70"/>
    <mergeCell ref="M69:M70"/>
    <mergeCell ref="N69:Q70"/>
    <mergeCell ref="Y69:Y70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abSelected="1" topLeftCell="V1" zoomScale="85" zoomScaleNormal="85" workbookViewId="0">
      <selection activeCell="AE30" sqref="AE30"/>
    </sheetView>
  </sheetViews>
  <sheetFormatPr defaultRowHeight="15" x14ac:dyDescent="0.25"/>
  <cols>
    <col min="1" max="2" width="9.28515625" style="36" bestFit="1" customWidth="1"/>
    <col min="3" max="3" width="9.28515625" style="36" customWidth="1"/>
    <col min="4" max="5" width="9.28515625" style="36" bestFit="1" customWidth="1"/>
    <col min="6" max="6" width="9.140625" style="36"/>
    <col min="7" max="7" width="10.7109375" style="36" bestFit="1" customWidth="1"/>
    <col min="8" max="8" width="11.7109375" style="36" bestFit="1" customWidth="1"/>
    <col min="9" max="11" width="11.7109375" style="43" customWidth="1"/>
    <col min="12" max="12" width="9.140625" style="36"/>
    <col min="13" max="14" width="9.28515625" style="36" bestFit="1" customWidth="1"/>
    <col min="15" max="15" width="9.28515625" style="36" customWidth="1"/>
    <col min="16" max="17" width="9.28515625" style="36" bestFit="1" customWidth="1"/>
    <col min="18" max="18" width="9.140625" style="36"/>
    <col min="19" max="19" width="10.7109375" style="36" bestFit="1" customWidth="1"/>
    <col min="20" max="20" width="11.7109375" style="36" bestFit="1" customWidth="1"/>
    <col min="21" max="23" width="11.7109375" style="36" customWidth="1"/>
    <col min="24" max="24" width="9.140625" style="36"/>
    <col min="25" max="26" width="9.28515625" style="36" bestFit="1" customWidth="1"/>
    <col min="27" max="27" width="9.28515625" style="36" customWidth="1"/>
    <col min="28" max="29" width="9.28515625" style="36" bestFit="1" customWidth="1"/>
    <col min="30" max="30" width="9.140625" style="36"/>
    <col min="31" max="31" width="10.7109375" style="36" bestFit="1" customWidth="1"/>
    <col min="32" max="32" width="11.7109375" style="36" bestFit="1" customWidth="1"/>
    <col min="33" max="35" width="11.7109375" style="36" customWidth="1"/>
    <col min="36" max="36" width="9.140625" style="36"/>
    <col min="37" max="38" width="9.28515625" style="36" bestFit="1" customWidth="1"/>
    <col min="39" max="39" width="9.28515625" style="36" customWidth="1"/>
    <col min="40" max="41" width="9.28515625" style="36" bestFit="1" customWidth="1"/>
    <col min="42" max="42" width="9.140625" style="36"/>
    <col min="43" max="44" width="10.7109375" style="36" bestFit="1" customWidth="1"/>
    <col min="45" max="47" width="10.7109375" style="36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9"/>
      <c r="J1" s="39"/>
      <c r="K1" s="39"/>
      <c r="L1" s="15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X1" s="15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J1" s="15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2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2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2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2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2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2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2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2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2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2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2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2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2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42"/>
      <c r="J17" s="42"/>
      <c r="K17" s="42"/>
      <c r="L17" s="15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X17" s="15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J17" s="15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2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.75" thickBot="1" x14ac:dyDescent="0.3"/>
    <row r="70" spans="1:47" ht="15.75" thickBot="1" x14ac:dyDescent="0.3">
      <c r="A70" s="88" t="s">
        <v>25</v>
      </c>
      <c r="B70" s="86">
        <f>Parâmetros!$H$3 / H70</f>
        <v>7.1944389449968319E-9</v>
      </c>
      <c r="C70" s="86"/>
      <c r="D70" s="86"/>
      <c r="E70" s="87"/>
      <c r="F70" s="15"/>
      <c r="G70" s="15"/>
      <c r="H70" s="91">
        <v>118667</v>
      </c>
      <c r="I70" s="92"/>
      <c r="M70" s="88" t="s">
        <v>25</v>
      </c>
      <c r="N70" s="86">
        <f>Parâmetros!$H$3 / T70</f>
        <v>1.1347375444075907E-8</v>
      </c>
      <c r="O70" s="86"/>
      <c r="P70" s="86"/>
      <c r="Q70" s="87"/>
      <c r="R70" s="15"/>
      <c r="S70" s="15"/>
      <c r="T70" s="91">
        <v>75237</v>
      </c>
      <c r="U70" s="92"/>
      <c r="Y70" s="88" t="s">
        <v>25</v>
      </c>
      <c r="Z70" s="86">
        <f>Parâmetros!$H$3 / AF70</f>
        <v>1.350302860035332E-8</v>
      </c>
      <c r="AA70" s="86"/>
      <c r="AB70" s="86"/>
      <c r="AC70" s="87"/>
      <c r="AD70" s="15"/>
      <c r="AE70" s="15"/>
      <c r="AF70" s="91">
        <v>63226</v>
      </c>
      <c r="AG70" s="92"/>
      <c r="AK70" s="88" t="s">
        <v>25</v>
      </c>
      <c r="AL70" s="86">
        <f>Parâmetros!$H$3 / AR70</f>
        <v>3.9492204935051303E-8</v>
      </c>
      <c r="AM70" s="86"/>
      <c r="AN70" s="86"/>
      <c r="AO70" s="87"/>
      <c r="AP70" s="15"/>
      <c r="AQ70" s="15"/>
      <c r="AR70" s="91">
        <v>21618</v>
      </c>
      <c r="AS70" s="92"/>
    </row>
    <row r="71" spans="1:47" ht="15.75" thickBot="1" x14ac:dyDescent="0.3">
      <c r="A71" s="89"/>
      <c r="B71" s="86"/>
      <c r="C71" s="86"/>
      <c r="D71" s="86"/>
      <c r="E71" s="87"/>
      <c r="F71" s="15"/>
      <c r="G71" s="15"/>
      <c r="H71" s="93"/>
      <c r="I71" s="94"/>
      <c r="M71" s="89"/>
      <c r="N71" s="86"/>
      <c r="O71" s="86"/>
      <c r="P71" s="86"/>
      <c r="Q71" s="87"/>
      <c r="R71" s="15"/>
      <c r="S71" s="15"/>
      <c r="T71" s="93"/>
      <c r="U71" s="94"/>
      <c r="Y71" s="89"/>
      <c r="Z71" s="86"/>
      <c r="AA71" s="86"/>
      <c r="AB71" s="86"/>
      <c r="AC71" s="87"/>
      <c r="AD71" s="15"/>
      <c r="AE71" s="15"/>
      <c r="AF71" s="93"/>
      <c r="AG71" s="94"/>
      <c r="AK71" s="89"/>
      <c r="AL71" s="86"/>
      <c r="AM71" s="86"/>
      <c r="AN71" s="86"/>
      <c r="AO71" s="87"/>
      <c r="AP71" s="15"/>
      <c r="AQ71" s="15"/>
      <c r="AR71" s="93"/>
      <c r="AS71" s="94"/>
    </row>
    <row r="72" spans="1:47" ht="15.75" thickBot="1" x14ac:dyDescent="0.3">
      <c r="A72" s="88" t="s">
        <v>35</v>
      </c>
      <c r="B72" s="86">
        <f>((SQRT(B70))*H72)/Parâmetros!$G$3</f>
        <v>3.7689588666724456E-2</v>
      </c>
      <c r="C72" s="86"/>
      <c r="D72" s="86"/>
      <c r="E72" s="87"/>
      <c r="F72" s="15"/>
      <c r="G72" s="15"/>
      <c r="H72" s="95">
        <v>443459</v>
      </c>
      <c r="I72" s="96"/>
      <c r="M72" s="88" t="s">
        <v>35</v>
      </c>
      <c r="N72" s="86">
        <f>((SQRT(N70))*T72)/Parâmetros!$G$3</f>
        <v>2.8470636523807883E-2</v>
      </c>
      <c r="O72" s="86"/>
      <c r="P72" s="86"/>
      <c r="Q72" s="87"/>
      <c r="R72" s="15"/>
      <c r="S72" s="15"/>
      <c r="T72" s="95">
        <v>266735</v>
      </c>
      <c r="U72" s="96"/>
      <c r="Y72" s="88" t="s">
        <v>35</v>
      </c>
      <c r="Z72" s="86">
        <f>((SQRT(Z70))*AF72)/Parâmetros!$G$3</f>
        <v>2.123013285869178E-2</v>
      </c>
      <c r="AA72" s="86"/>
      <c r="AB72" s="86"/>
      <c r="AC72" s="87"/>
      <c r="AD72" s="15"/>
      <c r="AE72" s="15"/>
      <c r="AF72" s="95">
        <v>182334</v>
      </c>
      <c r="AG72" s="96"/>
      <c r="AK72" s="88" t="s">
        <v>35</v>
      </c>
      <c r="AL72" s="86">
        <f>((SQRT(AL70))*AR72)/Parâmetros!$G$3</f>
        <v>3.9778147089005664E-2</v>
      </c>
      <c r="AM72" s="86"/>
      <c r="AN72" s="86"/>
      <c r="AO72" s="87"/>
      <c r="AP72" s="15"/>
      <c r="AQ72" s="15"/>
      <c r="AR72" s="95">
        <v>199765</v>
      </c>
      <c r="AS72" s="96"/>
    </row>
    <row r="73" spans="1:47" ht="15.75" thickBot="1" x14ac:dyDescent="0.3">
      <c r="A73" s="89"/>
      <c r="B73" s="86"/>
      <c r="C73" s="86"/>
      <c r="D73" s="86"/>
      <c r="E73" s="87"/>
      <c r="F73" s="15"/>
      <c r="G73" s="15"/>
      <c r="H73" s="97"/>
      <c r="I73" s="98"/>
      <c r="M73" s="89"/>
      <c r="N73" s="86"/>
      <c r="O73" s="86"/>
      <c r="P73" s="86"/>
      <c r="Q73" s="87"/>
      <c r="R73" s="15"/>
      <c r="S73" s="15"/>
      <c r="T73" s="97"/>
      <c r="U73" s="98"/>
      <c r="Y73" s="89"/>
      <c r="Z73" s="86"/>
      <c r="AA73" s="86"/>
      <c r="AB73" s="86"/>
      <c r="AC73" s="87"/>
      <c r="AD73" s="15"/>
      <c r="AE73" s="15"/>
      <c r="AF73" s="97"/>
      <c r="AG73" s="98"/>
      <c r="AK73" s="89"/>
      <c r="AL73" s="86"/>
      <c r="AM73" s="86"/>
      <c r="AN73" s="86"/>
      <c r="AO73" s="87"/>
      <c r="AP73" s="15"/>
      <c r="AQ73" s="15"/>
      <c r="AR73" s="97"/>
      <c r="AS73" s="98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A70:A71"/>
    <mergeCell ref="B70:E71"/>
    <mergeCell ref="H70:I71"/>
    <mergeCell ref="A72:A73"/>
    <mergeCell ref="B72:E73"/>
    <mergeCell ref="H72:I73"/>
    <mergeCell ref="M70:M71"/>
    <mergeCell ref="N70:Q71"/>
    <mergeCell ref="T70:U71"/>
    <mergeCell ref="M72:M73"/>
    <mergeCell ref="N72:Q73"/>
    <mergeCell ref="T72:U73"/>
    <mergeCell ref="Y70:Y71"/>
    <mergeCell ref="Z70:AC71"/>
    <mergeCell ref="AF70:AG71"/>
    <mergeCell ref="Y72:Y73"/>
    <mergeCell ref="Z72:AC73"/>
    <mergeCell ref="AF72:AG73"/>
    <mergeCell ref="AK70:AK71"/>
    <mergeCell ref="AL70:AO71"/>
    <mergeCell ref="AR70:AS71"/>
    <mergeCell ref="AK72:AK73"/>
    <mergeCell ref="AL72:AO73"/>
    <mergeCell ref="AR72:AS7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C57"/>
  <sheetViews>
    <sheetView workbookViewId="0">
      <selection activeCell="F9" sqref="F9"/>
    </sheetView>
  </sheetViews>
  <sheetFormatPr defaultRowHeight="15" x14ac:dyDescent="0.25"/>
  <sheetData>
    <row r="1" spans="1:3" x14ac:dyDescent="0.25">
      <c r="A1" t="s">
        <v>7</v>
      </c>
      <c r="B1" t="s">
        <v>39</v>
      </c>
      <c r="C1" t="s">
        <v>38</v>
      </c>
    </row>
    <row r="2" spans="1:3" x14ac:dyDescent="0.25">
      <c r="A2">
        <v>2032.0523606955664</v>
      </c>
      <c r="B2">
        <v>0.33260000000000001</v>
      </c>
      <c r="C2">
        <v>218880.72916666666</v>
      </c>
    </row>
    <row r="3" spans="1:3" x14ac:dyDescent="0.25">
      <c r="A3">
        <v>2372.7309251153697</v>
      </c>
      <c r="B3">
        <v>0.33260000000000001</v>
      </c>
      <c r="C3">
        <v>294716.129032258</v>
      </c>
    </row>
    <row r="4" spans="1:3" x14ac:dyDescent="0.25">
      <c r="A4">
        <v>2718.4817406670445</v>
      </c>
      <c r="B4">
        <v>0.33260000000000001</v>
      </c>
      <c r="C4">
        <v>380900.00000000006</v>
      </c>
    </row>
    <row r="5" spans="1:3" x14ac:dyDescent="0.25">
      <c r="A5">
        <v>3072.9856204637381</v>
      </c>
      <c r="B5">
        <v>0.33260000000000001</v>
      </c>
      <c r="C5">
        <v>478523.1707317073</v>
      </c>
    </row>
    <row r="6" spans="1:3" x14ac:dyDescent="0.25">
      <c r="A6">
        <v>3418.804027890119</v>
      </c>
      <c r="B6">
        <v>0.33260000000000001</v>
      </c>
      <c r="C6">
        <v>584220.94017094013</v>
      </c>
    </row>
    <row r="7" spans="1:3" x14ac:dyDescent="0.25">
      <c r="A7">
        <v>3770.4884778543706</v>
      </c>
      <c r="B7">
        <v>0.33260000000000001</v>
      </c>
      <c r="C7">
        <v>701896.9444444445</v>
      </c>
    </row>
    <row r="8" spans="1:3" x14ac:dyDescent="0.25">
      <c r="A8">
        <v>4158.5938919808314</v>
      </c>
      <c r="B8">
        <v>0.33260000000000001</v>
      </c>
      <c r="C8">
        <v>836177.50000000035</v>
      </c>
    </row>
    <row r="9" spans="1:3" x14ac:dyDescent="0.25">
      <c r="A9">
        <v>4507.5233157684188</v>
      </c>
      <c r="B9">
        <v>0.33260000000000001</v>
      </c>
      <c r="C9">
        <v>972236.82795698917</v>
      </c>
    </row>
    <row r="10" spans="1:3" x14ac:dyDescent="0.25">
      <c r="A10">
        <v>4866.1371453122774</v>
      </c>
      <c r="B10">
        <v>0.33260000000000001</v>
      </c>
      <c r="C10">
        <v>1118811.7816091953</v>
      </c>
    </row>
    <row r="11" spans="1:3" x14ac:dyDescent="0.25">
      <c r="A11">
        <v>5221.5315368537658</v>
      </c>
      <c r="B11">
        <v>0.33260000000000001</v>
      </c>
      <c r="C11">
        <v>1274856.3218390807</v>
      </c>
    </row>
    <row r="12" spans="1:3" x14ac:dyDescent="0.25">
      <c r="A12">
        <v>5595.1736407655153</v>
      </c>
      <c r="B12">
        <v>0.33260000000000001</v>
      </c>
      <c r="C12">
        <v>1441843.2795698924</v>
      </c>
    </row>
    <row r="13" spans="1:3" x14ac:dyDescent="0.25">
      <c r="A13">
        <v>5952.0725382402043</v>
      </c>
      <c r="B13">
        <v>0.33260000000000001</v>
      </c>
      <c r="C13">
        <v>1618838.9784946239</v>
      </c>
    </row>
    <row r="14" spans="1:3" x14ac:dyDescent="0.25">
      <c r="A14">
        <v>6319.8227103449653</v>
      </c>
      <c r="B14">
        <v>0.33260000000000001</v>
      </c>
      <c r="C14">
        <v>1802918.2795698924</v>
      </c>
    </row>
    <row r="15" spans="1:3" x14ac:dyDescent="0.25">
      <c r="A15">
        <v>6695.1851800393351</v>
      </c>
      <c r="B15">
        <v>0.33260000000000001</v>
      </c>
      <c r="C15">
        <v>1998640.4040404044</v>
      </c>
    </row>
    <row r="16" spans="1:3" x14ac:dyDescent="0.25">
      <c r="A16">
        <v>3961.2577264276838</v>
      </c>
      <c r="B16">
        <v>0.3745</v>
      </c>
      <c r="C16">
        <v>216349.21875</v>
      </c>
    </row>
    <row r="17" spans="1:3" x14ac:dyDescent="0.25">
      <c r="A17">
        <v>4620.7530880248287</v>
      </c>
      <c r="B17">
        <v>0.3745</v>
      </c>
      <c r="C17">
        <v>288463.17204301071</v>
      </c>
    </row>
    <row r="18" spans="1:3" x14ac:dyDescent="0.25">
      <c r="A18">
        <v>5300.2217648415517</v>
      </c>
      <c r="B18">
        <v>0.3745</v>
      </c>
      <c r="C18">
        <v>370059.94623655913</v>
      </c>
    </row>
    <row r="19" spans="1:3" x14ac:dyDescent="0.25">
      <c r="A19">
        <v>5981.4862171948225</v>
      </c>
      <c r="B19">
        <v>0.3745</v>
      </c>
      <c r="C19">
        <v>462339.84375000017</v>
      </c>
    </row>
    <row r="20" spans="1:3" x14ac:dyDescent="0.25">
      <c r="A20">
        <v>6649.2778434105758</v>
      </c>
      <c r="B20">
        <v>0.3745</v>
      </c>
      <c r="C20">
        <v>561922.84946236573</v>
      </c>
    </row>
    <row r="21" spans="1:3" x14ac:dyDescent="0.25">
      <c r="A21">
        <v>7337.3062412093186</v>
      </c>
      <c r="B21">
        <v>0.3745</v>
      </c>
      <c r="C21">
        <v>672923.05555555562</v>
      </c>
    </row>
    <row r="22" spans="1:3" x14ac:dyDescent="0.25">
      <c r="A22">
        <v>8021.7651771291648</v>
      </c>
      <c r="B22">
        <v>0.3745</v>
      </c>
      <c r="C22">
        <v>792148.33333333349</v>
      </c>
    </row>
    <row r="23" spans="1:3" x14ac:dyDescent="0.25">
      <c r="A23">
        <v>8712.937709056152</v>
      </c>
      <c r="B23">
        <v>0.3745</v>
      </c>
      <c r="C23">
        <v>921529.83870967745</v>
      </c>
    </row>
    <row r="24" spans="1:3" x14ac:dyDescent="0.25">
      <c r="A24">
        <v>9392.1696270757056</v>
      </c>
      <c r="B24">
        <v>0.3745</v>
      </c>
      <c r="C24">
        <v>1059852.298850575</v>
      </c>
    </row>
    <row r="25" spans="1:3" x14ac:dyDescent="0.25">
      <c r="A25">
        <v>10068.62355774844</v>
      </c>
      <c r="B25">
        <v>0.3745</v>
      </c>
      <c r="C25">
        <v>1207202.0114942526</v>
      </c>
    </row>
    <row r="26" spans="1:3" x14ac:dyDescent="0.25">
      <c r="A26">
        <v>10772.473414548003</v>
      </c>
      <c r="B26">
        <v>0.3745</v>
      </c>
      <c r="C26">
        <v>1363446.5053763438</v>
      </c>
    </row>
    <row r="27" spans="1:3" x14ac:dyDescent="0.25">
      <c r="A27">
        <v>11462.218313626194</v>
      </c>
      <c r="B27">
        <v>0.3745</v>
      </c>
      <c r="C27">
        <v>1530015.0537634408</v>
      </c>
    </row>
    <row r="28" spans="1:3" x14ac:dyDescent="0.25">
      <c r="A28">
        <v>12146.487117914647</v>
      </c>
      <c r="B28">
        <v>0.3745</v>
      </c>
      <c r="C28">
        <v>1703579.301075269</v>
      </c>
    </row>
    <row r="29" spans="1:3" x14ac:dyDescent="0.25">
      <c r="A29">
        <v>12832.521446648614</v>
      </c>
      <c r="B29">
        <v>0.3745</v>
      </c>
      <c r="C29">
        <v>1885512.8787878787</v>
      </c>
    </row>
    <row r="30" spans="1:3" x14ac:dyDescent="0.25">
      <c r="A30">
        <v>5939.0066691009552</v>
      </c>
      <c r="B30">
        <v>0.39960000000000001</v>
      </c>
      <c r="C30">
        <v>206969.79166666669</v>
      </c>
    </row>
    <row r="31" spans="1:3" x14ac:dyDescent="0.25">
      <c r="A31">
        <v>6940.1666384342298</v>
      </c>
      <c r="B31">
        <v>0.39960000000000001</v>
      </c>
      <c r="C31">
        <v>275551.07526881731</v>
      </c>
    </row>
    <row r="32" spans="1:3" x14ac:dyDescent="0.25">
      <c r="A32">
        <v>7941.2139413493433</v>
      </c>
      <c r="B32">
        <v>0.39960000000000001</v>
      </c>
      <c r="C32">
        <v>353102.41935483873</v>
      </c>
    </row>
    <row r="33" spans="1:3" x14ac:dyDescent="0.25">
      <c r="A33">
        <v>8977.3463905515182</v>
      </c>
      <c r="B33">
        <v>0.39960000000000001</v>
      </c>
      <c r="C33">
        <v>441067.44791666674</v>
      </c>
    </row>
    <row r="34" spans="1:3" x14ac:dyDescent="0.25">
      <c r="A34">
        <v>9990.2539666977445</v>
      </c>
      <c r="B34">
        <v>0.39960000000000001</v>
      </c>
      <c r="C34">
        <v>535601.04166666686</v>
      </c>
    </row>
    <row r="35" spans="1:3" x14ac:dyDescent="0.25">
      <c r="A35">
        <v>11014.259626285371</v>
      </c>
      <c r="B35">
        <v>0.39960000000000001</v>
      </c>
      <c r="C35">
        <v>639878.88888888899</v>
      </c>
    </row>
    <row r="36" spans="1:3" x14ac:dyDescent="0.25">
      <c r="A36">
        <v>12036.769126828938</v>
      </c>
      <c r="B36">
        <v>0.39960000000000001</v>
      </c>
      <c r="C36">
        <v>753745.5555555555</v>
      </c>
    </row>
    <row r="37" spans="1:3" x14ac:dyDescent="0.25">
      <c r="A37">
        <v>13081.165368538015</v>
      </c>
      <c r="B37">
        <v>0.39960000000000001</v>
      </c>
      <c r="C37">
        <v>876587.63440860214</v>
      </c>
    </row>
    <row r="38" spans="1:3" x14ac:dyDescent="0.25">
      <c r="A38">
        <v>14103.109730730435</v>
      </c>
      <c r="B38">
        <v>0.39960000000000001</v>
      </c>
      <c r="C38">
        <v>1008033.0459770116</v>
      </c>
    </row>
    <row r="39" spans="1:3" x14ac:dyDescent="0.25">
      <c r="A39">
        <v>15138.005933026985</v>
      </c>
      <c r="B39">
        <v>0.39960000000000001</v>
      </c>
      <c r="C39">
        <v>1146455.7471264373</v>
      </c>
    </row>
    <row r="40" spans="1:3" x14ac:dyDescent="0.25">
      <c r="A40">
        <v>16161.873546581946</v>
      </c>
      <c r="B40">
        <v>0.39960000000000001</v>
      </c>
      <c r="C40">
        <v>1294599.1935483874</v>
      </c>
    </row>
    <row r="41" spans="1:3" x14ac:dyDescent="0.25">
      <c r="A41">
        <v>17200.404937403251</v>
      </c>
      <c r="B41">
        <v>0.39960000000000001</v>
      </c>
      <c r="C41">
        <v>1451783.602150538</v>
      </c>
    </row>
    <row r="42" spans="1:3" x14ac:dyDescent="0.25">
      <c r="A42">
        <v>18213.266034974877</v>
      </c>
      <c r="B42">
        <v>0.39960000000000001</v>
      </c>
      <c r="C42">
        <v>1616147.0430107526</v>
      </c>
    </row>
    <row r="43" spans="1:3" x14ac:dyDescent="0.25">
      <c r="A43">
        <v>19236.664700780402</v>
      </c>
      <c r="B43">
        <v>0.39960000000000001</v>
      </c>
      <c r="C43">
        <v>1789475.2525252523</v>
      </c>
    </row>
    <row r="44" spans="1:3" x14ac:dyDescent="0.25">
      <c r="A44">
        <v>8005.3697688966085</v>
      </c>
      <c r="B44">
        <v>0.41620000000000001</v>
      </c>
      <c r="C44">
        <v>198010.88435374157</v>
      </c>
    </row>
    <row r="45" spans="1:3" x14ac:dyDescent="0.25">
      <c r="A45">
        <v>9342.7727808362561</v>
      </c>
      <c r="B45">
        <v>0.41620000000000001</v>
      </c>
      <c r="C45">
        <v>263477.41935483867</v>
      </c>
    </row>
    <row r="46" spans="1:3" x14ac:dyDescent="0.25">
      <c r="A46">
        <v>10691.614760006436</v>
      </c>
      <c r="B46">
        <v>0.41620000000000001</v>
      </c>
      <c r="C46">
        <v>337127.95698924735</v>
      </c>
    </row>
    <row r="47" spans="1:3" x14ac:dyDescent="0.25">
      <c r="A47">
        <v>12059.739900766799</v>
      </c>
      <c r="B47">
        <v>0.41620000000000001</v>
      </c>
      <c r="C47">
        <v>420399.16666666674</v>
      </c>
    </row>
    <row r="48" spans="1:3" x14ac:dyDescent="0.25">
      <c r="A48">
        <v>13406.241071313896</v>
      </c>
      <c r="B48">
        <v>0.41620000000000001</v>
      </c>
      <c r="C48">
        <v>510336.45833333337</v>
      </c>
    </row>
    <row r="49" spans="1:3" x14ac:dyDescent="0.25">
      <c r="A49">
        <v>14761.968630512158</v>
      </c>
      <c r="B49">
        <v>0.41620000000000001</v>
      </c>
      <c r="C49">
        <v>609118.01075268805</v>
      </c>
    </row>
    <row r="50" spans="1:3" x14ac:dyDescent="0.25">
      <c r="A50">
        <v>16141.881238485259</v>
      </c>
      <c r="B50">
        <v>0.41620000000000001</v>
      </c>
      <c r="C50">
        <v>718333.33333333349</v>
      </c>
    </row>
    <row r="51" spans="1:3" x14ac:dyDescent="0.25">
      <c r="A51">
        <v>17511.99354189702</v>
      </c>
      <c r="B51">
        <v>0.41620000000000001</v>
      </c>
      <c r="C51">
        <v>834591.66666666686</v>
      </c>
    </row>
    <row r="52" spans="1:3" x14ac:dyDescent="0.25">
      <c r="A52">
        <v>18858.20219070635</v>
      </c>
      <c r="B52">
        <v>0.41620000000000001</v>
      </c>
      <c r="C52">
        <v>959204.5634920632</v>
      </c>
    </row>
    <row r="53" spans="1:3" x14ac:dyDescent="0.25">
      <c r="A53">
        <v>20212.397397135272</v>
      </c>
      <c r="B53">
        <v>0.41620000000000001</v>
      </c>
      <c r="C53">
        <v>1091076.8518518521</v>
      </c>
    </row>
    <row r="54" spans="1:3" x14ac:dyDescent="0.25">
      <c r="A54">
        <v>21570.914987547807</v>
      </c>
      <c r="B54">
        <v>0.41620000000000001</v>
      </c>
      <c r="C54">
        <v>1232725.9803921569</v>
      </c>
    </row>
    <row r="55" spans="1:3" x14ac:dyDescent="0.25">
      <c r="A55">
        <v>22924.258915614879</v>
      </c>
      <c r="B55">
        <v>0.41620000000000001</v>
      </c>
      <c r="C55">
        <v>1383558.6021505373</v>
      </c>
    </row>
    <row r="56" spans="1:3" x14ac:dyDescent="0.25">
      <c r="A56">
        <v>24278.548662556892</v>
      </c>
      <c r="B56">
        <v>0.41620000000000001</v>
      </c>
      <c r="C56">
        <v>1540802.2727272727</v>
      </c>
    </row>
    <row r="57" spans="1:3" x14ac:dyDescent="0.25">
      <c r="A57">
        <v>25604.236697772703</v>
      </c>
      <c r="B57">
        <v>0.41620000000000001</v>
      </c>
      <c r="C57">
        <v>1704679.0322580645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2025-03-31T15:56:19Z</dcterms:modified>
</cp:coreProperties>
</file>